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Приложение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5" i="3"/>
  <c r="G16" i="3"/>
  <c r="G17" i="3"/>
  <c r="G18" i="3"/>
  <c r="G19" i="3"/>
  <c r="G20" i="3"/>
  <c r="G21" i="3"/>
  <c r="G22" i="3"/>
  <c r="G23" i="3"/>
  <c r="G26" i="3"/>
  <c r="G27" i="3"/>
  <c r="G28" i="3"/>
  <c r="G29" i="3"/>
  <c r="G31" i="3"/>
  <c r="G32" i="3"/>
  <c r="G33" i="3"/>
  <c r="G34" i="3"/>
  <c r="G36" i="3"/>
  <c r="G37" i="3"/>
  <c r="G38" i="3"/>
  <c r="G39" i="3"/>
  <c r="G40" i="3"/>
  <c r="G41" i="3"/>
  <c r="D34" i="3"/>
  <c r="D33" i="3" s="1"/>
  <c r="D25" i="3"/>
  <c r="G25" i="3" s="1"/>
  <c r="D16" i="3"/>
  <c r="D11" i="3"/>
  <c r="D9" i="3"/>
  <c r="D7" i="3"/>
  <c r="D6" i="3" l="1"/>
  <c r="D5" i="3" l="1"/>
  <c r="G5" i="3" s="1"/>
  <c r="D4" i="3" l="1"/>
  <c r="G4" i="3" s="1"/>
  <c r="H34" i="3" l="1"/>
  <c r="H33" i="3" s="1"/>
  <c r="H25" i="3"/>
  <c r="H16" i="3"/>
  <c r="H11" i="3"/>
  <c r="H9" i="3"/>
  <c r="H7" i="3"/>
  <c r="H6" i="3" l="1"/>
  <c r="H5" i="3" s="1"/>
  <c r="H4" i="3" s="1"/>
  <c r="E9" i="3" l="1"/>
  <c r="E34" i="3"/>
  <c r="C34" i="3" l="1"/>
  <c r="I8" i="3" l="1"/>
  <c r="I10" i="3"/>
  <c r="I12" i="3"/>
  <c r="I13" i="3"/>
  <c r="I15" i="3"/>
  <c r="I17" i="3"/>
  <c r="I18" i="3"/>
  <c r="I20" i="3"/>
  <c r="I21" i="3"/>
  <c r="I22" i="3"/>
  <c r="I23" i="3"/>
  <c r="I26" i="3"/>
  <c r="I27" i="3"/>
  <c r="I28" i="3"/>
  <c r="I29" i="3"/>
  <c r="I31" i="3"/>
  <c r="I32" i="3"/>
  <c r="I36" i="3"/>
  <c r="I37" i="3"/>
  <c r="I42" i="3"/>
  <c r="I43" i="3"/>
  <c r="F8" i="3"/>
  <c r="F10" i="3"/>
  <c r="F12" i="3"/>
  <c r="F15" i="3"/>
  <c r="F17" i="3"/>
  <c r="F18" i="3"/>
  <c r="F20" i="3"/>
  <c r="F21" i="3"/>
  <c r="F22" i="3"/>
  <c r="F23" i="3"/>
  <c r="F26" i="3"/>
  <c r="F27" i="3"/>
  <c r="F28" i="3"/>
  <c r="F29" i="3"/>
  <c r="F31" i="3"/>
  <c r="F32" i="3"/>
  <c r="F36" i="3"/>
  <c r="F37" i="3"/>
  <c r="E33" i="3"/>
  <c r="I33" i="3" s="1"/>
  <c r="E25" i="3"/>
  <c r="I25" i="3" s="1"/>
  <c r="E16" i="3"/>
  <c r="I16" i="3" s="1"/>
  <c r="E11" i="3"/>
  <c r="I11" i="3" s="1"/>
  <c r="I9" i="3"/>
  <c r="E7" i="3"/>
  <c r="C33" i="3"/>
  <c r="C25" i="3"/>
  <c r="C16" i="3"/>
  <c r="C11" i="3"/>
  <c r="C9" i="3"/>
  <c r="C7" i="3"/>
  <c r="I7" i="3" l="1"/>
  <c r="E6" i="3"/>
  <c r="I34" i="3"/>
  <c r="F34" i="3"/>
  <c r="F33" i="3"/>
  <c r="F25" i="3"/>
  <c r="F16" i="3"/>
  <c r="F11" i="3"/>
  <c r="F9" i="3"/>
  <c r="F7" i="3"/>
  <c r="C6" i="3"/>
  <c r="I6" i="3" l="1"/>
  <c r="E5" i="3"/>
  <c r="I5" i="3" s="1"/>
  <c r="C5" i="3"/>
  <c r="F6" i="3"/>
  <c r="E4" i="3" l="1"/>
  <c r="I4" i="3" s="1"/>
  <c r="F5" i="3"/>
  <c r="C4" i="3"/>
  <c r="F4" i="3" l="1"/>
</calcChain>
</file>

<file path=xl/sharedStrings.xml><?xml version="1.0" encoding="utf-8"?>
<sst xmlns="http://schemas.openxmlformats.org/spreadsheetml/2006/main" count="87" uniqueCount="87">
  <si>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</si>
  <si>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</si>
  <si>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</si>
  <si>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</si>
  <si>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</si>
  <si>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</si>
  <si>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</si>
  <si>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</si>
  <si>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</si>
  <si>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</si>
  <si>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</si>
  <si>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</si>
  <si>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</si>
  <si>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</si>
  <si>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</si>
  <si>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</si>
  <si>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</si>
  <si>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</si>
  <si>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</si>
  <si>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</si>
  <si>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</si>
  <si>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1 07 00000 00 0000 000</t>
  </si>
  <si>
    <t>НАЛОГИ, СБОРЫ И РЕГУЛЯРНЫЕ ПЛАТЕЖИ ЗА ПОЛЬЗОВАНИЕ ПРИРОДНЫМИ РЕСУРСАМИ</t>
  </si>
  <si>
    <t>1 07 01020 01 0000 110</t>
  </si>
  <si>
    <t>Налог на добычу общераспространенных полезных ископаемых</t>
  </si>
  <si>
    <t>1 07 01030 01 0000 110</t>
  </si>
  <si>
    <t>Налог на добычу прочих полезных ископаемых (за исключением полезных ископаемых в виде природных алмазов)</t>
  </si>
  <si>
    <t>1 07 04000 01 0000 110</t>
  </si>
  <si>
    <t>Сборы за пользование объектами животного мира и за пользование объектами водных биологических ресурсов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</si>
  <si>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</si>
  <si>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</si>
  <si>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</si>
  <si>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</si>
  <si>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</si>
  <si>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</si>
  <si>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</si>
  <si>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</si>
  <si>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</si>
  <si>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</si>
  <si>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</si>
  <si>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</si>
  <si>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</si>
  <si>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</si>
  <si>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</si>
  <si>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</si>
  <si>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</si>
  <si>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</si>
  <si>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</si>
  <si>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</si>
  <si>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</si>
  <si>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</si>
  <si>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</si>
  <si>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</si>
  <si>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</si>
  <si>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</si>
  <si>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</si>
  <si>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</si>
  <si>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2 03 00000 00 0000 000</t>
  </si>
  <si>
    <t>БЕЗВОЗМЕЗДНЫЕ ПОСТУПЛЕНИЯ ОТ ГОСУДАРСТВЕННЫХ (МУНИЦИПАЛЬНЫХ) ОРГАНИЗАЦИЙ</t>
  </si>
  <si>
    <t>2 03 02080 02 0000 180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</si>
  <si>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модернизации систем коммунальной инфраструктуры</t>
  </si>
  <si>
    <t>2 02 70000 00 0000 000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</si>
  <si>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</si>
  <si>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</si>
  <si>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</si>
  <si>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</si>
  <si>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</si>
  <si>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</si>
  <si>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</si>
  <si>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</si>
  <si>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</si>
  <si>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 xml:space="preserve">Единый налог на вмененный доход для отдельных видов деятельности
</t>
  </si>
  <si>
    <t>1 05 02000 00 0000 110</t>
  </si>
  <si>
    <t xml:space="preserve">Единый сельскохозяйственный налог
</t>
  </si>
  <si>
    <t>1 05 03000 00 0000 110</t>
  </si>
  <si>
    <t xml:space="preserve">Налог, взимаемый в связи с применением патентной системы налогообложения
</t>
  </si>
  <si>
    <t>1 05 04 000 00 0000 110</t>
  </si>
  <si>
    <t>2 02 10000 00 0000 150</t>
  </si>
  <si>
    <t>2 02 20000 00 0000 150</t>
  </si>
  <si>
    <t>2 02 30000 00 0000 150</t>
  </si>
  <si>
    <r>
      <t xml:space="preserve">План по решению о бюджете на </t>
    </r>
    <r>
      <rPr>
        <i/>
        <sz val="9"/>
        <color theme="0" tint="-0.499984740745262"/>
        <rFont val="Times New Roman"/>
        <family val="1"/>
        <charset val="204"/>
      </rPr>
      <t>2022 год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</si>
  <si>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Cведения об исполнении бюджета городского округа Красногорск Московской области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01.07.2022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</si>
  <si>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01.07.2022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</si>
  <si>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% исполнение годового плана по состоянию на </t>
    </r>
    <r>
      <rPr>
        <i/>
        <sz val="9"/>
        <color theme="0" tint="-0.499984740745262"/>
        <rFont val="Times New Roman"/>
        <family val="1"/>
        <charset val="204"/>
      </rPr>
      <t>01.07.2022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</si>
  <si>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</si>
  <si>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План на 1 полугодие </t>
    </r>
    <r>
      <rPr>
        <i/>
        <sz val="9"/>
        <color rgb="FF000000"/>
        <rFont val="Times New Roman"/>
        <family val="1"/>
        <charset val="204"/>
      </rPr>
      <t>2022 года</t>
    </r>
    <r>
      <rPr>
        <sz val="9"/>
        <color rgb="FF000000"/>
        <rFont val="Times New Roman"/>
        <family val="1"/>
        <charset val="204"/>
      </rPr>
      <t>, тыс руб.</t>
    </r>
  </si>
  <si>
    <r>
      <t xml:space="preserve">% исполнение плана за 1 полугодие </t>
    </r>
    <r>
      <rPr>
        <i/>
        <sz val="9"/>
        <color theme="0" tint="-0.499984740745262"/>
        <rFont val="Times New Roman"/>
        <family val="1"/>
        <charset val="204"/>
      </rPr>
      <t>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</si>
</sst>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4" fontId="0" fillId="0" borderId="0" xfId="0" applyNumberFormat="1"/>
    <xf numFmtId="0" fontId="10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/>
    <xf numFmtId="4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zoomScaleNormal="100" workbookViewId="0">
      <selection activeCell="L10" sqref="L10"/>
    </sheetView>
  </sheetViews>
  <sheetFormatPr defaultRowHeight="15" x14ac:dyDescent="0.25"/>
  <cols>
    <col min="1" max="1" width="20.5703125" customWidth="1"/>
    <col min="2" max="2" width="54.28515625" customWidth="1"/>
    <col min="3" max="4" width="16.5703125" style="11" customWidth="1"/>
    <col min="5" max="7" width="15.42578125" style="11" customWidth="1"/>
    <col min="8" max="8" width="15.42578125" customWidth="1"/>
    <col min="9" max="9" width="15.42578125" style="11" customWidth="1"/>
  </cols>
  <sheetData>
    <row r="1" spans="1:9" ht="28.15" customHeight="1" x14ac:dyDescent="0.25">
      <c r="A1" s="22" t="s">
        <v>81</v>
      </c>
      <c r="B1" s="22"/>
      <c r="C1" s="22"/>
      <c r="D1" s="22"/>
      <c r="E1" s="22"/>
      <c r="F1" s="22"/>
      <c r="G1" s="22"/>
      <c r="H1" s="22"/>
      <c r="I1" s="22"/>
    </row>
    <row r="3" spans="1:9" ht="60" x14ac:dyDescent="0.25">
      <c r="A3" s="1" t="s">
        <v>0</v>
      </c>
      <c r="B3" s="1" t="s">
        <v>1</v>
      </c>
      <c r="C3" s="9" t="s">
        <v>80</v>
      </c>
      <c r="D3" s="9" t="s">
        <v>85</v>
      </c>
      <c r="E3" s="9" t="s">
        <v>82</v>
      </c>
      <c r="F3" s="9" t="s">
        <v>83</v>
      </c>
      <c r="G3" s="9" t="s">
        <v>86</v>
      </c>
      <c r="H3" s="1" t="s">
        <v>84</v>
      </c>
      <c r="I3" s="9" t="s">
        <v>2</v>
      </c>
    </row>
    <row r="4" spans="1:9" x14ac:dyDescent="0.25">
      <c r="A4" s="1"/>
      <c r="B4" s="2" t="s">
        <v>3</v>
      </c>
      <c r="C4" s="12">
        <f>C5+C33</f>
        <v>20348748.991499998</v>
      </c>
      <c r="D4" s="12">
        <f>D5+D33</f>
        <v>9949403.8599999994</v>
      </c>
      <c r="E4" s="12">
        <f>E5+E33</f>
        <v>9308592.4000000004</v>
      </c>
      <c r="F4" s="13">
        <f>E4/C4%</f>
        <v>45.745280969794997</v>
      </c>
      <c r="G4" s="13">
        <f>E4/D4%</f>
        <v>93.559297933655301</v>
      </c>
      <c r="H4" s="12">
        <f>H5+H33</f>
        <v>7100153.96</v>
      </c>
      <c r="I4" s="13">
        <f>E4/H4%</f>
        <v>131.10409228365521</v>
      </c>
    </row>
    <row r="5" spans="1:9" x14ac:dyDescent="0.25">
      <c r="A5" s="3" t="s">
        <v>4</v>
      </c>
      <c r="B5" s="2" t="s">
        <v>5</v>
      </c>
      <c r="C5" s="12">
        <f>C6+C25</f>
        <v>9523053</v>
      </c>
      <c r="D5" s="12">
        <f>D6+D25</f>
        <v>4297148</v>
      </c>
      <c r="E5" s="12">
        <f>E6+E25</f>
        <v>4613396.08</v>
      </c>
      <c r="F5" s="13">
        <f t="shared" ref="F5:F37" si="0">E5/C5%</f>
        <v>48.444507029415881</v>
      </c>
      <c r="G5" s="13">
        <f t="shared" ref="G5:G41" si="1">E5/D5%</f>
        <v>107.35948773465563</v>
      </c>
      <c r="H5" s="12">
        <f>H6+H25+0.01</f>
        <v>4165037.67</v>
      </c>
      <c r="I5" s="13">
        <f t="shared" ref="I5:I43" si="2">E5/H5%</f>
        <v>110.76481044167843</v>
      </c>
    </row>
    <row r="6" spans="1:9" x14ac:dyDescent="0.25">
      <c r="A6" s="3"/>
      <c r="B6" s="8" t="s">
        <v>6</v>
      </c>
      <c r="C6" s="14">
        <f>C7+C9+C11+C16+C19+C23+C24</f>
        <v>8216326</v>
      </c>
      <c r="D6" s="14">
        <f>D7+D9+D11+D16+D19+D23+D24</f>
        <v>3579285</v>
      </c>
      <c r="E6" s="14">
        <f>E7+E9+E11+E16+E19+E23+E24</f>
        <v>3797862.1700000004</v>
      </c>
      <c r="F6" s="15">
        <f t="shared" si="0"/>
        <v>46.223362729278278</v>
      </c>
      <c r="G6" s="15">
        <f t="shared" si="1"/>
        <v>106.10672718154605</v>
      </c>
      <c r="H6" s="14">
        <f>H7+H9+H11+H16+H19+H23+H24</f>
        <v>3354478.49</v>
      </c>
      <c r="I6" s="15">
        <f t="shared" si="2"/>
        <v>113.21766353016622</v>
      </c>
    </row>
    <row r="7" spans="1:9" x14ac:dyDescent="0.25">
      <c r="A7" s="3" t="s">
        <v>7</v>
      </c>
      <c r="B7" s="2" t="s">
        <v>8</v>
      </c>
      <c r="C7" s="12">
        <f>C8</f>
        <v>3147809</v>
      </c>
      <c r="D7" s="12">
        <f>D8</f>
        <v>1444888</v>
      </c>
      <c r="E7" s="12">
        <f>E8</f>
        <v>1433413.53</v>
      </c>
      <c r="F7" s="13">
        <f t="shared" si="0"/>
        <v>45.536864847898968</v>
      </c>
      <c r="G7" s="13">
        <f t="shared" si="1"/>
        <v>99.20585747822669</v>
      </c>
      <c r="H7" s="12">
        <f>H8</f>
        <v>1271482.06</v>
      </c>
      <c r="I7" s="13">
        <f t="shared" si="2"/>
        <v>112.73564724932099</v>
      </c>
    </row>
    <row r="8" spans="1:9" x14ac:dyDescent="0.25">
      <c r="A8" s="1" t="s">
        <v>9</v>
      </c>
      <c r="B8" s="4" t="s">
        <v>10</v>
      </c>
      <c r="C8" s="16">
        <v>3147809</v>
      </c>
      <c r="D8" s="16">
        <v>1444888</v>
      </c>
      <c r="E8" s="17">
        <v>1433413.53</v>
      </c>
      <c r="F8" s="18">
        <f t="shared" si="0"/>
        <v>45.536864847898968</v>
      </c>
      <c r="G8" s="18">
        <f t="shared" si="1"/>
        <v>99.20585747822669</v>
      </c>
      <c r="H8" s="17">
        <v>1271482.06</v>
      </c>
      <c r="I8" s="18">
        <f t="shared" si="2"/>
        <v>112.73564724932099</v>
      </c>
    </row>
    <row r="9" spans="1:9" ht="24" x14ac:dyDescent="0.25">
      <c r="A9" s="3" t="s">
        <v>11</v>
      </c>
      <c r="B9" s="2" t="s">
        <v>12</v>
      </c>
      <c r="C9" s="12">
        <f>C10</f>
        <v>29542</v>
      </c>
      <c r="D9" s="12">
        <f>D10</f>
        <v>13726</v>
      </c>
      <c r="E9" s="12">
        <f>E10</f>
        <v>15999.29</v>
      </c>
      <c r="F9" s="13">
        <f t="shared" si="0"/>
        <v>54.157775370658726</v>
      </c>
      <c r="G9" s="13">
        <f t="shared" si="1"/>
        <v>116.56192627130994</v>
      </c>
      <c r="H9" s="12">
        <f>H10</f>
        <v>14151.56</v>
      </c>
      <c r="I9" s="13">
        <f t="shared" si="2"/>
        <v>113.05672307505321</v>
      </c>
    </row>
    <row r="10" spans="1:9" ht="24" x14ac:dyDescent="0.25">
      <c r="A10" s="1" t="s">
        <v>13</v>
      </c>
      <c r="B10" s="4" t="s">
        <v>14</v>
      </c>
      <c r="C10" s="16">
        <v>29542</v>
      </c>
      <c r="D10" s="16">
        <v>13726</v>
      </c>
      <c r="E10" s="16">
        <v>15999.29</v>
      </c>
      <c r="F10" s="18">
        <f t="shared" si="0"/>
        <v>54.157775370658726</v>
      </c>
      <c r="G10" s="18">
        <f t="shared" si="1"/>
        <v>116.56192627130994</v>
      </c>
      <c r="H10" s="16">
        <v>14151.56</v>
      </c>
      <c r="I10" s="18">
        <f t="shared" si="2"/>
        <v>113.05672307505321</v>
      </c>
    </row>
    <row r="11" spans="1:9" x14ac:dyDescent="0.25">
      <c r="A11" s="3" t="s">
        <v>15</v>
      </c>
      <c r="B11" s="2" t="s">
        <v>16</v>
      </c>
      <c r="C11" s="12">
        <f>SUM(C12:C15)</f>
        <v>2299130</v>
      </c>
      <c r="D11" s="12">
        <f>SUM(D12:D15)</f>
        <v>1113266</v>
      </c>
      <c r="E11" s="12">
        <f>SUM(E12:E15)</f>
        <v>1359258.53</v>
      </c>
      <c r="F11" s="13">
        <f t="shared" si="0"/>
        <v>59.120559950937967</v>
      </c>
      <c r="G11" s="13">
        <f t="shared" si="1"/>
        <v>122.09647379871478</v>
      </c>
      <c r="H11" s="12">
        <f>SUM(H12:H15)</f>
        <v>1047536.1700000002</v>
      </c>
      <c r="I11" s="13">
        <f t="shared" si="2"/>
        <v>129.75767032464375</v>
      </c>
    </row>
    <row r="12" spans="1:9" ht="24" x14ac:dyDescent="0.25">
      <c r="A12" s="1" t="s">
        <v>17</v>
      </c>
      <c r="B12" s="4" t="s">
        <v>18</v>
      </c>
      <c r="C12" s="16">
        <v>2103630</v>
      </c>
      <c r="D12" s="16">
        <v>1022712</v>
      </c>
      <c r="E12" s="17">
        <v>1250865.05</v>
      </c>
      <c r="F12" s="18">
        <f t="shared" si="0"/>
        <v>59.462217690373315</v>
      </c>
      <c r="G12" s="18">
        <f t="shared" si="1"/>
        <v>122.30863136445059</v>
      </c>
      <c r="H12" s="17">
        <v>907560.01</v>
      </c>
      <c r="I12" s="18">
        <f t="shared" si="2"/>
        <v>137.82725508145737</v>
      </c>
    </row>
    <row r="13" spans="1:9" ht="20.25" customHeight="1" x14ac:dyDescent="0.25">
      <c r="A13" s="1" t="s">
        <v>72</v>
      </c>
      <c r="B13" s="4" t="s">
        <v>71</v>
      </c>
      <c r="C13" s="16">
        <v>0</v>
      </c>
      <c r="D13" s="16">
        <v>0</v>
      </c>
      <c r="E13" s="17">
        <v>-738.58</v>
      </c>
      <c r="F13" s="18"/>
      <c r="G13" s="13"/>
      <c r="H13" s="17">
        <v>42734.06</v>
      </c>
      <c r="I13" s="18">
        <f t="shared" si="2"/>
        <v>-1.728316944376453</v>
      </c>
    </row>
    <row r="14" spans="1:9" ht="25.5" customHeight="1" x14ac:dyDescent="0.25">
      <c r="A14" s="1" t="s">
        <v>74</v>
      </c>
      <c r="B14" s="4" t="s">
        <v>73</v>
      </c>
      <c r="C14" s="16">
        <v>0</v>
      </c>
      <c r="D14" s="16">
        <v>0</v>
      </c>
      <c r="E14" s="17">
        <v>163.82</v>
      </c>
      <c r="F14" s="18"/>
      <c r="G14" s="13"/>
      <c r="H14" s="17">
        <v>167.66</v>
      </c>
      <c r="I14" s="18"/>
    </row>
    <row r="15" spans="1:9" ht="31.5" customHeight="1" x14ac:dyDescent="0.25">
      <c r="A15" s="1" t="s">
        <v>76</v>
      </c>
      <c r="B15" s="4" t="s">
        <v>75</v>
      </c>
      <c r="C15" s="16">
        <v>195500</v>
      </c>
      <c r="D15" s="16">
        <v>90554</v>
      </c>
      <c r="E15" s="17">
        <v>108968.24</v>
      </c>
      <c r="F15" s="18">
        <f t="shared" si="0"/>
        <v>55.738230179028136</v>
      </c>
      <c r="G15" s="18">
        <f t="shared" si="1"/>
        <v>120.33509287276101</v>
      </c>
      <c r="H15" s="17">
        <v>97074.44</v>
      </c>
      <c r="I15" s="18">
        <f t="shared" si="2"/>
        <v>112.25224683243087</v>
      </c>
    </row>
    <row r="16" spans="1:9" x14ac:dyDescent="0.25">
      <c r="A16" s="3" t="s">
        <v>19</v>
      </c>
      <c r="B16" s="2" t="s">
        <v>20</v>
      </c>
      <c r="C16" s="12">
        <f>C17+C18</f>
        <v>2662470</v>
      </c>
      <c r="D16" s="12">
        <f>D17+D18</f>
        <v>969386</v>
      </c>
      <c r="E16" s="12">
        <f>E17+E18</f>
        <v>949901.74000000011</v>
      </c>
      <c r="F16" s="13">
        <f t="shared" si="0"/>
        <v>35.677462656856228</v>
      </c>
      <c r="G16" s="13">
        <f t="shared" si="1"/>
        <v>97.990041118811291</v>
      </c>
      <c r="H16" s="12">
        <f>H17+H18</f>
        <v>986013.23</v>
      </c>
      <c r="I16" s="13">
        <f t="shared" si="2"/>
        <v>96.337626220289167</v>
      </c>
    </row>
    <row r="17" spans="1:9" x14ac:dyDescent="0.25">
      <c r="A17" s="1" t="s">
        <v>68</v>
      </c>
      <c r="B17" s="4" t="s">
        <v>67</v>
      </c>
      <c r="C17" s="16">
        <v>497393</v>
      </c>
      <c r="D17" s="16">
        <v>56639</v>
      </c>
      <c r="E17" s="17">
        <v>58661.43</v>
      </c>
      <c r="F17" s="18">
        <f t="shared" si="0"/>
        <v>11.793778762467506</v>
      </c>
      <c r="G17" s="18">
        <f t="shared" si="1"/>
        <v>103.57073747770971</v>
      </c>
      <c r="H17" s="17">
        <v>47822.86</v>
      </c>
      <c r="I17" s="18">
        <f t="shared" si="2"/>
        <v>122.66399374692354</v>
      </c>
    </row>
    <row r="18" spans="1:9" x14ac:dyDescent="0.25">
      <c r="A18" s="1" t="s">
        <v>70</v>
      </c>
      <c r="B18" s="4" t="s">
        <v>69</v>
      </c>
      <c r="C18" s="16">
        <v>2165077</v>
      </c>
      <c r="D18" s="16">
        <v>912747</v>
      </c>
      <c r="E18" s="16">
        <v>891240.31</v>
      </c>
      <c r="F18" s="18">
        <f t="shared" si="0"/>
        <v>41.164370135565619</v>
      </c>
      <c r="G18" s="18">
        <f t="shared" si="1"/>
        <v>97.643740269757132</v>
      </c>
      <c r="H18" s="16">
        <v>938190.37</v>
      </c>
      <c r="I18" s="18">
        <f t="shared" si="2"/>
        <v>94.995678755474756</v>
      </c>
    </row>
    <row r="19" spans="1:9" ht="24" hidden="1" x14ac:dyDescent="0.25">
      <c r="A19" s="3" t="s">
        <v>21</v>
      </c>
      <c r="B19" s="2" t="s">
        <v>22</v>
      </c>
      <c r="C19" s="12">
        <v>0</v>
      </c>
      <c r="D19" s="12"/>
      <c r="E19" s="12">
        <v>0</v>
      </c>
      <c r="F19" s="13">
        <v>0</v>
      </c>
      <c r="G19" s="13" t="e">
        <f t="shared" si="1"/>
        <v>#DIV/0!</v>
      </c>
      <c r="H19" s="12">
        <v>0</v>
      </c>
      <c r="I19" s="13">
        <v>0</v>
      </c>
    </row>
    <row r="20" spans="1:9" hidden="1" x14ac:dyDescent="0.25">
      <c r="A20" s="1" t="s">
        <v>23</v>
      </c>
      <c r="B20" s="4" t="s">
        <v>24</v>
      </c>
      <c r="C20" s="16">
        <v>0</v>
      </c>
      <c r="D20" s="16"/>
      <c r="E20" s="17">
        <v>0</v>
      </c>
      <c r="F20" s="13" t="e">
        <f t="shared" si="0"/>
        <v>#DIV/0!</v>
      </c>
      <c r="G20" s="13" t="e">
        <f t="shared" si="1"/>
        <v>#DIV/0!</v>
      </c>
      <c r="H20" s="17">
        <v>0</v>
      </c>
      <c r="I20" s="13" t="e">
        <f t="shared" si="2"/>
        <v>#DIV/0!</v>
      </c>
    </row>
    <row r="21" spans="1:9" ht="24" hidden="1" x14ac:dyDescent="0.25">
      <c r="A21" s="1" t="s">
        <v>25</v>
      </c>
      <c r="B21" s="4" t="s">
        <v>26</v>
      </c>
      <c r="C21" s="16">
        <v>0</v>
      </c>
      <c r="D21" s="16"/>
      <c r="E21" s="17">
        <v>0</v>
      </c>
      <c r="F21" s="13" t="e">
        <f t="shared" si="0"/>
        <v>#DIV/0!</v>
      </c>
      <c r="G21" s="13" t="e">
        <f t="shared" si="1"/>
        <v>#DIV/0!</v>
      </c>
      <c r="H21" s="17">
        <v>0</v>
      </c>
      <c r="I21" s="13" t="e">
        <f t="shared" si="2"/>
        <v>#DIV/0!</v>
      </c>
    </row>
    <row r="22" spans="1:9" ht="24" hidden="1" x14ac:dyDescent="0.25">
      <c r="A22" s="1" t="s">
        <v>27</v>
      </c>
      <c r="B22" s="4" t="s">
        <v>28</v>
      </c>
      <c r="C22" s="14">
        <v>0</v>
      </c>
      <c r="D22" s="14"/>
      <c r="E22" s="19">
        <v>0</v>
      </c>
      <c r="F22" s="13" t="e">
        <f t="shared" si="0"/>
        <v>#DIV/0!</v>
      </c>
      <c r="G22" s="13" t="e">
        <f t="shared" si="1"/>
        <v>#DIV/0!</v>
      </c>
      <c r="H22" s="19">
        <v>0</v>
      </c>
      <c r="I22" s="13" t="e">
        <f t="shared" si="2"/>
        <v>#DIV/0!</v>
      </c>
    </row>
    <row r="23" spans="1:9" x14ac:dyDescent="0.25">
      <c r="A23" s="3" t="s">
        <v>29</v>
      </c>
      <c r="B23" s="2" t="s">
        <v>30</v>
      </c>
      <c r="C23" s="12">
        <v>77375</v>
      </c>
      <c r="D23" s="12">
        <v>38019</v>
      </c>
      <c r="E23" s="20">
        <v>39289.08</v>
      </c>
      <c r="F23" s="13">
        <f t="shared" si="0"/>
        <v>50.777486268174478</v>
      </c>
      <c r="G23" s="13">
        <f t="shared" si="1"/>
        <v>103.34064546674031</v>
      </c>
      <c r="H23" s="20">
        <v>35295.47</v>
      </c>
      <c r="I23" s="13">
        <f t="shared" si="2"/>
        <v>111.31479478811303</v>
      </c>
    </row>
    <row r="24" spans="1:9" ht="24" x14ac:dyDescent="0.25">
      <c r="A24" s="3" t="s">
        <v>31</v>
      </c>
      <c r="B24" s="2" t="s">
        <v>32</v>
      </c>
      <c r="C24" s="12">
        <v>0</v>
      </c>
      <c r="D24" s="12">
        <v>0</v>
      </c>
      <c r="E24" s="20">
        <v>0</v>
      </c>
      <c r="F24" s="13"/>
      <c r="G24" s="13"/>
      <c r="H24" s="20">
        <v>0</v>
      </c>
      <c r="I24" s="13"/>
    </row>
    <row r="25" spans="1:9" x14ac:dyDescent="0.25">
      <c r="A25" s="1"/>
      <c r="B25" s="8" t="s">
        <v>33</v>
      </c>
      <c r="C25" s="14">
        <f>SUM(C26:C32)</f>
        <v>1306727</v>
      </c>
      <c r="D25" s="14">
        <f>SUM(D26:D32)</f>
        <v>717863</v>
      </c>
      <c r="E25" s="14">
        <f>SUM(E26:E32)</f>
        <v>815533.90999999992</v>
      </c>
      <c r="F25" s="15">
        <f t="shared" si="0"/>
        <v>62.410427732801104</v>
      </c>
      <c r="G25" s="15">
        <f t="shared" si="1"/>
        <v>113.60578689805713</v>
      </c>
      <c r="H25" s="14">
        <f>SUM(H26:H32)</f>
        <v>810559.17</v>
      </c>
      <c r="I25" s="15">
        <f t="shared" si="2"/>
        <v>100.61374174571363</v>
      </c>
    </row>
    <row r="26" spans="1:9" ht="36" x14ac:dyDescent="0.25">
      <c r="A26" s="3" t="s">
        <v>34</v>
      </c>
      <c r="B26" s="2" t="s">
        <v>35</v>
      </c>
      <c r="C26" s="12">
        <v>1015619</v>
      </c>
      <c r="D26" s="12">
        <v>477852</v>
      </c>
      <c r="E26" s="20">
        <v>482832.16</v>
      </c>
      <c r="F26" s="13">
        <f t="shared" si="0"/>
        <v>47.540678148006286</v>
      </c>
      <c r="G26" s="13">
        <f t="shared" si="1"/>
        <v>101.0421971656496</v>
      </c>
      <c r="H26" s="20">
        <v>493607.48</v>
      </c>
      <c r="I26" s="13">
        <f t="shared" si="2"/>
        <v>97.81702659773309</v>
      </c>
    </row>
    <row r="27" spans="1:9" x14ac:dyDescent="0.25">
      <c r="A27" s="3" t="s">
        <v>36</v>
      </c>
      <c r="B27" s="2" t="s">
        <v>37</v>
      </c>
      <c r="C27" s="12">
        <v>1793</v>
      </c>
      <c r="D27" s="12">
        <v>1149</v>
      </c>
      <c r="E27" s="20">
        <v>1107.1600000000001</v>
      </c>
      <c r="F27" s="13">
        <f t="shared" si="0"/>
        <v>61.749023982152821</v>
      </c>
      <c r="G27" s="13">
        <f t="shared" si="1"/>
        <v>96.358572671888609</v>
      </c>
      <c r="H27" s="20">
        <v>1365.9</v>
      </c>
      <c r="I27" s="13">
        <f t="shared" si="2"/>
        <v>81.057178417160841</v>
      </c>
    </row>
    <row r="28" spans="1:9" ht="24" x14ac:dyDescent="0.25">
      <c r="A28" s="3" t="s">
        <v>38</v>
      </c>
      <c r="B28" s="2" t="s">
        <v>39</v>
      </c>
      <c r="C28" s="12">
        <v>33026</v>
      </c>
      <c r="D28" s="12">
        <v>32149.599999999999</v>
      </c>
      <c r="E28" s="20">
        <v>38641.85</v>
      </c>
      <c r="F28" s="13">
        <f t="shared" si="0"/>
        <v>117.00432992187973</v>
      </c>
      <c r="G28" s="13">
        <f t="shared" si="1"/>
        <v>120.19387488491303</v>
      </c>
      <c r="H28" s="20">
        <v>17370.759999999998</v>
      </c>
      <c r="I28" s="13">
        <f t="shared" si="2"/>
        <v>222.45342172708621</v>
      </c>
    </row>
    <row r="29" spans="1:9" ht="24" x14ac:dyDescent="0.25">
      <c r="A29" s="3" t="s">
        <v>40</v>
      </c>
      <c r="B29" s="2" t="s">
        <v>41</v>
      </c>
      <c r="C29" s="12">
        <v>137353</v>
      </c>
      <c r="D29" s="12">
        <v>103907</v>
      </c>
      <c r="E29" s="20">
        <v>135786.35</v>
      </c>
      <c r="F29" s="13">
        <f t="shared" si="0"/>
        <v>98.859398775418086</v>
      </c>
      <c r="G29" s="13">
        <f t="shared" si="1"/>
        <v>130.6806567411243</v>
      </c>
      <c r="H29" s="20">
        <v>144442.12</v>
      </c>
      <c r="I29" s="13">
        <f t="shared" si="2"/>
        <v>94.007447412153738</v>
      </c>
    </row>
    <row r="30" spans="1:9" x14ac:dyDescent="0.25">
      <c r="A30" s="3" t="s">
        <v>42</v>
      </c>
      <c r="B30" s="2" t="s">
        <v>43</v>
      </c>
      <c r="C30" s="12">
        <v>0</v>
      </c>
      <c r="D30" s="12">
        <v>0</v>
      </c>
      <c r="E30" s="20">
        <v>0</v>
      </c>
      <c r="F30" s="13"/>
      <c r="G30" s="13"/>
      <c r="H30" s="20">
        <v>0</v>
      </c>
      <c r="I30" s="13"/>
    </row>
    <row r="31" spans="1:9" x14ac:dyDescent="0.25">
      <c r="A31" s="3" t="s">
        <v>44</v>
      </c>
      <c r="B31" s="2" t="s">
        <v>45</v>
      </c>
      <c r="C31" s="12">
        <v>34353</v>
      </c>
      <c r="D31" s="12">
        <v>20412.400000000001</v>
      </c>
      <c r="E31" s="20">
        <v>25305.38</v>
      </c>
      <c r="F31" s="13">
        <f t="shared" si="0"/>
        <v>73.662795097953605</v>
      </c>
      <c r="G31" s="13">
        <f t="shared" si="1"/>
        <v>123.97062569810507</v>
      </c>
      <c r="H31" s="20">
        <v>20180.12</v>
      </c>
      <c r="I31" s="13">
        <f t="shared" si="2"/>
        <v>125.39756948918046</v>
      </c>
    </row>
    <row r="32" spans="1:9" x14ac:dyDescent="0.25">
      <c r="A32" s="3" t="s">
        <v>46</v>
      </c>
      <c r="B32" s="5" t="s">
        <v>47</v>
      </c>
      <c r="C32" s="20">
        <v>84583</v>
      </c>
      <c r="D32" s="20">
        <v>82393</v>
      </c>
      <c r="E32" s="20">
        <v>131861.01</v>
      </c>
      <c r="F32" s="13">
        <f t="shared" si="0"/>
        <v>155.89540451390943</v>
      </c>
      <c r="G32" s="13">
        <f t="shared" si="1"/>
        <v>160.03909312684331</v>
      </c>
      <c r="H32" s="20">
        <v>133592.79</v>
      </c>
      <c r="I32" s="13">
        <f t="shared" si="2"/>
        <v>98.703687526849308</v>
      </c>
    </row>
    <row r="33" spans="1:9" x14ac:dyDescent="0.25">
      <c r="A33" s="3" t="s">
        <v>48</v>
      </c>
      <c r="B33" s="2" t="s">
        <v>49</v>
      </c>
      <c r="C33" s="20">
        <f>C34+C41+C42+C43</f>
        <v>10825695.9915</v>
      </c>
      <c r="D33" s="20">
        <f>D34+D41+D42+D43</f>
        <v>5652255.8600000003</v>
      </c>
      <c r="E33" s="20">
        <f>E34+E41+E42+E43</f>
        <v>4695196.32</v>
      </c>
      <c r="F33" s="13">
        <f t="shared" si="0"/>
        <v>43.370849538787368</v>
      </c>
      <c r="G33" s="13">
        <f t="shared" si="1"/>
        <v>83.067653628829177</v>
      </c>
      <c r="H33" s="20">
        <f>H34+H41+H42+H43</f>
        <v>2935116.29</v>
      </c>
      <c r="I33" s="13">
        <f t="shared" si="2"/>
        <v>159.96627922364195</v>
      </c>
    </row>
    <row r="34" spans="1:9" ht="24" x14ac:dyDescent="0.25">
      <c r="A34" s="3" t="s">
        <v>50</v>
      </c>
      <c r="B34" s="2" t="s">
        <v>51</v>
      </c>
      <c r="C34" s="20">
        <f>C36+C37+C38+C35</f>
        <v>10825695.9915</v>
      </c>
      <c r="D34" s="20">
        <f>D36+D37+D38+D35</f>
        <v>5652255.8600000003</v>
      </c>
      <c r="E34" s="20">
        <f>E36+E37+E38+E35</f>
        <v>4729001.29</v>
      </c>
      <c r="F34" s="13">
        <f t="shared" si="0"/>
        <v>43.683115558695391</v>
      </c>
      <c r="G34" s="13">
        <f t="shared" si="1"/>
        <v>83.665732888461278</v>
      </c>
      <c r="H34" s="20">
        <f>H36+H37+H38+H35</f>
        <v>2938637.7399999998</v>
      </c>
      <c r="I34" s="13">
        <f t="shared" si="2"/>
        <v>160.92494919091322</v>
      </c>
    </row>
    <row r="35" spans="1:9" x14ac:dyDescent="0.25">
      <c r="A35" s="1" t="s">
        <v>77</v>
      </c>
      <c r="B35" s="4" t="s">
        <v>52</v>
      </c>
      <c r="C35" s="17">
        <v>0</v>
      </c>
      <c r="D35" s="17">
        <v>0</v>
      </c>
      <c r="E35" s="17">
        <v>0</v>
      </c>
      <c r="F35" s="13"/>
      <c r="G35" s="13"/>
      <c r="H35" s="17">
        <v>55000</v>
      </c>
      <c r="I35" s="13"/>
    </row>
    <row r="36" spans="1:9" ht="24" x14ac:dyDescent="0.25">
      <c r="A36" s="1" t="s">
        <v>78</v>
      </c>
      <c r="B36" s="4" t="s">
        <v>53</v>
      </c>
      <c r="C36" s="17">
        <v>5920984.3214999996</v>
      </c>
      <c r="D36" s="17">
        <v>2204507.7599999998</v>
      </c>
      <c r="E36" s="17">
        <v>1402637.16</v>
      </c>
      <c r="F36" s="18">
        <f t="shared" si="0"/>
        <v>23.689256445196282</v>
      </c>
      <c r="G36" s="18">
        <f t="shared" si="1"/>
        <v>63.625866302235202</v>
      </c>
      <c r="H36" s="17">
        <v>267095.3</v>
      </c>
      <c r="I36" s="18">
        <f t="shared" si="2"/>
        <v>525.14483032835096</v>
      </c>
    </row>
    <row r="37" spans="1:9" x14ac:dyDescent="0.25">
      <c r="A37" s="1" t="s">
        <v>79</v>
      </c>
      <c r="B37" s="4" t="s">
        <v>54</v>
      </c>
      <c r="C37" s="17">
        <v>4885163.67</v>
      </c>
      <c r="D37" s="17">
        <v>3436494.9</v>
      </c>
      <c r="E37" s="17">
        <v>3313225.13</v>
      </c>
      <c r="F37" s="18">
        <f t="shared" si="0"/>
        <v>67.822192946096308</v>
      </c>
      <c r="G37" s="18">
        <f t="shared" si="1"/>
        <v>96.412921491604706</v>
      </c>
      <c r="H37" s="17">
        <v>2616542.44</v>
      </c>
      <c r="I37" s="18">
        <f t="shared" si="2"/>
        <v>126.62608025574391</v>
      </c>
    </row>
    <row r="38" spans="1:9" x14ac:dyDescent="0.25">
      <c r="A38" s="1" t="s">
        <v>55</v>
      </c>
      <c r="B38" s="4" t="s">
        <v>56</v>
      </c>
      <c r="C38" s="17">
        <v>19548</v>
      </c>
      <c r="D38" s="17">
        <v>11253.2</v>
      </c>
      <c r="E38" s="17">
        <v>13139</v>
      </c>
      <c r="F38" s="18"/>
      <c r="G38" s="18">
        <f t="shared" si="1"/>
        <v>116.75789997511818</v>
      </c>
      <c r="H38" s="17">
        <v>0</v>
      </c>
      <c r="I38" s="18"/>
    </row>
    <row r="39" spans="1:9" ht="24" hidden="1" x14ac:dyDescent="0.25">
      <c r="A39" s="3" t="s">
        <v>57</v>
      </c>
      <c r="B39" s="2" t="s">
        <v>58</v>
      </c>
      <c r="C39" s="20">
        <v>0</v>
      </c>
      <c r="D39" s="20"/>
      <c r="E39" s="21">
        <v>0</v>
      </c>
      <c r="F39" s="13"/>
      <c r="G39" s="13" t="e">
        <f t="shared" si="1"/>
        <v>#DIV/0!</v>
      </c>
      <c r="H39" s="21">
        <v>0</v>
      </c>
      <c r="I39" s="13"/>
    </row>
    <row r="40" spans="1:9" ht="48" hidden="1" x14ac:dyDescent="0.25">
      <c r="A40" s="1" t="s">
        <v>59</v>
      </c>
      <c r="B40" s="4" t="s">
        <v>60</v>
      </c>
      <c r="C40" s="17">
        <v>0</v>
      </c>
      <c r="D40" s="17"/>
      <c r="E40" s="19">
        <v>0</v>
      </c>
      <c r="F40" s="13"/>
      <c r="G40" s="13" t="e">
        <f t="shared" si="1"/>
        <v>#DIV/0!</v>
      </c>
      <c r="H40" s="19">
        <v>0</v>
      </c>
      <c r="I40" s="13"/>
    </row>
    <row r="41" spans="1:9" hidden="1" x14ac:dyDescent="0.25">
      <c r="A41" s="3" t="s">
        <v>61</v>
      </c>
      <c r="B41" s="2" t="s">
        <v>62</v>
      </c>
      <c r="C41" s="21">
        <v>0</v>
      </c>
      <c r="D41" s="21"/>
      <c r="E41" s="21">
        <v>0</v>
      </c>
      <c r="F41" s="13">
        <v>0</v>
      </c>
      <c r="G41" s="13" t="e">
        <f t="shared" si="1"/>
        <v>#DIV/0!</v>
      </c>
      <c r="H41" s="21">
        <v>0</v>
      </c>
      <c r="I41" s="13">
        <v>0</v>
      </c>
    </row>
    <row r="42" spans="1:9" ht="72" x14ac:dyDescent="0.25">
      <c r="A42" s="3" t="s">
        <v>63</v>
      </c>
      <c r="B42" s="2" t="s">
        <v>64</v>
      </c>
      <c r="C42" s="21">
        <v>0</v>
      </c>
      <c r="D42" s="21">
        <v>0</v>
      </c>
      <c r="E42" s="20">
        <v>11222.7</v>
      </c>
      <c r="F42" s="13"/>
      <c r="G42" s="13"/>
      <c r="H42" s="20">
        <v>1130.6199999999999</v>
      </c>
      <c r="I42" s="13">
        <f t="shared" si="2"/>
        <v>992.61467159611561</v>
      </c>
    </row>
    <row r="43" spans="1:9" ht="36" x14ac:dyDescent="0.25">
      <c r="A43" s="3" t="s">
        <v>65</v>
      </c>
      <c r="B43" s="2" t="s">
        <v>66</v>
      </c>
      <c r="C43" s="21">
        <v>0</v>
      </c>
      <c r="D43" s="21">
        <v>0</v>
      </c>
      <c r="E43" s="20">
        <v>-45027.67</v>
      </c>
      <c r="F43" s="13"/>
      <c r="G43" s="13"/>
      <c r="H43" s="20">
        <v>-4652.07</v>
      </c>
      <c r="I43" s="13">
        <f t="shared" si="2"/>
        <v>967.9061149122864</v>
      </c>
    </row>
    <row r="45" spans="1:9" x14ac:dyDescent="0.25">
      <c r="A45" s="6"/>
      <c r="C45" s="10"/>
      <c r="D45" s="10"/>
      <c r="E45" s="10"/>
      <c r="F45" s="10"/>
      <c r="G45" s="10"/>
      <c r="H45" s="7"/>
      <c r="I45" s="10"/>
    </row>
    <row r="46" spans="1:9" x14ac:dyDescent="0.25">
      <c r="C46" s="10"/>
      <c r="D46" s="10"/>
      <c r="E46" s="10"/>
      <c r="F46" s="10"/>
      <c r="G46" s="10"/>
      <c r="H46" s="7"/>
      <c r="I46" s="10"/>
    </row>
    <row r="47" spans="1:9" x14ac:dyDescent="0.25">
      <c r="C47" s="10"/>
      <c r="D47" s="10"/>
      <c r="E47" s="10"/>
      <c r="F47" s="10"/>
      <c r="G47" s="10"/>
      <c r="H47" s="7"/>
      <c r="I47" s="10"/>
    </row>
    <row r="48" spans="1:9" x14ac:dyDescent="0.25">
      <c r="C48" s="10"/>
      <c r="D48" s="10"/>
      <c r="E48" s="10"/>
      <c r="F48" s="10"/>
      <c r="G48" s="10"/>
      <c r="H48" s="7"/>
      <c r="I48" s="10"/>
    </row>
  </sheetData>
  <mergeCells count="1">
    <mergeCell ref="A1:I1"/>
  </mergeCells>
  <pageMargins left="0.39370078740157483" right="0.35433070866141736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Hilko</cp:lastModifiedBy>
  <cp:lastPrinted>2022-08-04T11:10:54Z</cp:lastPrinted>
  <dcterms:created xsi:type="dcterms:W3CDTF">2017-12-11T14:03:53Z</dcterms:created>
  <dcterms:modified xsi:type="dcterms:W3CDTF">2022-09-20T10:27:08Z</dcterms:modified>
</cp:coreProperties>
</file>