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rankina\Desktop\НПА\2025 год\НЗ\"/>
    </mc:Choice>
  </mc:AlternateContent>
  <bookViews>
    <workbookView xWindow="0" yWindow="0" windowWidth="28800" windowHeight="11235"/>
  </bookViews>
  <sheets>
    <sheet name="Лист1" sheetId="1" r:id="rId1"/>
    <sheet name="Лист3" sheetId="3" state="hidden" r:id="rId2"/>
    <sheet name="Лист2" sheetId="2" state="hidden" r:id="rId3"/>
  </sheets>
  <definedNames>
    <definedName name="_xlnm.Print_Area" localSheetId="0">Лист1!$A$1:$N$44</definedName>
  </definedNames>
  <calcPr calcId="152511"/>
</workbook>
</file>

<file path=xl/calcChain.xml><?xml version="1.0" encoding="utf-8"?>
<calcChain xmlns="http://schemas.openxmlformats.org/spreadsheetml/2006/main">
  <c r="F13" i="1" l="1"/>
  <c r="J43" i="1" l="1"/>
  <c r="J29" i="1"/>
  <c r="F29" i="1"/>
  <c r="M33" i="1"/>
  <c r="N33" i="1" s="1"/>
  <c r="M34" i="1"/>
  <c r="N34" i="1" s="1"/>
  <c r="M35" i="1"/>
  <c r="N35" i="1" s="1"/>
  <c r="J33" i="1"/>
  <c r="K33" i="1" s="1"/>
  <c r="J34" i="1"/>
  <c r="K34" i="1" s="1"/>
  <c r="J35" i="1"/>
  <c r="K35" i="1" s="1"/>
  <c r="F33" i="1"/>
  <c r="G33" i="1" s="1"/>
  <c r="F34" i="1"/>
  <c r="G34" i="1" s="1"/>
  <c r="F35" i="1"/>
  <c r="G35" i="1" s="1"/>
  <c r="M14" i="1" l="1"/>
  <c r="N14" i="1" s="1"/>
  <c r="M15" i="1"/>
  <c r="N15" i="1" s="1"/>
  <c r="M16" i="1"/>
  <c r="N16" i="1" s="1"/>
  <c r="M17" i="1"/>
  <c r="N17" i="1" s="1"/>
  <c r="M18" i="1"/>
  <c r="N18" i="1" s="1"/>
  <c r="M19" i="1"/>
  <c r="N19" i="1" s="1"/>
  <c r="M20" i="1"/>
  <c r="N20" i="1" s="1"/>
  <c r="M21" i="1"/>
  <c r="N21" i="1" s="1"/>
  <c r="M22" i="1"/>
  <c r="N22" i="1" s="1"/>
  <c r="M23" i="1"/>
  <c r="N23" i="1" s="1"/>
  <c r="M24" i="1"/>
  <c r="N24" i="1" s="1"/>
  <c r="M25" i="1"/>
  <c r="N25" i="1" s="1"/>
  <c r="M26" i="1"/>
  <c r="N26" i="1" s="1"/>
  <c r="M27" i="1"/>
  <c r="N27" i="1" s="1"/>
  <c r="M28" i="1"/>
  <c r="N28" i="1" s="1"/>
  <c r="M29" i="1"/>
  <c r="N29" i="1" s="1"/>
  <c r="M30" i="1"/>
  <c r="N30" i="1" s="1"/>
  <c r="M31" i="1"/>
  <c r="N31" i="1" s="1"/>
  <c r="M32" i="1"/>
  <c r="N32" i="1" s="1"/>
  <c r="M36" i="1"/>
  <c r="N36" i="1" s="1"/>
  <c r="M37" i="1"/>
  <c r="N37" i="1" s="1"/>
  <c r="M38" i="1"/>
  <c r="N38" i="1" s="1"/>
  <c r="M39" i="1"/>
  <c r="N39" i="1" s="1"/>
  <c r="M40" i="1"/>
  <c r="N40" i="1" s="1"/>
  <c r="M41" i="1"/>
  <c r="N41" i="1" s="1"/>
  <c r="M42" i="1"/>
  <c r="N42" i="1" s="1"/>
  <c r="M43" i="1"/>
  <c r="N43" i="1" s="1"/>
  <c r="F14" i="1" l="1"/>
  <c r="G14" i="1" s="1"/>
  <c r="F15" i="1"/>
  <c r="G15" i="1" s="1"/>
  <c r="F16" i="1"/>
  <c r="G16" i="1" s="1"/>
  <c r="F17" i="1"/>
  <c r="G17" i="1" s="1"/>
  <c r="F18" i="1"/>
  <c r="G18" i="1" s="1"/>
  <c r="F19" i="1"/>
  <c r="G19" i="1" s="1"/>
  <c r="F20" i="1"/>
  <c r="G20" i="1" s="1"/>
  <c r="F21" i="1"/>
  <c r="G21" i="1" s="1"/>
  <c r="F22" i="1"/>
  <c r="G22" i="1" s="1"/>
  <c r="F23" i="1"/>
  <c r="G23" i="1" s="1"/>
  <c r="F24" i="1"/>
  <c r="G24" i="1" s="1"/>
  <c r="F25" i="1"/>
  <c r="G25" i="1" s="1"/>
  <c r="F26" i="1"/>
  <c r="G26" i="1" s="1"/>
  <c r="F27" i="1"/>
  <c r="G27" i="1" s="1"/>
  <c r="F28" i="1"/>
  <c r="G28" i="1" s="1"/>
  <c r="G29" i="1"/>
  <c r="F30" i="1"/>
  <c r="G30" i="1" s="1"/>
  <c r="F31" i="1"/>
  <c r="G31" i="1" s="1"/>
  <c r="F32" i="1"/>
  <c r="G32" i="1" s="1"/>
  <c r="F36" i="1"/>
  <c r="G36" i="1" s="1"/>
  <c r="F37" i="1"/>
  <c r="F38" i="1"/>
  <c r="G38" i="1" s="1"/>
  <c r="F39" i="1"/>
  <c r="F40" i="1"/>
  <c r="G40" i="1" s="1"/>
  <c r="F41" i="1"/>
  <c r="G41" i="1" s="1"/>
  <c r="F42" i="1"/>
  <c r="G42" i="1" s="1"/>
  <c r="F43" i="1"/>
  <c r="G13" i="1"/>
  <c r="G43" i="1" l="1"/>
  <c r="G39" i="1"/>
  <c r="G37" i="1"/>
  <c r="J18" i="1"/>
  <c r="K18" i="1" s="1"/>
  <c r="J19" i="1"/>
  <c r="K19" i="1" s="1"/>
  <c r="J20" i="1"/>
  <c r="K20" i="1" s="1"/>
  <c r="J21" i="1"/>
  <c r="K21" i="1" s="1"/>
  <c r="J22" i="1"/>
  <c r="K22" i="1" s="1"/>
  <c r="J23" i="1"/>
  <c r="K23" i="1" s="1"/>
  <c r="J24" i="1"/>
  <c r="K24" i="1" s="1"/>
  <c r="J25" i="1"/>
  <c r="K25" i="1" s="1"/>
  <c r="J26" i="1"/>
  <c r="K26" i="1" s="1"/>
  <c r="J27" i="1"/>
  <c r="K27" i="1" s="1"/>
  <c r="J28" i="1"/>
  <c r="K28" i="1" s="1"/>
  <c r="K29" i="1"/>
  <c r="J30" i="1"/>
  <c r="K30" i="1" s="1"/>
  <c r="J31" i="1"/>
  <c r="K31" i="1" s="1"/>
  <c r="J32" i="1"/>
  <c r="K32" i="1" s="1"/>
  <c r="J36" i="1"/>
  <c r="K36" i="1" s="1"/>
  <c r="J37" i="1"/>
  <c r="K37" i="1" s="1"/>
  <c r="J38" i="1"/>
  <c r="K38" i="1" s="1"/>
  <c r="J39" i="1"/>
  <c r="K39" i="1" s="1"/>
  <c r="J40" i="1"/>
  <c r="K40" i="1" s="1"/>
  <c r="J41" i="1"/>
  <c r="K41" i="1" s="1"/>
  <c r="J42" i="1"/>
  <c r="K42" i="1" s="1"/>
  <c r="K43" i="1"/>
  <c r="J17" i="1"/>
  <c r="K17" i="1" s="1"/>
  <c r="G44" i="1" l="1"/>
  <c r="J13" i="1"/>
  <c r="K13" i="1" s="1"/>
  <c r="M13" i="1"/>
  <c r="N13" i="1" s="1"/>
  <c r="N44" i="1" l="1"/>
  <c r="J14" i="1"/>
  <c r="K14" i="1" s="1"/>
  <c r="J15" i="1"/>
  <c r="K15" i="1" s="1"/>
  <c r="J16" i="1"/>
  <c r="K16" i="1" s="1"/>
  <c r="K44" i="1" l="1"/>
</calcChain>
</file>

<file path=xl/sharedStrings.xml><?xml version="1.0" encoding="utf-8"?>
<sst xmlns="http://schemas.openxmlformats.org/spreadsheetml/2006/main" count="127" uniqueCount="118">
  <si>
    <t>(наименование муниципального учреждения)</t>
  </si>
  <si>
    <t>№ п/п</t>
  </si>
  <si>
    <t>Уникальный номер реестровой записи</t>
  </si>
  <si>
    <t xml:space="preserve">Наименование
муниципальной услуги (работы)
</t>
  </si>
  <si>
    <t>тыс.руб.</t>
  </si>
  <si>
    <t xml:space="preserve">руб. </t>
  </si>
  <si>
    <t>руб.</t>
  </si>
  <si>
    <t xml:space="preserve">Итого </t>
  </si>
  <si>
    <t xml:space="preserve">Значение базового норматива затрат на оказание муниципальных услуг (выполнение работ) на 2025 год       </t>
  </si>
  <si>
    <t>Значение нормативных затрат на оказание муниципальных услуг (выполнение работ) на 2026 год</t>
  </si>
  <si>
    <t>Объем субсидии на финансовое обеспечение выполнения муниципального задания на 2025 год</t>
  </si>
  <si>
    <t>Объем субсидии на финансовое обеспечение выполнения муниципального задания на 2026 год</t>
  </si>
  <si>
    <t xml:space="preserve">к распоряжению администрации </t>
  </si>
  <si>
    <t xml:space="preserve">городского округа Красногорск </t>
  </si>
  <si>
    <t>7=4*6</t>
  </si>
  <si>
    <t>Значение нормативных затрат на оказание муниципальных услуг (выполнение работ) на 2025 год</t>
  </si>
  <si>
    <t>Приложение №6</t>
  </si>
  <si>
    <t>Муниципальное бюджетное учреждение дополнительного образования Комплексная спортивная школа олимпийского резерва «Зоркий»</t>
  </si>
  <si>
    <t xml:space="preserve">     1</t>
  </si>
  <si>
    <t>Реализация дополнительных образовательных программ спортивной подготовки по олимпийским видам спорта (Этап начальной подготовки). Тхэквондо.</t>
  </si>
  <si>
    <t>854100О.99.0.БО52АБ08001</t>
  </si>
  <si>
    <t xml:space="preserve">     2</t>
  </si>
  <si>
    <t>Реализация дополнительных образовательных программ спортивной подготовки по олимпийским видам спорта (Учебно- тренировочный этап (этап спортивной специализации). Тхэквондо.</t>
  </si>
  <si>
    <t>854100О.99.0.БО52АБ09001</t>
  </si>
  <si>
    <t xml:space="preserve">     3</t>
  </si>
  <si>
    <t>Реализация дополнительных образовательных программ спортивной подготовки по олимпийским видам спорта (Этап начальной подготовки). Лыжные гонки.</t>
  </si>
  <si>
    <t>854100О.99.0.БО52АА72001</t>
  </si>
  <si>
    <t xml:space="preserve">     4</t>
  </si>
  <si>
    <t>Реализация дополнительных образовательных программ спортивной подготовки по олимпийским видам спорта (Учебно- тренировочный этап (этап спортивной специализации). Лыжные гонки.</t>
  </si>
  <si>
    <t>854100О.99.0.БО52АА73001</t>
  </si>
  <si>
    <t xml:space="preserve">     5</t>
  </si>
  <si>
    <t>Реализация дополнительных образовательных программ спортивной подготовки по олимпийским видам спорта (Этап совершенствования спортивного мастерства). Лыжные гонки.</t>
  </si>
  <si>
    <t>854100О.99.0.БО52АА74001</t>
  </si>
  <si>
    <t xml:space="preserve">     6</t>
  </si>
  <si>
    <t>Реализация дополнительных образовательных программ спортивной подготовки по неолимпийским видам спорта (Этап высшего спортивного мастерства) Лыжные гонки.</t>
  </si>
  <si>
    <t>854100О.99.0.БО52АА75001</t>
  </si>
  <si>
    <t xml:space="preserve">     7</t>
  </si>
  <si>
    <t>Реализация дополнительных образовательных программ спортивной подготовки по олимпийским видам спорта (Этап начальной подготовки). Фигурное катание на коньках.</t>
  </si>
  <si>
    <t>854100О.99.0.БО52АБ00001</t>
  </si>
  <si>
    <t xml:space="preserve">     8</t>
  </si>
  <si>
    <t>Реализация дополнительных образовательных программ спортивной подготовки по олимпийским видам спорта (Учебно- тренировочный этап (этап спортивной специализации). Фигурное катание на коньках.</t>
  </si>
  <si>
    <t>854100О.99.0.БО52АБ01001</t>
  </si>
  <si>
    <t xml:space="preserve">     9</t>
  </si>
  <si>
    <t>Реализация дополнительных образовательных программ спортивной подготовки по олимпийским видам спорта (Этап начальной подготовки). Художественная гимнастика.</t>
  </si>
  <si>
    <t>854100О.99.0.БО52АА52001</t>
  </si>
  <si>
    <t xml:space="preserve">     10</t>
  </si>
  <si>
    <t>Реализация дополнительных образовательных программ спортивной подготовки по олимпийским видам спорта  (Учебно- тренировочный этап (этап спортивной специализации). Художественная гимнастика.</t>
  </si>
  <si>
    <t>854100О.99.0.БО52АА53001</t>
  </si>
  <si>
    <t xml:space="preserve">     11</t>
  </si>
  <si>
    <t>Реализация дополнительных образовательных программ спортивной подготовки по олимпийским видам спорта (Этап начальной подготовки). Волейбол.</t>
  </si>
  <si>
    <t>854100О.99.0.БО52АБ88001</t>
  </si>
  <si>
    <t xml:space="preserve">     12</t>
  </si>
  <si>
    <t>Реализация дополнительных образовательных программ спортивной подготовки по олимпийским видам спорта (Учебно- тренировочный этап (этап спортивной специализации). Волейбол.</t>
  </si>
  <si>
    <t>854100О.99.0.БО52АБ89001</t>
  </si>
  <si>
    <t xml:space="preserve">     13</t>
  </si>
  <si>
    <t>Реализация дополнительных образовательных программ спортивной подготовки по неолимпийским видам спорта (Этап начальной подготовки) Хоккей с мячом</t>
  </si>
  <si>
    <t>854100О.99.0.БО53АГ84001</t>
  </si>
  <si>
    <t xml:space="preserve">     14</t>
  </si>
  <si>
    <t>Реализация дополнительных образовательных программ спортивной подготовки по неолимпийским видам спорта (Учебно- тренировочный этап (этап спортивной специализации) Хоккей с мячом</t>
  </si>
  <si>
    <t>854100О.99.0.БО53АГ85001</t>
  </si>
  <si>
    <t xml:space="preserve">     15</t>
  </si>
  <si>
    <t>Реализация дополнительных образовательных программ спортивной подготовки по неолимпийским видам спорта (Этап совершенствования спортивного мастерства) Хоккей с мячом</t>
  </si>
  <si>
    <t>854100О.99.0.БО53АГ86001</t>
  </si>
  <si>
    <t xml:space="preserve">     16</t>
  </si>
  <si>
    <t>Реализация дополнительных образовательных программ спортивной подготовки по неолимпийским видам спорта (Этап высшего спортивного мастерства) Хоккей с мячом</t>
  </si>
  <si>
    <t>854100О.99.0.БО53АГ87001</t>
  </si>
  <si>
    <t xml:space="preserve">     17</t>
  </si>
  <si>
    <t>Реализация дополнительных образовательных программ спортивной подготовки по олимпийским видам спорта  (Этап начальной подготовки) Футбол</t>
  </si>
  <si>
    <t>854100О.99.0.БО52АА48001</t>
  </si>
  <si>
    <t xml:space="preserve">     18</t>
  </si>
  <si>
    <t>Реализация дополнительных образовательных программ спортивной подготовки по олимпийским видам спорта  (Учебно- тренировочный этап (этап спортивной специализации) Футбол</t>
  </si>
  <si>
    <t>854100О.99.0.БО52АА49001</t>
  </si>
  <si>
    <t xml:space="preserve">     19</t>
  </si>
  <si>
    <t>Реализация дополнительных образовательных программ спортивной подготовки по олимпийским видам спорта (Этап совершенствования спортивного мастерства) Футбол</t>
  </si>
  <si>
    <t>854100О.99.0.БО52АА50001</t>
  </si>
  <si>
    <t xml:space="preserve">     20</t>
  </si>
  <si>
    <t>Реализация дополнительных образовательных программ спортивной подготовки по олимпийским видам спорта  (Этап высшего спортивного мастерства) Футбол</t>
  </si>
  <si>
    <t>854100О.99.0.БО52АА51001</t>
  </si>
  <si>
    <t xml:space="preserve">     21</t>
  </si>
  <si>
    <t>Реализация дополнительных образовательных программ спортивной подготовки по олимпийским видам спорта (Этап начальной подготовки). Баскетбол.</t>
  </si>
  <si>
    <t>854100О.99.0.БО52АВ08001</t>
  </si>
  <si>
    <t>Реализация дополнительных образовательных программ спортивной подготовки по олимпийским видам спорта (Учебно-тренировочный этап (этап спортивной специализации)). Баскетбол.</t>
  </si>
  <si>
    <t>854100О.99.0.БО52АВ09001</t>
  </si>
  <si>
    <t xml:space="preserve">     23</t>
  </si>
  <si>
    <t>Реализация дополнительных образовательных программ спортивной подготовки по олимпийским видам спорта (Этап совершенствования спортивного мастерства). Баскетбол.</t>
  </si>
  <si>
    <t>854100О.99.0.БО52АВ10001</t>
  </si>
  <si>
    <t>Реализация дополнительных общеразвивающих программ. Баскетбол.</t>
  </si>
  <si>
    <t>804200О.99.0.ББ52АЗ20000</t>
  </si>
  <si>
    <t>Обеспечение участия лиц, проходящих спортивную подготовку, в спортивных соревнованиях (всероссийские)</t>
  </si>
  <si>
    <t>295391008000000010003</t>
  </si>
  <si>
    <t xml:space="preserve">     26</t>
  </si>
  <si>
    <t>Обеспечение участия лиц, проходящих спортивную подготовку, в спортивных соревнованиях (межрегиональные)</t>
  </si>
  <si>
    <t>295391009000000010003</t>
  </si>
  <si>
    <t xml:space="preserve">     27</t>
  </si>
  <si>
    <t>Обеспечение участия лиц, проходящих спортивную подготовку, в спортивных соревнованиях (региональные)</t>
  </si>
  <si>
    <t>295391010000000010003</t>
  </si>
  <si>
    <t xml:space="preserve">     28</t>
  </si>
  <si>
    <t>Обеспечение участия лиц, проходящих спортивную подготовку, в спортивных соревнованиях (межмуниципальные)</t>
  </si>
  <si>
    <t>295392011000000010002</t>
  </si>
  <si>
    <t>14=8*13</t>
  </si>
  <si>
    <t>11=8*10</t>
  </si>
  <si>
    <t xml:space="preserve">     22</t>
  </si>
  <si>
    <t xml:space="preserve">Реализация дополнительных образовательных программ спортивной подготовки по олимпийским видам спорта  (Этап начальной подготовки) Бокс </t>
  </si>
  <si>
    <t>Реализация дополнительных образовательных программ спортивной подготовки по олимпийским видам спорта  (Этап начальной подготовки) Самбо</t>
  </si>
  <si>
    <t>Реализация дополнительных образовательных программ спортивной подготовки по олимпийским видам спорта  (Этап начальной подготовки) Дзюдо</t>
  </si>
  <si>
    <t>854100О.99.0.БО52АА40001</t>
  </si>
  <si>
    <t>854100О.99.0.БО53АВ52001</t>
  </si>
  <si>
    <t>854100О.99.0.БО52АБ64001</t>
  </si>
  <si>
    <t>Значения базовых нормативов затрат на оказание муниципальных услуг (выполнение работ) и нормативные затраты на оказание муниципальных услуг (выполнение работ) на 2025 год и на плановый период 2026 и 2027 годов</t>
  </si>
  <si>
    <t xml:space="preserve">Значение базового норматива затрат на оказание муниципальных услуг (выполнение работ) на 2026 год       </t>
  </si>
  <si>
    <t>Значение нормативных затрат на оказание муниципальных услуг (выполнение работ) на 2027 год</t>
  </si>
  <si>
    <t>Объем субсидии на финансовое обеспечение выполнения муниципального задания на 2027 год</t>
  </si>
  <si>
    <t>Объем муниципальной услуги (работы) на 2025 год</t>
  </si>
  <si>
    <t>Объем муниципальной услуги (работы) на 2026-2027 год</t>
  </si>
  <si>
    <t>от "25" декабря 2024 г. №842</t>
  </si>
  <si>
    <t xml:space="preserve">    24</t>
  </si>
  <si>
    <t xml:space="preserve">     25</t>
  </si>
  <si>
    <t xml:space="preserve">    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</si>
</sst>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ahoma"/>
      <family val="2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ahoma"/>
      <family val="2"/>
      <charset val="204"/>
    </font>
    <font>
      <sz val="11"/>
      <color rgb="FFFF0000"/>
      <name val="Tahoma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horizontal="fill" vertical="center"/>
    </xf>
  </cellStyleXfs>
  <cellXfs count="63">
    <xf numFmtId="0" fontId="0" fillId="0" borderId="0" xfId="0">
      <alignment horizontal="fill" vertical="center"/>
    </xf>
    <xf numFmtId="0" fontId="1" fillId="0" borderId="0" xfId="0" applyFont="1">
      <alignment horizontal="fill" vertical="center"/>
    </xf>
    <xf numFmtId="0" fontId="2" fillId="0" borderId="0" xfId="0" applyFont="1">
      <alignment horizontal="fill" vertical="center"/>
    </xf>
    <xf numFmtId="0" fontId="4" fillId="0" borderId="2" xfId="0" applyFont="1" applyBorder="1" applyAlignment="1">
      <alignment horizontal="center" vertical="center"/>
    </xf>
    <xf numFmtId="0" fontId="5" fillId="3" borderId="0" xfId="0" applyFont="1" applyFill="1">
      <alignment horizontal="fill" vertical="center"/>
    </xf>
    <xf numFmtId="0" fontId="1" fillId="2" borderId="0" xfId="0" applyFont="1" applyFill="1">
      <alignment horizontal="fill" vertical="center"/>
    </xf>
    <xf numFmtId="0" fontId="3" fillId="2" borderId="0" xfId="0" applyFont="1" applyFill="1">
      <alignment horizontal="fill" vertical="center"/>
    </xf>
    <xf numFmtId="0" fontId="1" fillId="2" borderId="0" xfId="0" applyFont="1" applyFill="1" applyAlignment="1">
      <alignment horizontal="fill" vertical="center"/>
    </xf>
    <xf numFmtId="0" fontId="3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5" fillId="0" borderId="0" xfId="0" applyFont="1">
      <alignment horizontal="fill" vertical="center"/>
    </xf>
    <xf numFmtId="0" fontId="5" fillId="0" borderId="0" xfId="0" applyFont="1" applyAlignment="1">
      <alignment horizontal="fill" vertical="center"/>
    </xf>
    <xf numFmtId="0" fontId="5" fillId="2" borderId="0" xfId="0" applyFont="1" applyFill="1">
      <alignment horizontal="fill" vertical="center"/>
    </xf>
    <xf numFmtId="0" fontId="8" fillId="2" borderId="0" xfId="0" applyFont="1" applyFill="1">
      <alignment horizontal="fill" vertical="center"/>
    </xf>
    <xf numFmtId="0" fontId="6" fillId="2" borderId="0" xfId="0" applyFont="1" applyFill="1" applyBorder="1" applyAlignment="1">
      <alignment horizontal="left" vertical="top" wrapText="1"/>
    </xf>
    <xf numFmtId="0" fontId="6" fillId="2" borderId="0" xfId="0" applyFont="1" applyFill="1">
      <alignment horizontal="fill" vertical="center"/>
    </xf>
    <xf numFmtId="0" fontId="3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0" xfId="0" applyFont="1">
      <alignment horizontal="fill" vertical="center"/>
    </xf>
    <xf numFmtId="0" fontId="1" fillId="0" borderId="0" xfId="0" applyFont="1" applyAlignment="1">
      <alignment horizontal="fill" vertical="center"/>
    </xf>
    <xf numFmtId="0" fontId="9" fillId="0" borderId="0" xfId="0" applyFont="1" applyAlignment="1">
      <alignment horizontal="fill" vertical="center"/>
    </xf>
    <xf numFmtId="0" fontId="9" fillId="0" borderId="0" xfId="0" applyFont="1">
      <alignment horizontal="fill" vertical="center"/>
    </xf>
    <xf numFmtId="0" fontId="3" fillId="2" borderId="0" xfId="0" applyFont="1" applyFill="1" applyAlignment="1">
      <alignment horizontal="left"/>
    </xf>
    <xf numFmtId="49" fontId="3" fillId="0" borderId="2" xfId="0" applyNumberFormat="1" applyFont="1" applyBorder="1" applyAlignment="1">
      <alignment horizontal="fill" vertical="center"/>
    </xf>
    <xf numFmtId="0" fontId="3" fillId="0" borderId="2" xfId="0" applyNumberFormat="1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/>
    </xf>
    <xf numFmtId="4" fontId="10" fillId="0" borderId="2" xfId="0" applyNumberFormat="1" applyFont="1" applyFill="1" applyBorder="1" applyAlignment="1">
      <alignment horizontal="center" vertical="center"/>
    </xf>
    <xf numFmtId="164" fontId="11" fillId="0" borderId="2" xfId="0" applyNumberFormat="1" applyFont="1" applyFill="1" applyBorder="1" applyAlignment="1">
      <alignment horizontal="center" vertical="center"/>
    </xf>
    <xf numFmtId="3" fontId="10" fillId="0" borderId="2" xfId="0" applyNumberFormat="1" applyFont="1" applyFill="1" applyBorder="1" applyAlignment="1">
      <alignment horizontal="center" vertical="center"/>
    </xf>
    <xf numFmtId="4" fontId="10" fillId="0" borderId="2" xfId="0" applyNumberFormat="1" applyFont="1" applyBorder="1" applyAlignment="1">
      <alignment horizontal="center" vertical="center"/>
    </xf>
    <xf numFmtId="164" fontId="11" fillId="0" borderId="2" xfId="0" applyNumberFormat="1" applyFont="1" applyBorder="1" applyAlignment="1">
      <alignment horizontal="center" vertical="center"/>
    </xf>
    <xf numFmtId="1" fontId="10" fillId="2" borderId="2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fill" vertical="center"/>
    </xf>
    <xf numFmtId="0" fontId="3" fillId="2" borderId="2" xfId="0" applyNumberFormat="1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center" vertical="center" wrapText="1"/>
    </xf>
    <xf numFmtId="1" fontId="10" fillId="0" borderId="2" xfId="0" applyNumberFormat="1" applyFont="1" applyFill="1" applyBorder="1" applyAlignment="1">
      <alignment horizontal="center" vertical="center"/>
    </xf>
    <xf numFmtId="3" fontId="10" fillId="2" borderId="2" xfId="0" applyNumberFormat="1" applyFont="1" applyFill="1" applyBorder="1" applyAlignment="1">
      <alignment horizontal="center"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>
      <alignment horizontal="fill" vertical="center"/>
    </xf>
    <xf numFmtId="0" fontId="3" fillId="0" borderId="2" xfId="0" applyNumberFormat="1" applyFont="1" applyBorder="1" applyAlignment="1">
      <alignment horizontal="left" vertical="top" wrapText="1"/>
    </xf>
    <xf numFmtId="4" fontId="3" fillId="0" borderId="2" xfId="0" applyNumberFormat="1" applyFont="1" applyBorder="1" applyAlignment="1">
      <alignment horizontal="right" vertical="top"/>
    </xf>
    <xf numFmtId="164" fontId="10" fillId="0" borderId="2" xfId="0" applyNumberFormat="1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horizontal="right" vertical="top" wrapText="1"/>
    </xf>
    <xf numFmtId="164" fontId="6" fillId="0" borderId="2" xfId="0" applyNumberFormat="1" applyFont="1" applyFill="1" applyBorder="1" applyAlignment="1">
      <alignment horizontal="center" vertical="top"/>
    </xf>
    <xf numFmtId="164" fontId="3" fillId="0" borderId="2" xfId="0" applyNumberFormat="1" applyFont="1" applyFill="1" applyBorder="1" applyAlignment="1">
      <alignment horizontal="center" vertical="top"/>
    </xf>
    <xf numFmtId="164" fontId="6" fillId="0" borderId="2" xfId="0" applyNumberFormat="1" applyFont="1" applyBorder="1" applyAlignment="1">
      <alignment horizontal="center" vertical="top"/>
    </xf>
    <xf numFmtId="0" fontId="9" fillId="2" borderId="0" xfId="0" applyFont="1" applyFill="1">
      <alignment horizontal="fill" vertical="center"/>
    </xf>
    <xf numFmtId="0" fontId="13" fillId="0" borderId="2" xfId="0" applyFont="1" applyBorder="1">
      <alignment horizontal="fill" vertical="center"/>
    </xf>
    <xf numFmtId="4" fontId="10" fillId="2" borderId="2" xfId="0" applyNumberFormat="1" applyFont="1" applyFill="1" applyBorder="1" applyAlignment="1">
      <alignment horizontal="center" vertical="center"/>
    </xf>
    <xf numFmtId="164" fontId="11" fillId="2" borderId="2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top"/>
    </xf>
    <xf numFmtId="0" fontId="12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wrapText="1"/>
    </xf>
    <xf numFmtId="0" fontId="3" fillId="2" borderId="0" xfId="0" applyFont="1" applyFill="1" applyBorder="1" applyAlignment="1"/>
    <xf numFmtId="0" fontId="3" fillId="2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0" fontId="6" fillId="0" borderId="0" xfId="0" applyFont="1" applyAlignment="1">
      <alignment horizontal="center" vertical="center" wrapText="1"/>
    </xf>
  </cellXfs>
  <cellStyles count="1"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4"/>
  <sheetViews>
    <sheetView showGridLines="0" tabSelected="1" view="pageBreakPreview" topLeftCell="A41" zoomScale="90" zoomScaleNormal="100" zoomScaleSheetLayoutView="90" workbookViewId="0">
      <selection activeCell="F41" sqref="F41"/>
    </sheetView>
  </sheetViews>
  <sheetFormatPr defaultColWidth="9.140625" defaultRowHeight="14.25" x14ac:dyDescent="0.25"/>
  <cols>
    <col min="1" max="1" width="9.140625" style="12"/>
    <col min="2" max="2" width="26.5703125" style="12" customWidth="1"/>
    <col min="3" max="3" width="20.5703125" style="12" customWidth="1"/>
    <col min="4" max="4" width="19.42578125" style="12" customWidth="1"/>
    <col min="5" max="5" width="19.28515625" style="4" customWidth="1"/>
    <col min="6" max="6" width="19.140625" style="12" customWidth="1"/>
    <col min="7" max="8" width="19.85546875" style="21" customWidth="1"/>
    <col min="9" max="9" width="19.140625" style="4" customWidth="1"/>
    <col min="10" max="10" width="19.5703125" style="12" customWidth="1"/>
    <col min="11" max="11" width="19.28515625" style="21" customWidth="1"/>
    <col min="12" max="12" width="17.5703125" style="4" customWidth="1"/>
    <col min="13" max="13" width="17.5703125" style="12" customWidth="1"/>
    <col min="14" max="14" width="23.7109375" style="21" customWidth="1"/>
    <col min="15" max="16384" width="9.140625" style="1"/>
  </cols>
  <sheetData>
    <row r="1" spans="1:29" s="5" customFormat="1" ht="18.75" customHeight="1" x14ac:dyDescent="0.3">
      <c r="A1" s="14"/>
      <c r="B1" s="6"/>
      <c r="C1" s="6"/>
      <c r="D1" s="6"/>
      <c r="E1" s="6"/>
      <c r="F1" s="6"/>
      <c r="G1" s="15"/>
      <c r="H1" s="15"/>
      <c r="I1" s="14"/>
      <c r="J1" s="56" t="s">
        <v>16</v>
      </c>
      <c r="K1" s="56"/>
      <c r="L1" s="56"/>
      <c r="M1" s="56"/>
      <c r="N1" s="56"/>
    </row>
    <row r="2" spans="1:29" s="5" customFormat="1" ht="18.75" x14ac:dyDescent="0.3">
      <c r="A2" s="14"/>
      <c r="B2" s="61"/>
      <c r="C2" s="61"/>
      <c r="D2" s="25"/>
      <c r="E2" s="6"/>
      <c r="F2" s="6"/>
      <c r="G2" s="15"/>
      <c r="H2" s="15"/>
      <c r="I2" s="14"/>
      <c r="J2" s="57" t="s">
        <v>12</v>
      </c>
      <c r="K2" s="57"/>
      <c r="L2" s="57"/>
      <c r="M2" s="57"/>
      <c r="N2" s="57"/>
    </row>
    <row r="3" spans="1:29" s="5" customFormat="1" ht="18.75" x14ac:dyDescent="0.3">
      <c r="A3" s="14"/>
      <c r="B3" s="60"/>
      <c r="C3" s="60"/>
      <c r="D3" s="60"/>
      <c r="E3" s="60"/>
      <c r="F3" s="6"/>
      <c r="G3" s="15"/>
      <c r="H3" s="15"/>
      <c r="I3" s="14"/>
      <c r="J3" s="57" t="s">
        <v>13</v>
      </c>
      <c r="K3" s="57"/>
      <c r="L3" s="57"/>
      <c r="M3" s="57"/>
      <c r="N3" s="57"/>
    </row>
    <row r="4" spans="1:29" s="5" customFormat="1" ht="18.75" customHeight="1" x14ac:dyDescent="0.25">
      <c r="A4" s="14"/>
      <c r="B4" s="6"/>
      <c r="C4" s="6"/>
      <c r="D4" s="6"/>
      <c r="E4" s="6"/>
      <c r="F4" s="6"/>
      <c r="G4" s="16"/>
      <c r="H4" s="16"/>
      <c r="I4" s="14"/>
      <c r="J4" s="58" t="s">
        <v>114</v>
      </c>
      <c r="K4" s="58"/>
      <c r="L4" s="58"/>
      <c r="M4" s="58"/>
      <c r="N4" s="58"/>
    </row>
    <row r="5" spans="1:29" s="5" customFormat="1" ht="18.75" x14ac:dyDescent="0.25">
      <c r="A5" s="14"/>
      <c r="B5" s="6"/>
      <c r="C5" s="6"/>
      <c r="D5" s="6"/>
      <c r="E5" s="6"/>
      <c r="F5" s="6"/>
      <c r="G5" s="17"/>
      <c r="H5" s="17"/>
      <c r="I5" s="14"/>
      <c r="J5" s="14"/>
      <c r="K5" s="15"/>
      <c r="L5" s="14"/>
      <c r="M5" s="14"/>
      <c r="N5" s="15"/>
    </row>
    <row r="6" spans="1:29" s="22" customFormat="1" ht="54.75" customHeight="1" x14ac:dyDescent="0.25">
      <c r="A6" s="62" t="s">
        <v>108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29" s="7" customFormat="1" ht="21" customHeight="1" x14ac:dyDescent="0.25">
      <c r="A7" s="55" t="s">
        <v>17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</row>
    <row r="8" spans="1:29" s="5" customFormat="1" ht="18.75" x14ac:dyDescent="0.25">
      <c r="A8" s="59" t="s">
        <v>0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</row>
    <row r="9" spans="1:29" s="5" customFormat="1" ht="18.75" x14ac:dyDescent="0.25">
      <c r="A9" s="14"/>
      <c r="B9" s="6"/>
      <c r="C9" s="54"/>
      <c r="D9" s="54"/>
      <c r="E9" s="54"/>
      <c r="F9" s="54"/>
      <c r="G9" s="17"/>
      <c r="H9" s="17"/>
      <c r="I9" s="14"/>
      <c r="J9" s="14"/>
      <c r="K9" s="15"/>
      <c r="L9" s="14"/>
      <c r="M9" s="14"/>
      <c r="N9" s="15"/>
    </row>
    <row r="10" spans="1:29" ht="210.75" customHeight="1" x14ac:dyDescent="0.25">
      <c r="A10" s="18" t="s">
        <v>1</v>
      </c>
      <c r="B10" s="18" t="s">
        <v>3</v>
      </c>
      <c r="C10" s="18" t="s">
        <v>2</v>
      </c>
      <c r="D10" s="18" t="s">
        <v>112</v>
      </c>
      <c r="E10" s="8" t="s">
        <v>8</v>
      </c>
      <c r="F10" s="8" t="s">
        <v>15</v>
      </c>
      <c r="G10" s="9" t="s">
        <v>10</v>
      </c>
      <c r="H10" s="8" t="s">
        <v>113</v>
      </c>
      <c r="I10" s="8" t="s">
        <v>109</v>
      </c>
      <c r="J10" s="8" t="s">
        <v>9</v>
      </c>
      <c r="K10" s="9" t="s">
        <v>11</v>
      </c>
      <c r="L10" s="8" t="s">
        <v>110</v>
      </c>
      <c r="M10" s="8" t="s">
        <v>110</v>
      </c>
      <c r="N10" s="19" t="s">
        <v>111</v>
      </c>
    </row>
    <row r="11" spans="1:29" s="2" customFormat="1" ht="13.5" customHeight="1" x14ac:dyDescent="0.25">
      <c r="A11" s="51"/>
      <c r="B11" s="3"/>
      <c r="C11" s="3"/>
      <c r="D11" s="3"/>
      <c r="E11" s="10" t="s">
        <v>5</v>
      </c>
      <c r="F11" s="10" t="s">
        <v>6</v>
      </c>
      <c r="G11" s="11" t="s">
        <v>4</v>
      </c>
      <c r="H11" s="11"/>
      <c r="I11" s="10" t="s">
        <v>5</v>
      </c>
      <c r="J11" s="10" t="s">
        <v>6</v>
      </c>
      <c r="K11" s="11" t="s">
        <v>4</v>
      </c>
      <c r="L11" s="10" t="s">
        <v>6</v>
      </c>
      <c r="M11" s="3" t="s">
        <v>6</v>
      </c>
      <c r="N11" s="20" t="s">
        <v>4</v>
      </c>
    </row>
    <row r="12" spans="1:29" s="2" customFormat="1" ht="13.5" customHeight="1" x14ac:dyDescent="0.25">
      <c r="A12" s="3">
        <v>1</v>
      </c>
      <c r="B12" s="3">
        <v>2</v>
      </c>
      <c r="C12" s="3">
        <v>3</v>
      </c>
      <c r="D12" s="3">
        <v>4</v>
      </c>
      <c r="E12" s="10">
        <v>5</v>
      </c>
      <c r="F12" s="10">
        <v>6</v>
      </c>
      <c r="G12" s="11" t="s">
        <v>14</v>
      </c>
      <c r="H12" s="10">
        <v>8</v>
      </c>
      <c r="I12" s="10">
        <v>9</v>
      </c>
      <c r="J12" s="10">
        <v>10</v>
      </c>
      <c r="K12" s="11" t="s">
        <v>100</v>
      </c>
      <c r="L12" s="10">
        <v>12</v>
      </c>
      <c r="M12" s="3">
        <v>13</v>
      </c>
      <c r="N12" s="20" t="s">
        <v>99</v>
      </c>
    </row>
    <row r="13" spans="1:29" s="23" customFormat="1" ht="206.25" x14ac:dyDescent="0.25">
      <c r="A13" s="36" t="s">
        <v>18</v>
      </c>
      <c r="B13" s="37" t="s">
        <v>19</v>
      </c>
      <c r="C13" s="38" t="s">
        <v>20</v>
      </c>
      <c r="D13" s="35">
        <v>17</v>
      </c>
      <c r="E13" s="30">
        <v>32646.22</v>
      </c>
      <c r="F13" s="30">
        <f>E13</f>
        <v>32646.22</v>
      </c>
      <c r="G13" s="31">
        <f>(D13*F13)/1000</f>
        <v>554.98573999999996</v>
      </c>
      <c r="H13" s="39">
        <v>17</v>
      </c>
      <c r="I13" s="30">
        <v>33266.79</v>
      </c>
      <c r="J13" s="30">
        <f>I13</f>
        <v>33266.79</v>
      </c>
      <c r="K13" s="31">
        <f>(H13*J13)/1000</f>
        <v>565.53543000000002</v>
      </c>
      <c r="L13" s="30">
        <v>34266.79</v>
      </c>
      <c r="M13" s="33">
        <f>L13</f>
        <v>34266.79</v>
      </c>
      <c r="N13" s="34">
        <f>(H13*M13)/1000</f>
        <v>582.53543000000002</v>
      </c>
    </row>
    <row r="14" spans="1:29" s="23" customFormat="1" ht="225" x14ac:dyDescent="0.25">
      <c r="A14" s="36" t="s">
        <v>21</v>
      </c>
      <c r="B14" s="37" t="s">
        <v>22</v>
      </c>
      <c r="C14" s="38" t="s">
        <v>23</v>
      </c>
      <c r="D14" s="35">
        <v>16</v>
      </c>
      <c r="E14" s="30">
        <v>83091.61</v>
      </c>
      <c r="F14" s="30">
        <f t="shared" ref="F14:F43" si="0">E14</f>
        <v>83091.61</v>
      </c>
      <c r="G14" s="31">
        <f t="shared" ref="G14:G43" si="1">(D14*F14)/1000</f>
        <v>1329.46576</v>
      </c>
      <c r="H14" s="39">
        <v>16</v>
      </c>
      <c r="I14" s="30">
        <v>84586.68</v>
      </c>
      <c r="J14" s="30">
        <f t="shared" ref="J14:J16" si="2">I14</f>
        <v>84586.68</v>
      </c>
      <c r="K14" s="31">
        <f t="shared" ref="K14:K43" si="3">(H14*J14)/1000</f>
        <v>1353.3868799999998</v>
      </c>
      <c r="L14" s="30">
        <v>84586.68</v>
      </c>
      <c r="M14" s="33">
        <f t="shared" ref="M14:M43" si="4">L14</f>
        <v>84586.68</v>
      </c>
      <c r="N14" s="34">
        <f t="shared" ref="N14:N43" si="5">(H14*M14)/1000</f>
        <v>1353.3868799999998</v>
      </c>
    </row>
    <row r="15" spans="1:29" s="24" customFormat="1" ht="187.5" customHeight="1" x14ac:dyDescent="0.25">
      <c r="A15" s="36" t="s">
        <v>24</v>
      </c>
      <c r="B15" s="37" t="s">
        <v>25</v>
      </c>
      <c r="C15" s="38" t="s">
        <v>26</v>
      </c>
      <c r="D15" s="35">
        <v>119</v>
      </c>
      <c r="E15" s="30">
        <v>38173.279999999999</v>
      </c>
      <c r="F15" s="30">
        <f t="shared" si="0"/>
        <v>38173.279999999999</v>
      </c>
      <c r="G15" s="31">
        <f t="shared" si="1"/>
        <v>4542.62032</v>
      </c>
      <c r="H15" s="39">
        <v>119</v>
      </c>
      <c r="I15" s="30">
        <v>40208.22</v>
      </c>
      <c r="J15" s="30">
        <f t="shared" si="2"/>
        <v>40208.22</v>
      </c>
      <c r="K15" s="31">
        <f t="shared" si="3"/>
        <v>4784.7781799999993</v>
      </c>
      <c r="L15" s="30">
        <v>40208.22</v>
      </c>
      <c r="M15" s="33">
        <f t="shared" si="4"/>
        <v>40208.22</v>
      </c>
      <c r="N15" s="34">
        <f t="shared" si="5"/>
        <v>4784.7781799999993</v>
      </c>
    </row>
    <row r="16" spans="1:29" s="24" customFormat="1" ht="225" x14ac:dyDescent="0.25">
      <c r="A16" s="36" t="s">
        <v>27</v>
      </c>
      <c r="B16" s="37" t="s">
        <v>28</v>
      </c>
      <c r="C16" s="38" t="s">
        <v>29</v>
      </c>
      <c r="D16" s="35">
        <v>152</v>
      </c>
      <c r="E16" s="30">
        <v>105839.66</v>
      </c>
      <c r="F16" s="30">
        <f t="shared" si="0"/>
        <v>105839.66</v>
      </c>
      <c r="G16" s="31">
        <f t="shared" si="1"/>
        <v>16087.62832</v>
      </c>
      <c r="H16" s="39">
        <v>152</v>
      </c>
      <c r="I16" s="30">
        <v>109763.92</v>
      </c>
      <c r="J16" s="30">
        <f t="shared" si="2"/>
        <v>109763.92</v>
      </c>
      <c r="K16" s="31">
        <f t="shared" si="3"/>
        <v>16684.115839999999</v>
      </c>
      <c r="L16" s="30">
        <v>109763.92</v>
      </c>
      <c r="M16" s="33">
        <f t="shared" si="4"/>
        <v>109763.92</v>
      </c>
      <c r="N16" s="34">
        <f t="shared" si="5"/>
        <v>16684.115839999999</v>
      </c>
    </row>
    <row r="17" spans="1:14" s="24" customFormat="1" ht="225" x14ac:dyDescent="0.25">
      <c r="A17" s="36" t="s">
        <v>30</v>
      </c>
      <c r="B17" s="37" t="s">
        <v>31</v>
      </c>
      <c r="C17" s="38" t="s">
        <v>32</v>
      </c>
      <c r="D17" s="35">
        <v>4</v>
      </c>
      <c r="E17" s="30">
        <v>284309.36</v>
      </c>
      <c r="F17" s="30">
        <f t="shared" si="0"/>
        <v>284309.36</v>
      </c>
      <c r="G17" s="31">
        <f t="shared" si="1"/>
        <v>1137.2374399999999</v>
      </c>
      <c r="H17" s="39">
        <v>4</v>
      </c>
      <c r="I17" s="30">
        <v>284929.93</v>
      </c>
      <c r="J17" s="30">
        <f>I17</f>
        <v>284929.93</v>
      </c>
      <c r="K17" s="31">
        <f>(H17*J17)/1000</f>
        <v>1139.7197200000001</v>
      </c>
      <c r="L17" s="30">
        <v>284929.93</v>
      </c>
      <c r="M17" s="33">
        <f t="shared" si="4"/>
        <v>284929.93</v>
      </c>
      <c r="N17" s="34">
        <f t="shared" si="5"/>
        <v>1139.7197200000001</v>
      </c>
    </row>
    <row r="18" spans="1:14" s="12" customFormat="1" ht="0.75" customHeight="1" x14ac:dyDescent="0.25">
      <c r="A18" s="36" t="s">
        <v>33</v>
      </c>
      <c r="B18" s="37" t="s">
        <v>34</v>
      </c>
      <c r="C18" s="38" t="s">
        <v>35</v>
      </c>
      <c r="D18" s="35">
        <v>0</v>
      </c>
      <c r="E18" s="30">
        <v>0</v>
      </c>
      <c r="F18" s="30">
        <f t="shared" si="0"/>
        <v>0</v>
      </c>
      <c r="G18" s="31">
        <f t="shared" si="1"/>
        <v>0</v>
      </c>
      <c r="H18" s="39">
        <v>0</v>
      </c>
      <c r="I18" s="30">
        <v>0</v>
      </c>
      <c r="J18" s="30">
        <f t="shared" ref="J18:J42" si="6">I18</f>
        <v>0</v>
      </c>
      <c r="K18" s="31">
        <f t="shared" si="3"/>
        <v>0</v>
      </c>
      <c r="L18" s="30">
        <v>0</v>
      </c>
      <c r="M18" s="33">
        <f t="shared" si="4"/>
        <v>0</v>
      </c>
      <c r="N18" s="34">
        <f t="shared" si="5"/>
        <v>0</v>
      </c>
    </row>
    <row r="19" spans="1:14" s="24" customFormat="1" ht="225" x14ac:dyDescent="0.25">
      <c r="A19" s="36" t="s">
        <v>33</v>
      </c>
      <c r="B19" s="37" t="s">
        <v>37</v>
      </c>
      <c r="C19" s="38" t="s">
        <v>38</v>
      </c>
      <c r="D19" s="35">
        <v>15</v>
      </c>
      <c r="E19" s="30">
        <v>45919.9</v>
      </c>
      <c r="F19" s="30">
        <f t="shared" si="0"/>
        <v>45919.9</v>
      </c>
      <c r="G19" s="31">
        <f t="shared" si="1"/>
        <v>688.79849999999999</v>
      </c>
      <c r="H19" s="39">
        <v>15</v>
      </c>
      <c r="I19" s="30">
        <v>46540.47</v>
      </c>
      <c r="J19" s="30">
        <f t="shared" si="6"/>
        <v>46540.47</v>
      </c>
      <c r="K19" s="31">
        <f t="shared" si="3"/>
        <v>698.10705000000007</v>
      </c>
      <c r="L19" s="30">
        <v>46540.47</v>
      </c>
      <c r="M19" s="33">
        <f t="shared" si="4"/>
        <v>46540.47</v>
      </c>
      <c r="N19" s="34">
        <f t="shared" si="5"/>
        <v>698.10705000000007</v>
      </c>
    </row>
    <row r="20" spans="1:14" s="24" customFormat="1" ht="243.75" x14ac:dyDescent="0.25">
      <c r="A20" s="36" t="s">
        <v>36</v>
      </c>
      <c r="B20" s="37" t="s">
        <v>40</v>
      </c>
      <c r="C20" s="38" t="s">
        <v>41</v>
      </c>
      <c r="D20" s="35">
        <v>17</v>
      </c>
      <c r="E20" s="30">
        <v>95982.67</v>
      </c>
      <c r="F20" s="30">
        <f t="shared" si="0"/>
        <v>95982.67</v>
      </c>
      <c r="G20" s="31">
        <f t="shared" si="1"/>
        <v>1631.7053899999999</v>
      </c>
      <c r="H20" s="39">
        <v>17</v>
      </c>
      <c r="I20" s="30">
        <v>96534.96</v>
      </c>
      <c r="J20" s="30">
        <f t="shared" si="6"/>
        <v>96534.96</v>
      </c>
      <c r="K20" s="31">
        <f t="shared" si="3"/>
        <v>1641.0943200000002</v>
      </c>
      <c r="L20" s="30">
        <v>96534.96</v>
      </c>
      <c r="M20" s="33">
        <f t="shared" si="4"/>
        <v>96534.96</v>
      </c>
      <c r="N20" s="34">
        <f t="shared" si="5"/>
        <v>1641.0943200000002</v>
      </c>
    </row>
    <row r="21" spans="1:14" s="24" customFormat="1" ht="225" x14ac:dyDescent="0.25">
      <c r="A21" s="36" t="s">
        <v>39</v>
      </c>
      <c r="B21" s="37" t="s">
        <v>43</v>
      </c>
      <c r="C21" s="38" t="s">
        <v>44</v>
      </c>
      <c r="D21" s="35">
        <v>12</v>
      </c>
      <c r="E21" s="30">
        <v>35182.65</v>
      </c>
      <c r="F21" s="30">
        <f t="shared" si="0"/>
        <v>35182.65</v>
      </c>
      <c r="G21" s="31">
        <f t="shared" si="1"/>
        <v>422.19180000000006</v>
      </c>
      <c r="H21" s="39">
        <v>12</v>
      </c>
      <c r="I21" s="30">
        <v>37600.67</v>
      </c>
      <c r="J21" s="30">
        <f t="shared" si="6"/>
        <v>37600.67</v>
      </c>
      <c r="K21" s="31">
        <f t="shared" si="3"/>
        <v>451.20803999999998</v>
      </c>
      <c r="L21" s="30">
        <v>37600.67</v>
      </c>
      <c r="M21" s="33">
        <f t="shared" si="4"/>
        <v>37600.67</v>
      </c>
      <c r="N21" s="34">
        <f t="shared" si="5"/>
        <v>451.20803999999998</v>
      </c>
    </row>
    <row r="22" spans="1:14" s="24" customFormat="1" ht="243.75" x14ac:dyDescent="0.25">
      <c r="A22" s="36" t="s">
        <v>42</v>
      </c>
      <c r="B22" s="37" t="s">
        <v>46</v>
      </c>
      <c r="C22" s="38" t="s">
        <v>47</v>
      </c>
      <c r="D22" s="35">
        <v>35</v>
      </c>
      <c r="E22" s="30">
        <v>88365.19</v>
      </c>
      <c r="F22" s="30">
        <f t="shared" si="0"/>
        <v>88365.19</v>
      </c>
      <c r="G22" s="31">
        <f t="shared" si="1"/>
        <v>3092.7816499999999</v>
      </c>
      <c r="H22" s="39">
        <v>35</v>
      </c>
      <c r="I22" s="30">
        <v>90945.03</v>
      </c>
      <c r="J22" s="30">
        <f t="shared" si="6"/>
        <v>90945.03</v>
      </c>
      <c r="K22" s="31">
        <f t="shared" si="3"/>
        <v>3183.0760499999997</v>
      </c>
      <c r="L22" s="30">
        <v>90945.03</v>
      </c>
      <c r="M22" s="33">
        <f t="shared" si="4"/>
        <v>90945.03</v>
      </c>
      <c r="N22" s="34">
        <f t="shared" si="5"/>
        <v>3183.0760499999997</v>
      </c>
    </row>
    <row r="23" spans="1:14" s="24" customFormat="1" ht="206.25" x14ac:dyDescent="0.25">
      <c r="A23" s="36" t="s">
        <v>45</v>
      </c>
      <c r="B23" s="37" t="s">
        <v>49</v>
      </c>
      <c r="C23" s="38" t="s">
        <v>50</v>
      </c>
      <c r="D23" s="35">
        <v>28</v>
      </c>
      <c r="E23" s="30">
        <v>31106.25</v>
      </c>
      <c r="F23" s="30">
        <f t="shared" si="0"/>
        <v>31106.25</v>
      </c>
      <c r="G23" s="31">
        <f t="shared" si="1"/>
        <v>870.97500000000002</v>
      </c>
      <c r="H23" s="39">
        <v>28</v>
      </c>
      <c r="I23" s="30">
        <v>31726.82</v>
      </c>
      <c r="J23" s="30">
        <f t="shared" si="6"/>
        <v>31726.82</v>
      </c>
      <c r="K23" s="31">
        <f t="shared" si="3"/>
        <v>888.35095999999999</v>
      </c>
      <c r="L23" s="30">
        <v>31726.82</v>
      </c>
      <c r="M23" s="33">
        <f t="shared" si="4"/>
        <v>31726.82</v>
      </c>
      <c r="N23" s="34">
        <f t="shared" si="5"/>
        <v>888.35095999999999</v>
      </c>
    </row>
    <row r="24" spans="1:14" s="24" customFormat="1" ht="225" x14ac:dyDescent="0.25">
      <c r="A24" s="36" t="s">
        <v>48</v>
      </c>
      <c r="B24" s="37" t="s">
        <v>52</v>
      </c>
      <c r="C24" s="38" t="s">
        <v>53</v>
      </c>
      <c r="D24" s="35">
        <v>36</v>
      </c>
      <c r="E24" s="30">
        <v>84829.26</v>
      </c>
      <c r="F24" s="30">
        <f t="shared" si="0"/>
        <v>84829.26</v>
      </c>
      <c r="G24" s="31">
        <f t="shared" si="1"/>
        <v>3053.8533600000001</v>
      </c>
      <c r="H24" s="39">
        <v>36</v>
      </c>
      <c r="I24" s="30">
        <v>85993.89</v>
      </c>
      <c r="J24" s="30">
        <f t="shared" si="6"/>
        <v>85993.89</v>
      </c>
      <c r="K24" s="31">
        <f t="shared" si="3"/>
        <v>3095.7800400000001</v>
      </c>
      <c r="L24" s="30">
        <v>85993.89</v>
      </c>
      <c r="M24" s="33">
        <f t="shared" si="4"/>
        <v>85993.89</v>
      </c>
      <c r="N24" s="34">
        <f t="shared" si="5"/>
        <v>3095.7800400000001</v>
      </c>
    </row>
    <row r="25" spans="1:14" s="24" customFormat="1" ht="206.25" x14ac:dyDescent="0.25">
      <c r="A25" s="36" t="s">
        <v>51</v>
      </c>
      <c r="B25" s="37" t="s">
        <v>55</v>
      </c>
      <c r="C25" s="38" t="s">
        <v>56</v>
      </c>
      <c r="D25" s="35">
        <v>50</v>
      </c>
      <c r="E25" s="30">
        <v>26366.62</v>
      </c>
      <c r="F25" s="30">
        <f t="shared" si="0"/>
        <v>26366.62</v>
      </c>
      <c r="G25" s="31">
        <f t="shared" si="1"/>
        <v>1318.3309999999999</v>
      </c>
      <c r="H25" s="39">
        <v>50</v>
      </c>
      <c r="I25" s="30">
        <v>26987.19</v>
      </c>
      <c r="J25" s="30">
        <f t="shared" si="6"/>
        <v>26987.19</v>
      </c>
      <c r="K25" s="31">
        <f t="shared" si="3"/>
        <v>1349.3595</v>
      </c>
      <c r="L25" s="30">
        <v>26987.19</v>
      </c>
      <c r="M25" s="33">
        <f t="shared" si="4"/>
        <v>26987.19</v>
      </c>
      <c r="N25" s="34">
        <f t="shared" si="5"/>
        <v>1349.3595</v>
      </c>
    </row>
    <row r="26" spans="1:14" s="24" customFormat="1" ht="243.75" x14ac:dyDescent="0.25">
      <c r="A26" s="36" t="s">
        <v>54</v>
      </c>
      <c r="B26" s="37" t="s">
        <v>58</v>
      </c>
      <c r="C26" s="38" t="s">
        <v>59</v>
      </c>
      <c r="D26" s="35">
        <v>110</v>
      </c>
      <c r="E26" s="30">
        <v>88003.88</v>
      </c>
      <c r="F26" s="30">
        <f t="shared" si="0"/>
        <v>88003.88</v>
      </c>
      <c r="G26" s="31">
        <f t="shared" si="1"/>
        <v>9680.4268000000011</v>
      </c>
      <c r="H26" s="39">
        <v>110</v>
      </c>
      <c r="I26" s="30">
        <v>88997.79</v>
      </c>
      <c r="J26" s="30">
        <f t="shared" si="6"/>
        <v>88997.79</v>
      </c>
      <c r="K26" s="31">
        <f t="shared" si="3"/>
        <v>9789.7568999999985</v>
      </c>
      <c r="L26" s="30">
        <v>88997.79</v>
      </c>
      <c r="M26" s="33">
        <f t="shared" si="4"/>
        <v>88997.79</v>
      </c>
      <c r="N26" s="34">
        <f t="shared" si="5"/>
        <v>9789.7568999999985</v>
      </c>
    </row>
    <row r="27" spans="1:14" s="24" customFormat="1" ht="225" x14ac:dyDescent="0.25">
      <c r="A27" s="36" t="s">
        <v>57</v>
      </c>
      <c r="B27" s="37" t="s">
        <v>61</v>
      </c>
      <c r="C27" s="38" t="s">
        <v>62</v>
      </c>
      <c r="D27" s="35">
        <v>20</v>
      </c>
      <c r="E27" s="30">
        <v>159489.57999999999</v>
      </c>
      <c r="F27" s="30">
        <f t="shared" si="0"/>
        <v>159489.57999999999</v>
      </c>
      <c r="G27" s="31">
        <f t="shared" si="1"/>
        <v>3189.7915999999996</v>
      </c>
      <c r="H27" s="39">
        <v>20</v>
      </c>
      <c r="I27" s="30">
        <v>160390.65</v>
      </c>
      <c r="J27" s="30">
        <f t="shared" si="6"/>
        <v>160390.65</v>
      </c>
      <c r="K27" s="31">
        <f t="shared" si="3"/>
        <v>3207.8130000000001</v>
      </c>
      <c r="L27" s="30">
        <v>160390.65</v>
      </c>
      <c r="M27" s="33">
        <f t="shared" si="4"/>
        <v>160390.65</v>
      </c>
      <c r="N27" s="34">
        <f t="shared" si="5"/>
        <v>3207.8130000000001</v>
      </c>
    </row>
    <row r="28" spans="1:14" s="24" customFormat="1" ht="225" x14ac:dyDescent="0.25">
      <c r="A28" s="36" t="s">
        <v>60</v>
      </c>
      <c r="B28" s="37" t="s">
        <v>64</v>
      </c>
      <c r="C28" s="38" t="s">
        <v>65</v>
      </c>
      <c r="D28" s="35">
        <v>7</v>
      </c>
      <c r="E28" s="30">
        <v>282907.53000000003</v>
      </c>
      <c r="F28" s="30">
        <f t="shared" si="0"/>
        <v>282907.53000000003</v>
      </c>
      <c r="G28" s="31">
        <f t="shared" si="1"/>
        <v>1980.3527100000001</v>
      </c>
      <c r="H28" s="39">
        <v>7</v>
      </c>
      <c r="I28" s="30">
        <v>283808.59999999998</v>
      </c>
      <c r="J28" s="30">
        <f t="shared" si="6"/>
        <v>283808.59999999998</v>
      </c>
      <c r="K28" s="31">
        <f t="shared" si="3"/>
        <v>1986.6601999999998</v>
      </c>
      <c r="L28" s="30">
        <v>283808.59999999998</v>
      </c>
      <c r="M28" s="33">
        <f t="shared" si="4"/>
        <v>283808.59999999998</v>
      </c>
      <c r="N28" s="34">
        <f t="shared" si="5"/>
        <v>1986.6601999999998</v>
      </c>
    </row>
    <row r="29" spans="1:14" s="50" customFormat="1" ht="187.5" x14ac:dyDescent="0.25">
      <c r="A29" s="36" t="s">
        <v>63</v>
      </c>
      <c r="B29" s="37" t="s">
        <v>67</v>
      </c>
      <c r="C29" s="38" t="s">
        <v>68</v>
      </c>
      <c r="D29" s="35">
        <v>133</v>
      </c>
      <c r="E29" s="52">
        <v>28680.11</v>
      </c>
      <c r="F29" s="52">
        <f>E29</f>
        <v>28680.11</v>
      </c>
      <c r="G29" s="53">
        <f t="shared" si="1"/>
        <v>3814.4546299999997</v>
      </c>
      <c r="H29" s="35">
        <v>133</v>
      </c>
      <c r="I29" s="52">
        <v>29300.68</v>
      </c>
      <c r="J29" s="52">
        <f t="shared" si="6"/>
        <v>29300.68</v>
      </c>
      <c r="K29" s="53">
        <f t="shared" si="3"/>
        <v>3896.99044</v>
      </c>
      <c r="L29" s="52">
        <v>29300.68</v>
      </c>
      <c r="M29" s="52">
        <f t="shared" si="4"/>
        <v>29300.68</v>
      </c>
      <c r="N29" s="53">
        <f t="shared" si="5"/>
        <v>3896.99044</v>
      </c>
    </row>
    <row r="30" spans="1:14" s="24" customFormat="1" ht="225" x14ac:dyDescent="0.25">
      <c r="A30" s="36" t="s">
        <v>66</v>
      </c>
      <c r="B30" s="37" t="s">
        <v>70</v>
      </c>
      <c r="C30" s="38" t="s">
        <v>71</v>
      </c>
      <c r="D30" s="35">
        <v>386</v>
      </c>
      <c r="E30" s="30">
        <v>85584.37</v>
      </c>
      <c r="F30" s="30">
        <f t="shared" si="0"/>
        <v>85584.37</v>
      </c>
      <c r="G30" s="31">
        <f t="shared" si="1"/>
        <v>33035.56682</v>
      </c>
      <c r="H30" s="39">
        <v>386</v>
      </c>
      <c r="I30" s="30">
        <v>87187.35</v>
      </c>
      <c r="J30" s="30">
        <f t="shared" si="6"/>
        <v>87187.35</v>
      </c>
      <c r="K30" s="31">
        <f t="shared" si="3"/>
        <v>33654.3171</v>
      </c>
      <c r="L30" s="30">
        <v>87187.35</v>
      </c>
      <c r="M30" s="33">
        <f t="shared" si="4"/>
        <v>87187.35</v>
      </c>
      <c r="N30" s="34">
        <f t="shared" si="5"/>
        <v>33654.3171</v>
      </c>
    </row>
    <row r="31" spans="1:14" s="24" customFormat="1" ht="206.25" x14ac:dyDescent="0.25">
      <c r="A31" s="36" t="s">
        <v>69</v>
      </c>
      <c r="B31" s="37" t="s">
        <v>73</v>
      </c>
      <c r="C31" s="38" t="s">
        <v>74</v>
      </c>
      <c r="D31" s="35">
        <v>34</v>
      </c>
      <c r="E31" s="30">
        <v>150876.35999999999</v>
      </c>
      <c r="F31" s="30">
        <f t="shared" si="0"/>
        <v>150876.35999999999</v>
      </c>
      <c r="G31" s="31">
        <f t="shared" si="1"/>
        <v>5129.7962399999997</v>
      </c>
      <c r="H31" s="39">
        <v>34</v>
      </c>
      <c r="I31" s="30">
        <v>151777.43</v>
      </c>
      <c r="J31" s="30">
        <f t="shared" si="6"/>
        <v>151777.43</v>
      </c>
      <c r="K31" s="31">
        <f t="shared" si="3"/>
        <v>5160.4326200000005</v>
      </c>
      <c r="L31" s="30">
        <v>151777.43</v>
      </c>
      <c r="M31" s="33">
        <f t="shared" si="4"/>
        <v>151777.43</v>
      </c>
      <c r="N31" s="34">
        <f t="shared" si="5"/>
        <v>5160.4326200000005</v>
      </c>
    </row>
    <row r="32" spans="1:14" s="24" customFormat="1" ht="206.25" x14ac:dyDescent="0.25">
      <c r="A32" s="36" t="s">
        <v>72</v>
      </c>
      <c r="B32" s="37" t="s">
        <v>76</v>
      </c>
      <c r="C32" s="38" t="s">
        <v>77</v>
      </c>
      <c r="D32" s="35">
        <v>8</v>
      </c>
      <c r="E32" s="30">
        <v>282907.55</v>
      </c>
      <c r="F32" s="30">
        <f t="shared" si="0"/>
        <v>282907.55</v>
      </c>
      <c r="G32" s="31">
        <f t="shared" si="1"/>
        <v>2263.2604000000001</v>
      </c>
      <c r="H32" s="39">
        <v>8</v>
      </c>
      <c r="I32" s="30">
        <v>283808.64000000001</v>
      </c>
      <c r="J32" s="30">
        <f t="shared" si="6"/>
        <v>283808.64000000001</v>
      </c>
      <c r="K32" s="31">
        <f t="shared" si="3"/>
        <v>2270.4691200000002</v>
      </c>
      <c r="L32" s="30">
        <v>283808.64000000001</v>
      </c>
      <c r="M32" s="33">
        <f t="shared" si="4"/>
        <v>283808.64000000001</v>
      </c>
      <c r="N32" s="34">
        <f t="shared" si="5"/>
        <v>2270.4691200000002</v>
      </c>
    </row>
    <row r="33" spans="1:14" s="24" customFormat="1" ht="187.5" x14ac:dyDescent="0.25">
      <c r="A33" s="36" t="s">
        <v>75</v>
      </c>
      <c r="B33" s="37" t="s">
        <v>102</v>
      </c>
      <c r="C33" s="28" t="s">
        <v>105</v>
      </c>
      <c r="D33" s="35">
        <v>10</v>
      </c>
      <c r="E33" s="30">
        <v>35116.07</v>
      </c>
      <c r="F33" s="30">
        <f t="shared" si="0"/>
        <v>35116.07</v>
      </c>
      <c r="G33" s="31">
        <f t="shared" si="1"/>
        <v>351.16070000000002</v>
      </c>
      <c r="H33" s="39">
        <v>10</v>
      </c>
      <c r="I33" s="30">
        <v>36420.51</v>
      </c>
      <c r="J33" s="30">
        <f t="shared" si="6"/>
        <v>36420.51</v>
      </c>
      <c r="K33" s="31">
        <f t="shared" si="3"/>
        <v>364.20510000000002</v>
      </c>
      <c r="L33" s="30">
        <v>36420.51</v>
      </c>
      <c r="M33" s="33">
        <f t="shared" si="4"/>
        <v>36420.51</v>
      </c>
      <c r="N33" s="34">
        <f t="shared" si="5"/>
        <v>364.20510000000002</v>
      </c>
    </row>
    <row r="34" spans="1:14" s="24" customFormat="1" ht="187.5" x14ac:dyDescent="0.25">
      <c r="A34" s="36" t="s">
        <v>78</v>
      </c>
      <c r="B34" s="37" t="s">
        <v>103</v>
      </c>
      <c r="C34" s="28" t="s">
        <v>106</v>
      </c>
      <c r="D34" s="35">
        <v>15</v>
      </c>
      <c r="E34" s="30">
        <v>29634.959999999999</v>
      </c>
      <c r="F34" s="30">
        <f t="shared" si="0"/>
        <v>29634.959999999999</v>
      </c>
      <c r="G34" s="31">
        <f t="shared" si="1"/>
        <v>444.52439999999996</v>
      </c>
      <c r="H34" s="39">
        <v>15</v>
      </c>
      <c r="I34" s="30">
        <v>30870.92</v>
      </c>
      <c r="J34" s="30">
        <f t="shared" si="6"/>
        <v>30870.92</v>
      </c>
      <c r="K34" s="31">
        <f t="shared" si="3"/>
        <v>463.06380000000001</v>
      </c>
      <c r="L34" s="30">
        <v>30870.92</v>
      </c>
      <c r="M34" s="33">
        <f t="shared" si="4"/>
        <v>30870.92</v>
      </c>
      <c r="N34" s="34">
        <f t="shared" si="5"/>
        <v>463.06380000000001</v>
      </c>
    </row>
    <row r="35" spans="1:14" s="24" customFormat="1" ht="187.5" x14ac:dyDescent="0.25">
      <c r="A35" s="36" t="s">
        <v>101</v>
      </c>
      <c r="B35" s="37" t="s">
        <v>104</v>
      </c>
      <c r="C35" s="28" t="s">
        <v>107</v>
      </c>
      <c r="D35" s="35">
        <v>20</v>
      </c>
      <c r="E35" s="30">
        <v>35116.68</v>
      </c>
      <c r="F35" s="30">
        <f t="shared" si="0"/>
        <v>35116.68</v>
      </c>
      <c r="G35" s="31">
        <f t="shared" si="1"/>
        <v>702.33359999999993</v>
      </c>
      <c r="H35" s="39">
        <v>20</v>
      </c>
      <c r="I35" s="30">
        <v>36352.639999999999</v>
      </c>
      <c r="J35" s="30">
        <f t="shared" si="6"/>
        <v>36352.639999999999</v>
      </c>
      <c r="K35" s="31">
        <f t="shared" si="3"/>
        <v>727.05280000000005</v>
      </c>
      <c r="L35" s="30">
        <v>36352.639999999999</v>
      </c>
      <c r="M35" s="33">
        <f t="shared" si="4"/>
        <v>36352.639999999999</v>
      </c>
      <c r="N35" s="34">
        <f t="shared" si="5"/>
        <v>727.05280000000005</v>
      </c>
    </row>
    <row r="36" spans="1:14" s="24" customFormat="1" ht="206.25" x14ac:dyDescent="0.25">
      <c r="A36" s="26" t="s">
        <v>83</v>
      </c>
      <c r="B36" s="27" t="s">
        <v>79</v>
      </c>
      <c r="C36" s="28" t="s">
        <v>80</v>
      </c>
      <c r="D36" s="40">
        <v>202</v>
      </c>
      <c r="E36" s="30">
        <v>34805.26</v>
      </c>
      <c r="F36" s="30">
        <f t="shared" si="0"/>
        <v>34805.26</v>
      </c>
      <c r="G36" s="31">
        <f t="shared" si="1"/>
        <v>7030.6625200000008</v>
      </c>
      <c r="H36" s="41">
        <v>202</v>
      </c>
      <c r="I36" s="30">
        <v>37448.79</v>
      </c>
      <c r="J36" s="30">
        <f t="shared" si="6"/>
        <v>37448.79</v>
      </c>
      <c r="K36" s="31">
        <f t="shared" si="3"/>
        <v>7564.6555799999996</v>
      </c>
      <c r="L36" s="30">
        <v>37448.79</v>
      </c>
      <c r="M36" s="33">
        <f t="shared" si="4"/>
        <v>37448.79</v>
      </c>
      <c r="N36" s="34">
        <f t="shared" si="5"/>
        <v>7564.6555799999996</v>
      </c>
    </row>
    <row r="37" spans="1:14" s="24" customFormat="1" ht="225" x14ac:dyDescent="0.25">
      <c r="A37" s="26" t="s">
        <v>115</v>
      </c>
      <c r="B37" s="27" t="s">
        <v>81</v>
      </c>
      <c r="C37" s="28" t="s">
        <v>82</v>
      </c>
      <c r="D37" s="40">
        <v>267</v>
      </c>
      <c r="E37" s="30">
        <v>87438.82</v>
      </c>
      <c r="F37" s="30">
        <f t="shared" si="0"/>
        <v>87438.82</v>
      </c>
      <c r="G37" s="31">
        <f t="shared" si="1"/>
        <v>23346.164940000002</v>
      </c>
      <c r="H37" s="41">
        <v>267</v>
      </c>
      <c r="I37" s="30">
        <v>91036.89</v>
      </c>
      <c r="J37" s="30">
        <f t="shared" si="6"/>
        <v>91036.89</v>
      </c>
      <c r="K37" s="31">
        <f t="shared" si="3"/>
        <v>24306.849630000001</v>
      </c>
      <c r="L37" s="30">
        <v>91036.89</v>
      </c>
      <c r="M37" s="33">
        <f t="shared" si="4"/>
        <v>91036.89</v>
      </c>
      <c r="N37" s="34">
        <f t="shared" si="5"/>
        <v>24306.849630000001</v>
      </c>
    </row>
    <row r="38" spans="1:14" s="12" customFormat="1" ht="225" hidden="1" x14ac:dyDescent="0.25">
      <c r="A38" s="26" t="s">
        <v>90</v>
      </c>
      <c r="B38" s="27" t="s">
        <v>84</v>
      </c>
      <c r="C38" s="28" t="s">
        <v>85</v>
      </c>
      <c r="D38" s="40">
        <v>0</v>
      </c>
      <c r="E38" s="30">
        <v>0</v>
      </c>
      <c r="F38" s="30">
        <f t="shared" si="0"/>
        <v>0</v>
      </c>
      <c r="G38" s="31">
        <f t="shared" si="1"/>
        <v>0</v>
      </c>
      <c r="H38" s="41">
        <v>0</v>
      </c>
      <c r="I38" s="30">
        <v>0</v>
      </c>
      <c r="J38" s="30">
        <f t="shared" si="6"/>
        <v>0</v>
      </c>
      <c r="K38" s="31">
        <f t="shared" si="3"/>
        <v>0</v>
      </c>
      <c r="L38" s="30">
        <v>0</v>
      </c>
      <c r="M38" s="33">
        <f t="shared" si="4"/>
        <v>0</v>
      </c>
      <c r="N38" s="34">
        <f t="shared" si="5"/>
        <v>0</v>
      </c>
    </row>
    <row r="39" spans="1:14" s="24" customFormat="1" ht="93.75" x14ac:dyDescent="0.25">
      <c r="A39" s="26" t="s">
        <v>116</v>
      </c>
      <c r="B39" s="27" t="s">
        <v>86</v>
      </c>
      <c r="C39" s="28" t="s">
        <v>87</v>
      </c>
      <c r="D39" s="29">
        <v>17928</v>
      </c>
      <c r="E39" s="30">
        <v>373.16</v>
      </c>
      <c r="F39" s="30">
        <f t="shared" si="0"/>
        <v>373.16</v>
      </c>
      <c r="G39" s="31">
        <f t="shared" si="1"/>
        <v>6690.0124800000003</v>
      </c>
      <c r="H39" s="32">
        <v>17928</v>
      </c>
      <c r="I39" s="30">
        <v>374.16</v>
      </c>
      <c r="J39" s="30">
        <f t="shared" si="6"/>
        <v>374.16</v>
      </c>
      <c r="K39" s="31">
        <f t="shared" si="3"/>
        <v>6707.9404800000002</v>
      </c>
      <c r="L39" s="30">
        <v>374.16</v>
      </c>
      <c r="M39" s="33">
        <f t="shared" si="4"/>
        <v>374.16</v>
      </c>
      <c r="N39" s="34">
        <f t="shared" si="5"/>
        <v>6707.9404800000002</v>
      </c>
    </row>
    <row r="40" spans="1:14" s="24" customFormat="1" ht="144" customHeight="1" x14ac:dyDescent="0.25">
      <c r="A40" s="36" t="s">
        <v>90</v>
      </c>
      <c r="B40" s="37" t="s">
        <v>88</v>
      </c>
      <c r="C40" s="38" t="s">
        <v>89</v>
      </c>
      <c r="D40" s="35">
        <v>13</v>
      </c>
      <c r="E40" s="30">
        <v>177868.9</v>
      </c>
      <c r="F40" s="30">
        <f t="shared" si="0"/>
        <v>177868.9</v>
      </c>
      <c r="G40" s="31">
        <f t="shared" si="1"/>
        <v>2312.2956999999997</v>
      </c>
      <c r="H40" s="39">
        <v>13</v>
      </c>
      <c r="I40" s="30">
        <v>236565.64</v>
      </c>
      <c r="J40" s="30">
        <f t="shared" si="6"/>
        <v>236565.64</v>
      </c>
      <c r="K40" s="31">
        <f t="shared" si="3"/>
        <v>3075.3533200000002</v>
      </c>
      <c r="L40" s="30">
        <v>239860.34</v>
      </c>
      <c r="M40" s="33">
        <f t="shared" si="4"/>
        <v>239860.34</v>
      </c>
      <c r="N40" s="34">
        <f t="shared" si="5"/>
        <v>3118.18442</v>
      </c>
    </row>
    <row r="41" spans="1:14" s="24" customFormat="1" ht="145.5" customHeight="1" x14ac:dyDescent="0.25">
      <c r="A41" s="36" t="s">
        <v>93</v>
      </c>
      <c r="B41" s="37" t="s">
        <v>91</v>
      </c>
      <c r="C41" s="38" t="s">
        <v>92</v>
      </c>
      <c r="D41" s="35">
        <v>5</v>
      </c>
      <c r="E41" s="30">
        <v>108579.1</v>
      </c>
      <c r="F41" s="30">
        <f t="shared" si="0"/>
        <v>108579.1</v>
      </c>
      <c r="G41" s="31">
        <f t="shared" si="1"/>
        <v>542.89549999999997</v>
      </c>
      <c r="H41" s="39">
        <v>5</v>
      </c>
      <c r="I41" s="30">
        <v>145740.20000000001</v>
      </c>
      <c r="J41" s="30">
        <f t="shared" si="6"/>
        <v>145740.20000000001</v>
      </c>
      <c r="K41" s="31">
        <f t="shared" si="3"/>
        <v>728.70100000000002</v>
      </c>
      <c r="L41" s="30">
        <v>161291.9</v>
      </c>
      <c r="M41" s="33">
        <f t="shared" si="4"/>
        <v>161291.9</v>
      </c>
      <c r="N41" s="34">
        <f t="shared" si="5"/>
        <v>806.45950000000005</v>
      </c>
    </row>
    <row r="42" spans="1:14" s="24" customFormat="1" ht="140.25" customHeight="1" x14ac:dyDescent="0.25">
      <c r="A42" s="36" t="s">
        <v>96</v>
      </c>
      <c r="B42" s="37" t="s">
        <v>94</v>
      </c>
      <c r="C42" s="38" t="s">
        <v>95</v>
      </c>
      <c r="D42" s="35">
        <v>74</v>
      </c>
      <c r="E42" s="30">
        <v>82992.86</v>
      </c>
      <c r="F42" s="30">
        <f t="shared" si="0"/>
        <v>82992.86</v>
      </c>
      <c r="G42" s="31">
        <f t="shared" si="1"/>
        <v>6141.4716399999998</v>
      </c>
      <c r="H42" s="39">
        <v>74</v>
      </c>
      <c r="I42" s="30">
        <v>110380.51</v>
      </c>
      <c r="J42" s="30">
        <f t="shared" si="6"/>
        <v>110380.51</v>
      </c>
      <c r="K42" s="31">
        <f t="shared" si="3"/>
        <v>8168.1577399999996</v>
      </c>
      <c r="L42" s="30">
        <v>112980.61</v>
      </c>
      <c r="M42" s="33">
        <f t="shared" si="4"/>
        <v>112980.61</v>
      </c>
      <c r="N42" s="34">
        <f t="shared" si="5"/>
        <v>8360.5651399999988</v>
      </c>
    </row>
    <row r="43" spans="1:14" s="24" customFormat="1" ht="140.25" customHeight="1" x14ac:dyDescent="0.25">
      <c r="A43" s="36" t="s">
        <v>117</v>
      </c>
      <c r="B43" s="37" t="s">
        <v>97</v>
      </c>
      <c r="C43" s="38" t="s">
        <v>98</v>
      </c>
      <c r="D43" s="35">
        <v>3</v>
      </c>
      <c r="E43" s="30">
        <v>93751.679999999993</v>
      </c>
      <c r="F43" s="30">
        <f t="shared" si="0"/>
        <v>93751.679999999993</v>
      </c>
      <c r="G43" s="31">
        <f t="shared" si="1"/>
        <v>281.25503999999995</v>
      </c>
      <c r="H43" s="39">
        <v>3</v>
      </c>
      <c r="I43" s="30">
        <v>124689.72</v>
      </c>
      <c r="J43" s="30">
        <f>I43</f>
        <v>124689.72</v>
      </c>
      <c r="K43" s="31">
        <f t="shared" si="3"/>
        <v>374.06916000000001</v>
      </c>
      <c r="L43" s="30">
        <v>124690.72</v>
      </c>
      <c r="M43" s="33">
        <f t="shared" si="4"/>
        <v>124690.72</v>
      </c>
      <c r="N43" s="34">
        <f t="shared" si="5"/>
        <v>374.07216000000005</v>
      </c>
    </row>
    <row r="44" spans="1:14" s="12" customFormat="1" ht="23.25" customHeight="1" x14ac:dyDescent="0.25">
      <c r="A44" s="42"/>
      <c r="B44" s="43" t="s">
        <v>7</v>
      </c>
      <c r="C44" s="44"/>
      <c r="D44" s="44"/>
      <c r="E44" s="45"/>
      <c r="F44" s="46"/>
      <c r="G44" s="47">
        <f>SUM(G13:G43)</f>
        <v>141666.99999999997</v>
      </c>
      <c r="H44" s="47"/>
      <c r="I44" s="45"/>
      <c r="J44" s="48"/>
      <c r="K44" s="47">
        <f>SUM(K13:K43)</f>
        <v>148281.00000000003</v>
      </c>
      <c r="L44" s="45"/>
      <c r="M44" s="42"/>
      <c r="N44" s="49">
        <f>SUM(N13:N43)</f>
        <v>148611.00000000003</v>
      </c>
    </row>
  </sheetData>
  <mergeCells count="10">
    <mergeCell ref="C9:F9"/>
    <mergeCell ref="A7:N7"/>
    <mergeCell ref="J1:N1"/>
    <mergeCell ref="J2:N2"/>
    <mergeCell ref="J3:N3"/>
    <mergeCell ref="J4:N4"/>
    <mergeCell ref="A8:N8"/>
    <mergeCell ref="B3:E3"/>
    <mergeCell ref="B2:C2"/>
    <mergeCell ref="A6:M6"/>
  </mergeCells>
  <pageMargins left="1.1811023622047245" right="0.39370078740157483" top="0.39370078740157483" bottom="0.39370078740157483" header="0" footer="0"/>
  <pageSetup paperSize="9" scale="47" orientation="landscape" r:id="rId1"/>
  <rowBreaks count="2" manualBreakCount="2">
    <brk id="30" max="13" man="1"/>
    <brk id="36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Лист3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Баналист Денис Вячеславович</dc:creator>
  <cp:lastModifiedBy>Мария Викторовна Варанкина</cp:lastModifiedBy>
  <cp:lastPrinted>2024-12-25T07:50:14Z</cp:lastPrinted>
  <dcterms:created xsi:type="dcterms:W3CDTF">2011-01-17T00:29:43Z</dcterms:created>
  <dcterms:modified xsi:type="dcterms:W3CDTF">2024-12-25T07:51:25Z</dcterms:modified>
</cp:coreProperties>
</file>