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19 г\1 Бюджет округа 2019-2021\2 Уточнения бюджета 2019\Уточнение 3 от 2019-03-28\В СД уточнение 28.03.2019\"/>
    </mc:Choice>
  </mc:AlternateContent>
  <bookViews>
    <workbookView xWindow="-60" yWindow="-60" windowWidth="28920" windowHeight="15660"/>
  </bookViews>
  <sheets>
    <sheet name="2019" sheetId="1" r:id="rId1"/>
  </sheets>
  <definedNames>
    <definedName name="_xlnm._FilterDatabase" localSheetId="0" hidden="1">'2019'!$A$4:$E$1430</definedName>
    <definedName name="_xlnm.Print_Titles" localSheetId="0">'2019'!$4:$4</definedName>
    <definedName name="_xlnm.Print_Area" localSheetId="0">'2019'!$A$1:$E$1432</definedName>
  </definedNames>
  <calcPr calcId="152511"/>
  <fileRecoveryPr autoRecover="0"/>
</workbook>
</file>

<file path=xl/calcChain.xml><?xml version="1.0" encoding="utf-8"?>
<calcChain xmlns="http://schemas.openxmlformats.org/spreadsheetml/2006/main">
  <c r="E1318" i="1" l="1"/>
  <c r="D1318" i="1"/>
  <c r="E978" i="1"/>
  <c r="D978" i="1"/>
  <c r="E782" i="1"/>
  <c r="D782" i="1"/>
  <c r="E340" i="1"/>
  <c r="D340" i="1"/>
  <c r="E536" i="1"/>
  <c r="D536" i="1"/>
  <c r="E1008" i="1" l="1"/>
  <c r="D1008" i="1"/>
  <c r="E1261" i="1" l="1"/>
  <c r="D1261" i="1"/>
  <c r="E643" i="1" l="1"/>
  <c r="D643" i="1"/>
  <c r="E607" i="1"/>
  <c r="D607" i="1"/>
  <c r="E605" i="1"/>
  <c r="D605" i="1"/>
  <c r="E573" i="1"/>
  <c r="D573" i="1"/>
  <c r="E65" i="1" l="1"/>
  <c r="D65" i="1"/>
  <c r="E389" i="1" l="1"/>
  <c r="D389" i="1"/>
  <c r="E870" i="1" l="1"/>
  <c r="D870" i="1"/>
  <c r="E887" i="1"/>
  <c r="D887" i="1"/>
  <c r="E1397" i="1"/>
  <c r="D1397" i="1"/>
  <c r="D1013" i="1" l="1"/>
  <c r="D1012" i="1" s="1"/>
  <c r="D1011" i="1" s="1"/>
  <c r="E1013" i="1"/>
  <c r="E1012" i="1" s="1"/>
  <c r="E1011" i="1" s="1"/>
  <c r="D949" i="1" l="1"/>
  <c r="D950" i="1"/>
  <c r="D951" i="1"/>
  <c r="D970" i="1"/>
  <c r="E1098" i="1" l="1"/>
  <c r="D1098" i="1"/>
  <c r="E1215" i="1" l="1"/>
  <c r="D1215" i="1"/>
  <c r="E1213" i="1"/>
  <c r="D1213" i="1"/>
  <c r="E1209" i="1"/>
  <c r="D1209" i="1"/>
  <c r="D1208" i="1"/>
  <c r="E1208" i="1"/>
  <c r="E972" i="1"/>
  <c r="D972" i="1"/>
  <c r="E970" i="1"/>
  <c r="D240" i="1" l="1"/>
  <c r="E1270" i="1" l="1"/>
  <c r="D1270" i="1"/>
  <c r="E1269" i="1"/>
  <c r="D1269" i="1"/>
  <c r="E1268" i="1"/>
  <c r="D1268" i="1"/>
  <c r="E1192" i="1"/>
  <c r="D1192" i="1"/>
  <c r="E1191" i="1"/>
  <c r="D1191" i="1"/>
  <c r="E1190" i="1"/>
  <c r="D1190" i="1"/>
  <c r="D1340" i="1"/>
  <c r="D1339" i="1" s="1"/>
  <c r="D1338" i="1" s="1"/>
  <c r="D1337" i="1" s="1"/>
  <c r="D1336" i="1" s="1"/>
  <c r="E1339" i="1"/>
  <c r="E1338" i="1" s="1"/>
  <c r="E1337" i="1" s="1"/>
  <c r="E1336" i="1" s="1"/>
  <c r="D412" i="1"/>
  <c r="D408" i="1"/>
  <c r="E396" i="1"/>
  <c r="D396" i="1"/>
  <c r="E790" i="1" l="1"/>
  <c r="D790" i="1"/>
  <c r="E789" i="1"/>
  <c r="D789" i="1"/>
  <c r="E788" i="1"/>
  <c r="D788" i="1"/>
  <c r="D177" i="1" l="1"/>
  <c r="D541" i="1" l="1"/>
  <c r="E258" i="1"/>
  <c r="E257" i="1" s="1"/>
  <c r="E256" i="1" s="1"/>
  <c r="E255" i="1" s="1"/>
  <c r="E254" i="1" s="1"/>
  <c r="D257" i="1"/>
  <c r="D256" i="1" s="1"/>
  <c r="D255" i="1" s="1"/>
  <c r="D254" i="1" s="1"/>
  <c r="B257" i="1"/>
  <c r="B256" i="1" s="1"/>
  <c r="B255" i="1" s="1"/>
  <c r="E240" i="1" l="1"/>
  <c r="E59" i="1" l="1"/>
  <c r="E58" i="1" s="1"/>
  <c r="D59" i="1"/>
  <c r="D58" i="1" s="1"/>
  <c r="B58" i="1"/>
  <c r="B57" i="1" s="1"/>
  <c r="B56" i="1" s="1"/>
  <c r="E27" i="1"/>
  <c r="E26" i="1" s="1"/>
  <c r="E25" i="1" s="1"/>
  <c r="E24" i="1" s="1"/>
  <c r="D27" i="1"/>
  <c r="D26" i="1" s="1"/>
  <c r="D25" i="1" s="1"/>
  <c r="D24" i="1" s="1"/>
  <c r="E23" i="1"/>
  <c r="E22" i="1" s="1"/>
  <c r="E21" i="1" s="1"/>
  <c r="E20" i="1" s="1"/>
  <c r="D23" i="1"/>
  <c r="D22" i="1" s="1"/>
  <c r="D21" i="1" s="1"/>
  <c r="D20" i="1" s="1"/>
  <c r="E19" i="1"/>
  <c r="E18" i="1" s="1"/>
  <c r="E17" i="1" s="1"/>
  <c r="E16" i="1" s="1"/>
  <c r="D19" i="1"/>
  <c r="D18" i="1" s="1"/>
  <c r="D17" i="1" s="1"/>
  <c r="D16" i="1" s="1"/>
  <c r="E31" i="1"/>
  <c r="E30" i="1" s="1"/>
  <c r="E29" i="1" s="1"/>
  <c r="E28" i="1" s="1"/>
  <c r="D31" i="1"/>
  <c r="D30" i="1" s="1"/>
  <c r="D29" i="1" s="1"/>
  <c r="D28" i="1" s="1"/>
  <c r="D57" i="1" l="1"/>
  <c r="D56" i="1" s="1"/>
  <c r="E57" i="1"/>
  <c r="E56" i="1" s="1"/>
  <c r="E951" i="1" l="1"/>
  <c r="E949" i="1"/>
  <c r="E1394" i="1" l="1"/>
  <c r="D1394" i="1"/>
  <c r="E627" i="1" l="1"/>
  <c r="D627" i="1"/>
  <c r="D584" i="1"/>
  <c r="D583" i="1" s="1"/>
  <c r="D582" i="1" s="1"/>
  <c r="E566" i="1"/>
  <c r="E565" i="1" s="1"/>
  <c r="E564" i="1" s="1"/>
  <c r="E563" i="1" s="1"/>
  <c r="D566" i="1"/>
  <c r="D565" i="1" s="1"/>
  <c r="D564" i="1" s="1"/>
  <c r="D563" i="1" s="1"/>
  <c r="E510" i="1"/>
  <c r="D510" i="1"/>
  <c r="D1233" i="1" l="1"/>
  <c r="D1232" i="1" s="1"/>
  <c r="D1231" i="1" s="1"/>
  <c r="D1230" i="1" s="1"/>
  <c r="E917" i="1" l="1"/>
  <c r="D917" i="1"/>
  <c r="E920" i="1"/>
  <c r="D920" i="1"/>
  <c r="E1102" i="1" l="1"/>
  <c r="D1102" i="1"/>
  <c r="E1110" i="1" l="1"/>
  <c r="D1110" i="1"/>
  <c r="E1093" i="1"/>
  <c r="D1093" i="1"/>
  <c r="E1114" i="1" l="1"/>
  <c r="D1114" i="1"/>
  <c r="E1245" i="1"/>
  <c r="D1245" i="1"/>
  <c r="E1119" i="1"/>
  <c r="D1119" i="1"/>
  <c r="E950" i="1" l="1"/>
  <c r="D1415" i="1" l="1"/>
  <c r="E1415" i="1"/>
  <c r="E1411" i="1"/>
  <c r="D1411" i="1"/>
  <c r="E1410" i="1"/>
  <c r="D1410" i="1"/>
  <c r="E1392" i="1"/>
  <c r="D1392" i="1"/>
  <c r="E370" i="1" l="1"/>
  <c r="D370" i="1"/>
  <c r="E371" i="1"/>
  <c r="D371" i="1"/>
  <c r="E372" i="1"/>
  <c r="D372" i="1"/>
  <c r="E82" i="1" l="1"/>
  <c r="E81" i="1"/>
  <c r="E80" i="1"/>
  <c r="D82" i="1"/>
  <c r="D81" i="1"/>
  <c r="D80" i="1"/>
  <c r="D127" i="1"/>
  <c r="E127" i="1"/>
  <c r="D128" i="1"/>
  <c r="E128" i="1"/>
  <c r="E266" i="1"/>
  <c r="E265" i="1"/>
  <c r="E264" i="1"/>
  <c r="D266" i="1"/>
  <c r="D265" i="1"/>
  <c r="D264" i="1"/>
  <c r="D963" i="1" l="1"/>
  <c r="D962" i="1" s="1"/>
  <c r="D961" i="1" s="1"/>
  <c r="E963" i="1"/>
  <c r="E962" i="1" s="1"/>
  <c r="E961" i="1" s="1"/>
  <c r="D965" i="1"/>
  <c r="D964" i="1" s="1"/>
  <c r="E965" i="1"/>
  <c r="E964" i="1" s="1"/>
  <c r="E884" i="1"/>
  <c r="D884" i="1"/>
  <c r="E883" i="1"/>
  <c r="D883" i="1"/>
  <c r="E882" i="1"/>
  <c r="D882" i="1"/>
  <c r="E960" i="1" l="1"/>
  <c r="D960" i="1"/>
  <c r="D930" i="1"/>
  <c r="E930" i="1"/>
  <c r="D931" i="1"/>
  <c r="E931" i="1"/>
  <c r="D932" i="1"/>
  <c r="E932" i="1"/>
  <c r="D1406" i="1"/>
  <c r="E1406" i="1"/>
  <c r="E1405" i="1"/>
  <c r="D1405" i="1"/>
  <c r="E971" i="1"/>
  <c r="D971" i="1"/>
  <c r="E976" i="1"/>
  <c r="D976" i="1"/>
  <c r="D1416" i="1"/>
  <c r="E1416" i="1"/>
  <c r="E1391" i="1"/>
  <c r="D1391" i="1"/>
  <c r="D944" i="1"/>
  <c r="E944" i="1"/>
  <c r="D945" i="1"/>
  <c r="E945" i="1"/>
  <c r="D227" i="1" l="1"/>
  <c r="E1166" i="1" l="1"/>
  <c r="D1166" i="1"/>
  <c r="D1165" i="1" s="1"/>
  <c r="D1164" i="1" s="1"/>
  <c r="E1162" i="1"/>
  <c r="D1162" i="1"/>
  <c r="E360" i="1"/>
  <c r="E359" i="1" s="1"/>
  <c r="E358" i="1" s="1"/>
  <c r="D360" i="1"/>
  <c r="D359" i="1" s="1"/>
  <c r="D358" i="1" s="1"/>
  <c r="E339" i="1"/>
  <c r="D339" i="1"/>
  <c r="E348" i="1"/>
  <c r="D348" i="1"/>
  <c r="E1165" i="1" l="1"/>
  <c r="E1164" i="1" s="1"/>
  <c r="D1161" i="1"/>
  <c r="D1160" i="1" s="1"/>
  <c r="E1161" i="1"/>
  <c r="E1160" i="1" s="1"/>
  <c r="D185" i="1" l="1"/>
  <c r="D184" i="1" s="1"/>
  <c r="D183" i="1" s="1"/>
  <c r="D182" i="1" s="1"/>
  <c r="E184" i="1"/>
  <c r="E183" i="1" s="1"/>
  <c r="E182" i="1" s="1"/>
  <c r="D181" i="1"/>
  <c r="D180" i="1" s="1"/>
  <c r="D179" i="1" s="1"/>
  <c r="D178" i="1" s="1"/>
  <c r="E180" i="1"/>
  <c r="E179" i="1" s="1"/>
  <c r="E178" i="1" s="1"/>
  <c r="E177" i="1"/>
  <c r="E176" i="1" s="1"/>
  <c r="E175" i="1" s="1"/>
  <c r="E174" i="1" s="1"/>
  <c r="D176" i="1"/>
  <c r="D175" i="1" s="1"/>
  <c r="D174" i="1" s="1"/>
  <c r="D173" i="1"/>
  <c r="D172" i="1" s="1"/>
  <c r="D171" i="1" s="1"/>
  <c r="D170" i="1" s="1"/>
  <c r="E172" i="1"/>
  <c r="E171" i="1" s="1"/>
  <c r="E170" i="1" s="1"/>
  <c r="E134" i="1"/>
  <c r="E133" i="1" s="1"/>
  <c r="E132" i="1" s="1"/>
  <c r="D134" i="1"/>
  <c r="D133" i="1" s="1"/>
  <c r="D132" i="1" s="1"/>
  <c r="E131" i="1"/>
  <c r="E130" i="1" s="1"/>
  <c r="E129" i="1" s="1"/>
  <c r="D131" i="1"/>
  <c r="D130" i="1" s="1"/>
  <c r="D129" i="1" s="1"/>
  <c r="E126" i="1"/>
  <c r="D126" i="1"/>
  <c r="E125" i="1" l="1"/>
  <c r="E124" i="1" s="1"/>
  <c r="E123" i="1" s="1"/>
  <c r="D125" i="1"/>
  <c r="D124" i="1" s="1"/>
  <c r="D123" i="1" s="1"/>
  <c r="E628" i="1" l="1"/>
  <c r="D628" i="1"/>
  <c r="D411" i="1" l="1"/>
  <c r="D410" i="1" s="1"/>
  <c r="D409" i="1" s="1"/>
  <c r="E411" i="1"/>
  <c r="E410" i="1" s="1"/>
  <c r="E409" i="1" s="1"/>
  <c r="D407" i="1"/>
  <c r="D406" i="1" s="1"/>
  <c r="D405" i="1" s="1"/>
  <c r="E407" i="1"/>
  <c r="E406" i="1" s="1"/>
  <c r="E405" i="1" s="1"/>
  <c r="D1003" i="1" l="1"/>
  <c r="E1003" i="1"/>
  <c r="D1004" i="1"/>
  <c r="E1004" i="1"/>
  <c r="D1001" i="1" l="1"/>
  <c r="E1001" i="1"/>
  <c r="E1398" i="1"/>
  <c r="D1398" i="1"/>
  <c r="D1387" i="1"/>
  <c r="E1387" i="1"/>
  <c r="E1414" i="1" l="1"/>
  <c r="E1413" i="1" s="1"/>
  <c r="E1412" i="1" s="1"/>
  <c r="D1414" i="1"/>
  <c r="D1413" i="1" s="1"/>
  <c r="D1412" i="1" s="1"/>
  <c r="E1222" i="1" l="1"/>
  <c r="E1221" i="1" s="1"/>
  <c r="D1222" i="1"/>
  <c r="D1221" i="1" s="1"/>
  <c r="E1218" i="1"/>
  <c r="E1217" i="1" s="1"/>
  <c r="D1218" i="1"/>
  <c r="D1217" i="1" s="1"/>
  <c r="E1212" i="1"/>
  <c r="E1211" i="1" s="1"/>
  <c r="E1210" i="1" s="1"/>
  <c r="D1212" i="1"/>
  <c r="D1211" i="1" s="1"/>
  <c r="D1210" i="1" s="1"/>
  <c r="E1207" i="1"/>
  <c r="E1206" i="1" s="1"/>
  <c r="E1205" i="1" s="1"/>
  <c r="D1207" i="1"/>
  <c r="D1206" i="1" s="1"/>
  <c r="D1205" i="1" s="1"/>
  <c r="D1216" i="1" l="1"/>
  <c r="D1204" i="1" s="1"/>
  <c r="D1203" i="1" s="1"/>
  <c r="D1202" i="1" s="1"/>
  <c r="E1216" i="1"/>
  <c r="E1204" i="1" s="1"/>
  <c r="E1203" i="1" s="1"/>
  <c r="E1202" i="1" s="1"/>
  <c r="E343" i="1"/>
  <c r="D343" i="1"/>
  <c r="E679" i="1"/>
  <c r="D679" i="1"/>
  <c r="E97" i="1" l="1"/>
  <c r="E610" i="1" l="1"/>
  <c r="E55" i="1"/>
  <c r="E621" i="1" l="1"/>
  <c r="E620" i="1" s="1"/>
  <c r="E619" i="1" s="1"/>
  <c r="E618" i="1" s="1"/>
  <c r="D621" i="1"/>
  <c r="D620" i="1" s="1"/>
  <c r="D619" i="1" s="1"/>
  <c r="D618" i="1" s="1"/>
  <c r="D912" i="1" l="1"/>
  <c r="E912" i="1"/>
  <c r="D1380" i="1" l="1"/>
  <c r="D1379" i="1" s="1"/>
  <c r="D1378" i="1" s="1"/>
  <c r="D1376" i="1"/>
  <c r="D1375" i="1" s="1"/>
  <c r="D1374" i="1" s="1"/>
  <c r="D1373" i="1" l="1"/>
  <c r="E1380" i="1" l="1"/>
  <c r="E1379" i="1" s="1"/>
  <c r="E1378" i="1" s="1"/>
  <c r="E1376" i="1"/>
  <c r="E1375" i="1" s="1"/>
  <c r="E1374" i="1" s="1"/>
  <c r="E1371" i="1"/>
  <c r="E1370" i="1" s="1"/>
  <c r="E1369" i="1" s="1"/>
  <c r="E1368" i="1" s="1"/>
  <c r="D1371" i="1"/>
  <c r="D1370" i="1" s="1"/>
  <c r="D1369" i="1" s="1"/>
  <c r="D1368" i="1" s="1"/>
  <c r="E1366" i="1"/>
  <c r="E1365" i="1" s="1"/>
  <c r="E1364" i="1" s="1"/>
  <c r="D1366" i="1"/>
  <c r="D1365" i="1" s="1"/>
  <c r="D1364" i="1" s="1"/>
  <c r="E1362" i="1"/>
  <c r="E1361" i="1" s="1"/>
  <c r="E1360" i="1" s="1"/>
  <c r="D1362" i="1"/>
  <c r="D1361" i="1" s="1"/>
  <c r="D1360" i="1" s="1"/>
  <c r="E1358" i="1"/>
  <c r="E1357" i="1" s="1"/>
  <c r="E1356" i="1" s="1"/>
  <c r="D1358" i="1"/>
  <c r="D1357" i="1" s="1"/>
  <c r="D1356" i="1" s="1"/>
  <c r="E1354" i="1"/>
  <c r="E1353" i="1" s="1"/>
  <c r="E1352" i="1" s="1"/>
  <c r="D1354" i="1"/>
  <c r="D1353" i="1" s="1"/>
  <c r="D1352" i="1" s="1"/>
  <c r="E1350" i="1"/>
  <c r="E1349" i="1" s="1"/>
  <c r="E1348" i="1" s="1"/>
  <c r="D1350" i="1"/>
  <c r="D1349" i="1" s="1"/>
  <c r="D1348" i="1" s="1"/>
  <c r="E1345" i="1"/>
  <c r="D1345" i="1"/>
  <c r="E1334" i="1"/>
  <c r="E1333" i="1" s="1"/>
  <c r="E1332" i="1" s="1"/>
  <c r="D1334" i="1"/>
  <c r="D1333" i="1" s="1"/>
  <c r="D1332" i="1" s="1"/>
  <c r="E1330" i="1"/>
  <c r="E1329" i="1" s="1"/>
  <c r="E1328" i="1" s="1"/>
  <c r="D1330" i="1"/>
  <c r="D1329" i="1" s="1"/>
  <c r="D1328" i="1" s="1"/>
  <c r="E1326" i="1"/>
  <c r="E1325" i="1" s="1"/>
  <c r="E1324" i="1" s="1"/>
  <c r="D1326" i="1"/>
  <c r="D1325" i="1" s="1"/>
  <c r="D1324" i="1" s="1"/>
  <c r="E1322" i="1"/>
  <c r="E1321" i="1" s="1"/>
  <c r="E1320" i="1" s="1"/>
  <c r="D1322" i="1"/>
  <c r="D1321" i="1" s="1"/>
  <c r="D1320" i="1" s="1"/>
  <c r="E1317" i="1"/>
  <c r="E1316" i="1" s="1"/>
  <c r="D1317" i="1"/>
  <c r="D1316" i="1" s="1"/>
  <c r="D1311" i="1" s="1"/>
  <c r="E1314" i="1"/>
  <c r="E1313" i="1" s="1"/>
  <c r="E1312" i="1" s="1"/>
  <c r="D1314" i="1"/>
  <c r="D1313" i="1" s="1"/>
  <c r="D1312" i="1" s="1"/>
  <c r="E1309" i="1"/>
  <c r="E1308" i="1" s="1"/>
  <c r="E1307" i="1" s="1"/>
  <c r="D1309" i="1"/>
  <c r="D1308" i="1" s="1"/>
  <c r="D1307" i="1" s="1"/>
  <c r="E1305" i="1"/>
  <c r="E1304" i="1" s="1"/>
  <c r="E1303" i="1" s="1"/>
  <c r="D1305" i="1"/>
  <c r="D1304" i="1" s="1"/>
  <c r="D1303" i="1" s="1"/>
  <c r="E1301" i="1"/>
  <c r="E1300" i="1" s="1"/>
  <c r="E1299" i="1" s="1"/>
  <c r="D1301" i="1"/>
  <c r="D1300" i="1" s="1"/>
  <c r="D1299" i="1" s="1"/>
  <c r="E1297" i="1"/>
  <c r="E1296" i="1" s="1"/>
  <c r="E1295" i="1" s="1"/>
  <c r="E1294" i="1" s="1"/>
  <c r="D1297" i="1"/>
  <c r="D1296" i="1" s="1"/>
  <c r="D1295" i="1" s="1"/>
  <c r="E1290" i="1"/>
  <c r="E1289" i="1" s="1"/>
  <c r="E1288" i="1" s="1"/>
  <c r="D1290" i="1"/>
  <c r="D1289" i="1" s="1"/>
  <c r="D1288" i="1" s="1"/>
  <c r="E1286" i="1"/>
  <c r="E1285" i="1" s="1"/>
  <c r="D1286" i="1"/>
  <c r="D1285" i="1" s="1"/>
  <c r="E1281" i="1"/>
  <c r="E1280" i="1" s="1"/>
  <c r="D1281" i="1"/>
  <c r="D1280" i="1" s="1"/>
  <c r="E1276" i="1"/>
  <c r="E1275" i="1" s="1"/>
  <c r="D1276" i="1"/>
  <c r="D1275" i="1" s="1"/>
  <c r="E1272" i="1"/>
  <c r="E1271" i="1" s="1"/>
  <c r="D1272" i="1"/>
  <c r="D1271" i="1" s="1"/>
  <c r="E1267" i="1"/>
  <c r="E1266" i="1" s="1"/>
  <c r="D1267" i="1"/>
  <c r="D1266" i="1" s="1"/>
  <c r="E1263" i="1"/>
  <c r="E1262" i="1" s="1"/>
  <c r="D1263" i="1"/>
  <c r="D1262" i="1" s="1"/>
  <c r="E1260" i="1"/>
  <c r="E1259" i="1" s="1"/>
  <c r="D1260" i="1"/>
  <c r="D1259" i="1" s="1"/>
  <c r="E1256" i="1"/>
  <c r="E1255" i="1" s="1"/>
  <c r="E1254" i="1" s="1"/>
  <c r="D1256" i="1"/>
  <c r="D1255" i="1" s="1"/>
  <c r="D1254" i="1" s="1"/>
  <c r="E1251" i="1"/>
  <c r="E1250" i="1" s="1"/>
  <c r="E1249" i="1" s="1"/>
  <c r="E1248" i="1" s="1"/>
  <c r="D1251" i="1"/>
  <c r="D1250" i="1" s="1"/>
  <c r="D1249" i="1" s="1"/>
  <c r="D1248" i="1" s="1"/>
  <c r="D1294" i="1" l="1"/>
  <c r="E1311" i="1"/>
  <c r="D1344" i="1"/>
  <c r="D1343" i="1" s="1"/>
  <c r="D1342" i="1" s="1"/>
  <c r="E1344" i="1"/>
  <c r="E1343" i="1" s="1"/>
  <c r="E1342" i="1" s="1"/>
  <c r="D1279" i="1"/>
  <c r="E1265" i="1"/>
  <c r="D1265" i="1"/>
  <c r="D1258" i="1"/>
  <c r="D1253" i="1" s="1"/>
  <c r="D1247" i="1" s="1"/>
  <c r="E1258" i="1"/>
  <c r="E1279" i="1"/>
  <c r="E1347" i="1"/>
  <c r="E1373" i="1"/>
  <c r="D1347" i="1"/>
  <c r="E577" i="1"/>
  <c r="E1253" i="1" l="1"/>
  <c r="E1247" i="1"/>
  <c r="D1341" i="1"/>
  <c r="E1341" i="1"/>
  <c r="E1046" i="1"/>
  <c r="E1045" i="1" s="1"/>
  <c r="E1044" i="1" s="1"/>
  <c r="D1046" i="1"/>
  <c r="D1045" i="1" s="1"/>
  <c r="D1044" i="1" s="1"/>
  <c r="E1030" i="1"/>
  <c r="E1029" i="1" s="1"/>
  <c r="E1028" i="1" s="1"/>
  <c r="D1030" i="1"/>
  <c r="D1029" i="1" s="1"/>
  <c r="D1028" i="1" s="1"/>
  <c r="D1246" i="1" l="1"/>
  <c r="E1246" i="1"/>
  <c r="E1086" i="1"/>
  <c r="E1085" i="1" s="1"/>
  <c r="D1086" i="1"/>
  <c r="D1085" i="1" s="1"/>
  <c r="E1083" i="1"/>
  <c r="E1082" i="1" s="1"/>
  <c r="D1083" i="1"/>
  <c r="D1082" i="1" s="1"/>
  <c r="E1079" i="1"/>
  <c r="E1078" i="1" s="1"/>
  <c r="E1077" i="1" s="1"/>
  <c r="D1079" i="1"/>
  <c r="D1078" i="1" s="1"/>
  <c r="D1077" i="1" s="1"/>
  <c r="E1074" i="1"/>
  <c r="E1073" i="1" s="1"/>
  <c r="E1072" i="1" s="1"/>
  <c r="D1074" i="1"/>
  <c r="D1073" i="1" s="1"/>
  <c r="D1072" i="1" s="1"/>
  <c r="E1070" i="1"/>
  <c r="E1069" i="1" s="1"/>
  <c r="E1068" i="1" s="1"/>
  <c r="D1070" i="1"/>
  <c r="D1069" i="1" s="1"/>
  <c r="D1068" i="1" s="1"/>
  <c r="E1066" i="1"/>
  <c r="E1065" i="1" s="1"/>
  <c r="E1064" i="1" s="1"/>
  <c r="D1066" i="1"/>
  <c r="D1065" i="1" s="1"/>
  <c r="D1064" i="1" s="1"/>
  <c r="E1062" i="1"/>
  <c r="E1061" i="1" s="1"/>
  <c r="E1060" i="1" s="1"/>
  <c r="D1062" i="1"/>
  <c r="D1061" i="1" s="1"/>
  <c r="D1060" i="1" s="1"/>
  <c r="E1058" i="1"/>
  <c r="E1057" i="1" s="1"/>
  <c r="E1056" i="1" s="1"/>
  <c r="D1058" i="1"/>
  <c r="D1057" i="1" s="1"/>
  <c r="D1056" i="1" s="1"/>
  <c r="E1054" i="1"/>
  <c r="E1053" i="1" s="1"/>
  <c r="E1052" i="1" s="1"/>
  <c r="D1054" i="1"/>
  <c r="D1053" i="1" s="1"/>
  <c r="D1052" i="1" s="1"/>
  <c r="E1050" i="1"/>
  <c r="E1049" i="1" s="1"/>
  <c r="E1048" i="1" s="1"/>
  <c r="D1050" i="1"/>
  <c r="D1049" i="1" s="1"/>
  <c r="D1048" i="1" s="1"/>
  <c r="E1042" i="1"/>
  <c r="E1041" i="1" s="1"/>
  <c r="E1040" i="1" s="1"/>
  <c r="D1042" i="1"/>
  <c r="D1041" i="1" s="1"/>
  <c r="D1040" i="1" s="1"/>
  <c r="E1038" i="1"/>
  <c r="E1037" i="1" s="1"/>
  <c r="E1036" i="1" s="1"/>
  <c r="D1038" i="1"/>
  <c r="D1037" i="1" s="1"/>
  <c r="D1036" i="1" s="1"/>
  <c r="E1034" i="1"/>
  <c r="E1033" i="1" s="1"/>
  <c r="E1032" i="1" s="1"/>
  <c r="D1034" i="1"/>
  <c r="D1033" i="1" s="1"/>
  <c r="D1032" i="1" s="1"/>
  <c r="E1026" i="1"/>
  <c r="E1025" i="1" s="1"/>
  <c r="E1024" i="1" s="1"/>
  <c r="D1026" i="1"/>
  <c r="D1025" i="1" s="1"/>
  <c r="D1024" i="1" s="1"/>
  <c r="E1021" i="1"/>
  <c r="E1020" i="1" s="1"/>
  <c r="E1019" i="1" s="1"/>
  <c r="D1021" i="1"/>
  <c r="D1020" i="1" s="1"/>
  <c r="D1019" i="1" s="1"/>
  <c r="E1017" i="1"/>
  <c r="E1016" i="1" s="1"/>
  <c r="E1015" i="1" s="1"/>
  <c r="D1017" i="1"/>
  <c r="D1016" i="1" s="1"/>
  <c r="D1015" i="1" s="1"/>
  <c r="E1010" i="1" l="1"/>
  <c r="E1023" i="1"/>
  <c r="D1010" i="1"/>
  <c r="D1023" i="1"/>
  <c r="D1081" i="1"/>
  <c r="D1076" i="1" s="1"/>
  <c r="E1081" i="1"/>
  <c r="E1076" i="1" s="1"/>
  <c r="E1009" i="1" l="1"/>
  <c r="D1009" i="1"/>
  <c r="E1228" i="1" l="1"/>
  <c r="E1227" i="1" s="1"/>
  <c r="E1226" i="1" s="1"/>
  <c r="E1225" i="1" s="1"/>
  <c r="D1228" i="1"/>
  <c r="D1227" i="1" s="1"/>
  <c r="D1226" i="1" s="1"/>
  <c r="D1225" i="1" s="1"/>
  <c r="E1224" i="1" l="1"/>
  <c r="D1224" i="1"/>
  <c r="D1201" i="1" l="1"/>
  <c r="E1201" i="1"/>
  <c r="E1198" i="1"/>
  <c r="E1197" i="1" s="1"/>
  <c r="D1198" i="1"/>
  <c r="D1197" i="1" s="1"/>
  <c r="E1194" i="1"/>
  <c r="E1193" i="1" s="1"/>
  <c r="D1194" i="1"/>
  <c r="D1193" i="1" s="1"/>
  <c r="E1189" i="1"/>
  <c r="E1188" i="1" s="1"/>
  <c r="D1189" i="1"/>
  <c r="D1188" i="1" s="1"/>
  <c r="E1185" i="1"/>
  <c r="E1184" i="1" s="1"/>
  <c r="E1183" i="1" s="1"/>
  <c r="D1185" i="1"/>
  <c r="D1184" i="1" s="1"/>
  <c r="D1183" i="1" s="1"/>
  <c r="E1181" i="1"/>
  <c r="E1180" i="1" s="1"/>
  <c r="E1179" i="1" s="1"/>
  <c r="D1181" i="1"/>
  <c r="D1180" i="1" s="1"/>
  <c r="D1179" i="1" s="1"/>
  <c r="E1177" i="1"/>
  <c r="E1176" i="1" s="1"/>
  <c r="E1175" i="1" s="1"/>
  <c r="D1177" i="1"/>
  <c r="D1176" i="1" s="1"/>
  <c r="D1175" i="1" s="1"/>
  <c r="E1172" i="1"/>
  <c r="E1171" i="1" s="1"/>
  <c r="E1170" i="1" s="1"/>
  <c r="E1169" i="1" s="1"/>
  <c r="D1172" i="1"/>
  <c r="D1171" i="1" s="1"/>
  <c r="D1170" i="1" s="1"/>
  <c r="D1169" i="1" s="1"/>
  <c r="D1187" i="1" l="1"/>
  <c r="D1174" i="1" s="1"/>
  <c r="D1168" i="1" s="1"/>
  <c r="E1187" i="1"/>
  <c r="E1174" i="1" s="1"/>
  <c r="E1168" i="1" s="1"/>
  <c r="E835" i="1"/>
  <c r="E834" i="1" s="1"/>
  <c r="E833" i="1" s="1"/>
  <c r="E832" i="1" s="1"/>
  <c r="E831" i="1" s="1"/>
  <c r="D835" i="1"/>
  <c r="D834" i="1" s="1"/>
  <c r="D833" i="1" s="1"/>
  <c r="D832" i="1" s="1"/>
  <c r="D831" i="1" s="1"/>
  <c r="E829" i="1"/>
  <c r="E828" i="1" s="1"/>
  <c r="E827" i="1" s="1"/>
  <c r="D829" i="1"/>
  <c r="D828" i="1" s="1"/>
  <c r="D827" i="1" s="1"/>
  <c r="E825" i="1"/>
  <c r="E824" i="1" s="1"/>
  <c r="E823" i="1" s="1"/>
  <c r="D825" i="1"/>
  <c r="D824" i="1" s="1"/>
  <c r="D823" i="1" s="1"/>
  <c r="E821" i="1"/>
  <c r="D821" i="1"/>
  <c r="E819" i="1"/>
  <c r="D819" i="1"/>
  <c r="E816" i="1"/>
  <c r="E815" i="1" s="1"/>
  <c r="D816" i="1"/>
  <c r="D815" i="1" s="1"/>
  <c r="E809" i="1"/>
  <c r="E808" i="1" s="1"/>
  <c r="E807" i="1" s="1"/>
  <c r="E806" i="1" s="1"/>
  <c r="E805" i="1" s="1"/>
  <c r="D809" i="1"/>
  <c r="D808" i="1" s="1"/>
  <c r="D807" i="1" s="1"/>
  <c r="D806" i="1" s="1"/>
  <c r="D805" i="1" s="1"/>
  <c r="E803" i="1"/>
  <c r="E802" i="1" s="1"/>
  <c r="E801" i="1" s="1"/>
  <c r="E800" i="1" s="1"/>
  <c r="D803" i="1"/>
  <c r="D802" i="1" s="1"/>
  <c r="D801" i="1" s="1"/>
  <c r="D800" i="1" s="1"/>
  <c r="E796" i="1"/>
  <c r="E795" i="1" s="1"/>
  <c r="D796" i="1"/>
  <c r="D795" i="1" s="1"/>
  <c r="E792" i="1"/>
  <c r="E791" i="1" s="1"/>
  <c r="D792" i="1"/>
  <c r="D791" i="1" s="1"/>
  <c r="E787" i="1"/>
  <c r="E786" i="1" s="1"/>
  <c r="D787" i="1"/>
  <c r="D786" i="1" s="1"/>
  <c r="E781" i="1"/>
  <c r="E780" i="1" s="1"/>
  <c r="D781" i="1"/>
  <c r="D780" i="1" s="1"/>
  <c r="E778" i="1"/>
  <c r="E777" i="1" s="1"/>
  <c r="E776" i="1" s="1"/>
  <c r="D778" i="1"/>
  <c r="D777" i="1" s="1"/>
  <c r="D776" i="1" s="1"/>
  <c r="E773" i="1"/>
  <c r="E772" i="1" s="1"/>
  <c r="D773" i="1"/>
  <c r="D772" i="1" s="1"/>
  <c r="E770" i="1"/>
  <c r="E769" i="1" s="1"/>
  <c r="E768" i="1" s="1"/>
  <c r="D770" i="1"/>
  <c r="D769" i="1" s="1"/>
  <c r="D768" i="1" s="1"/>
  <c r="E764" i="1"/>
  <c r="E763" i="1" s="1"/>
  <c r="E762" i="1" s="1"/>
  <c r="E761" i="1" s="1"/>
  <c r="D764" i="1"/>
  <c r="D763" i="1" s="1"/>
  <c r="D762" i="1" s="1"/>
  <c r="D761" i="1" s="1"/>
  <c r="E760" i="1"/>
  <c r="E759" i="1" s="1"/>
  <c r="D760" i="1"/>
  <c r="D759" i="1" s="1"/>
  <c r="E758" i="1"/>
  <c r="E757" i="1" s="1"/>
  <c r="D758" i="1"/>
  <c r="D757" i="1" s="1"/>
  <c r="E754" i="1"/>
  <c r="E753" i="1" s="1"/>
  <c r="D754" i="1"/>
  <c r="D753" i="1" s="1"/>
  <c r="E749" i="1"/>
  <c r="E748" i="1" s="1"/>
  <c r="D749" i="1"/>
  <c r="D748" i="1" s="1"/>
  <c r="E746" i="1"/>
  <c r="E745" i="1" s="1"/>
  <c r="D746" i="1"/>
  <c r="D745" i="1" s="1"/>
  <c r="E741" i="1"/>
  <c r="D741" i="1"/>
  <c r="E740" i="1"/>
  <c r="E739" i="1" s="1"/>
  <c r="D740" i="1"/>
  <c r="D739" i="1" s="1"/>
  <c r="E737" i="1"/>
  <c r="E736" i="1" s="1"/>
  <c r="E735" i="1" s="1"/>
  <c r="D737" i="1"/>
  <c r="D736" i="1" s="1"/>
  <c r="D735" i="1" s="1"/>
  <c r="E731" i="1"/>
  <c r="E730" i="1" s="1"/>
  <c r="E729" i="1" s="1"/>
  <c r="E728" i="1" s="1"/>
  <c r="D731" i="1"/>
  <c r="D730" i="1" s="1"/>
  <c r="D729" i="1" s="1"/>
  <c r="D728" i="1" s="1"/>
  <c r="D775" i="1" l="1"/>
  <c r="E775" i="1"/>
  <c r="E785" i="1"/>
  <c r="E784" i="1" s="1"/>
  <c r="D785" i="1"/>
  <c r="D784" i="1" s="1"/>
  <c r="E818" i="1"/>
  <c r="E814" i="1" s="1"/>
  <c r="E813" i="1" s="1"/>
  <c r="E812" i="1" s="1"/>
  <c r="D738" i="1"/>
  <c r="D734" i="1" s="1"/>
  <c r="D733" i="1" s="1"/>
  <c r="E738" i="1"/>
  <c r="E734" i="1" s="1"/>
  <c r="E733" i="1" s="1"/>
  <c r="E756" i="1"/>
  <c r="E752" i="1" s="1"/>
  <c r="E751" i="1" s="1"/>
  <c r="D767" i="1"/>
  <c r="E767" i="1"/>
  <c r="D818" i="1"/>
  <c r="D814" i="1" s="1"/>
  <c r="D813" i="1" s="1"/>
  <c r="D812" i="1" s="1"/>
  <c r="E744" i="1"/>
  <c r="E743" i="1" s="1"/>
  <c r="D744" i="1"/>
  <c r="D743" i="1" s="1"/>
  <c r="D756" i="1"/>
  <c r="D752" i="1" s="1"/>
  <c r="D751" i="1" s="1"/>
  <c r="D766" i="1" l="1"/>
  <c r="D727" i="1"/>
  <c r="E766" i="1"/>
  <c r="E727" i="1"/>
  <c r="E438" i="1"/>
  <c r="D438" i="1"/>
  <c r="E436" i="1"/>
  <c r="D436" i="1"/>
  <c r="E432" i="1"/>
  <c r="E431" i="1" s="1"/>
  <c r="E430" i="1" s="1"/>
  <c r="D432" i="1"/>
  <c r="D431" i="1" s="1"/>
  <c r="D430" i="1" s="1"/>
  <c r="E428" i="1"/>
  <c r="D428" i="1"/>
  <c r="E426" i="1"/>
  <c r="D426" i="1"/>
  <c r="E423" i="1"/>
  <c r="E422" i="1" s="1"/>
  <c r="D423" i="1"/>
  <c r="D422" i="1" s="1"/>
  <c r="E419" i="1"/>
  <c r="D419" i="1"/>
  <c r="E417" i="1"/>
  <c r="D417" i="1"/>
  <c r="E403" i="1"/>
  <c r="E402" i="1" s="1"/>
  <c r="E401" i="1" s="1"/>
  <c r="D403" i="1"/>
  <c r="D402" i="1" s="1"/>
  <c r="D401" i="1" s="1"/>
  <c r="E399" i="1"/>
  <c r="E398" i="1" s="1"/>
  <c r="E397" i="1" s="1"/>
  <c r="D399" i="1"/>
  <c r="D398" i="1" s="1"/>
  <c r="D397" i="1" s="1"/>
  <c r="D395" i="1"/>
  <c r="D394" i="1" s="1"/>
  <c r="D393" i="1" s="1"/>
  <c r="E395" i="1"/>
  <c r="E394" i="1" s="1"/>
  <c r="E393" i="1" s="1"/>
  <c r="E392" i="1" s="1"/>
  <c r="D392" i="1" l="1"/>
  <c r="E391" i="1"/>
  <c r="D391" i="1"/>
  <c r="D726" i="1"/>
  <c r="E726" i="1"/>
  <c r="D435" i="1"/>
  <c r="D434" i="1" s="1"/>
  <c r="E425" i="1"/>
  <c r="E421" i="1" s="1"/>
  <c r="E435" i="1"/>
  <c r="E434" i="1" s="1"/>
  <c r="E416" i="1"/>
  <c r="E415" i="1" s="1"/>
  <c r="D425" i="1"/>
  <c r="D421" i="1" s="1"/>
  <c r="D416" i="1"/>
  <c r="D415" i="1" s="1"/>
  <c r="E414" i="1" l="1"/>
  <c r="E413" i="1" s="1"/>
  <c r="E390" i="1" s="1"/>
  <c r="D414" i="1"/>
  <c r="D413" i="1" s="1"/>
  <c r="D390" i="1" s="1"/>
  <c r="D876" i="1" l="1"/>
  <c r="E876" i="1"/>
  <c r="E292" i="1" l="1"/>
  <c r="E291" i="1" s="1"/>
  <c r="E290" i="1" s="1"/>
  <c r="E289" i="1" s="1"/>
  <c r="E288" i="1" s="1"/>
  <c r="D292" i="1"/>
  <c r="D291" i="1" s="1"/>
  <c r="D290" i="1" s="1"/>
  <c r="D289" i="1" s="1"/>
  <c r="D288" i="1" s="1"/>
  <c r="E285" i="1"/>
  <c r="E284" i="1" s="1"/>
  <c r="D285" i="1"/>
  <c r="D284" i="1" s="1"/>
  <c r="E281" i="1"/>
  <c r="E280" i="1" s="1"/>
  <c r="D281" i="1"/>
  <c r="D280" i="1" s="1"/>
  <c r="E276" i="1"/>
  <c r="E275" i="1" s="1"/>
  <c r="D276" i="1"/>
  <c r="D275" i="1" s="1"/>
  <c r="E272" i="1"/>
  <c r="E271" i="1" s="1"/>
  <c r="D272" i="1"/>
  <c r="D271" i="1" s="1"/>
  <c r="E268" i="1"/>
  <c r="E267" i="1" s="1"/>
  <c r="D268" i="1"/>
  <c r="D267" i="1" s="1"/>
  <c r="E263" i="1"/>
  <c r="E262" i="1" s="1"/>
  <c r="D263" i="1"/>
  <c r="D262" i="1" s="1"/>
  <c r="E252" i="1"/>
  <c r="E251" i="1" s="1"/>
  <c r="D252" i="1"/>
  <c r="D251" i="1" s="1"/>
  <c r="E249" i="1"/>
  <c r="E248" i="1" s="1"/>
  <c r="D249" i="1"/>
  <c r="D248" i="1" s="1"/>
  <c r="E243" i="1"/>
  <c r="E242" i="1" s="1"/>
  <c r="E241" i="1" s="1"/>
  <c r="D243" i="1"/>
  <c r="D242" i="1" s="1"/>
  <c r="D241" i="1" s="1"/>
  <c r="E239" i="1"/>
  <c r="E238" i="1" s="1"/>
  <c r="E237" i="1" s="1"/>
  <c r="D239" i="1"/>
  <c r="D238" i="1" s="1"/>
  <c r="D237" i="1" s="1"/>
  <c r="E234" i="1"/>
  <c r="E233" i="1" s="1"/>
  <c r="E232" i="1" s="1"/>
  <c r="D234" i="1"/>
  <c r="D233" i="1" s="1"/>
  <c r="D232" i="1" s="1"/>
  <c r="E230" i="1"/>
  <c r="E229" i="1" s="1"/>
  <c r="E228" i="1" s="1"/>
  <c r="D230" i="1"/>
  <c r="D229" i="1" s="1"/>
  <c r="D228" i="1" s="1"/>
  <c r="E226" i="1"/>
  <c r="E225" i="1" s="1"/>
  <c r="E224" i="1" s="1"/>
  <c r="D226" i="1"/>
  <c r="D225" i="1" s="1"/>
  <c r="D224" i="1" s="1"/>
  <c r="E222" i="1"/>
  <c r="E221" i="1" s="1"/>
  <c r="E220" i="1" s="1"/>
  <c r="D222" i="1"/>
  <c r="D221" i="1" s="1"/>
  <c r="D220" i="1" s="1"/>
  <c r="D219" i="1" s="1"/>
  <c r="E216" i="1"/>
  <c r="E215" i="1" s="1"/>
  <c r="E214" i="1" s="1"/>
  <c r="D216" i="1"/>
  <c r="D215" i="1" s="1"/>
  <c r="D214" i="1" s="1"/>
  <c r="E212" i="1"/>
  <c r="E211" i="1" s="1"/>
  <c r="E210" i="1" s="1"/>
  <c r="D212" i="1"/>
  <c r="D211" i="1" s="1"/>
  <c r="D210" i="1" s="1"/>
  <c r="E207" i="1"/>
  <c r="E206" i="1" s="1"/>
  <c r="D207" i="1"/>
  <c r="D206" i="1" s="1"/>
  <c r="E204" i="1"/>
  <c r="E203" i="1" s="1"/>
  <c r="D204" i="1"/>
  <c r="D203" i="1" s="1"/>
  <c r="E197" i="1"/>
  <c r="E196" i="1" s="1"/>
  <c r="E195" i="1" s="1"/>
  <c r="D197" i="1"/>
  <c r="D196" i="1" s="1"/>
  <c r="D195" i="1" s="1"/>
  <c r="E193" i="1"/>
  <c r="E192" i="1" s="1"/>
  <c r="D193" i="1"/>
  <c r="D192" i="1" s="1"/>
  <c r="E190" i="1"/>
  <c r="E189" i="1" s="1"/>
  <c r="D190" i="1"/>
  <c r="D189" i="1" s="1"/>
  <c r="E168" i="1"/>
  <c r="E167" i="1" s="1"/>
  <c r="D168" i="1"/>
  <c r="D167" i="1" s="1"/>
  <c r="E165" i="1"/>
  <c r="E164" i="1" s="1"/>
  <c r="E163" i="1" s="1"/>
  <c r="D165" i="1"/>
  <c r="D164" i="1" s="1"/>
  <c r="D163" i="1" s="1"/>
  <c r="E161" i="1"/>
  <c r="E160" i="1" s="1"/>
  <c r="E159" i="1" s="1"/>
  <c r="D161" i="1"/>
  <c r="D160" i="1" s="1"/>
  <c r="D159" i="1" s="1"/>
  <c r="E155" i="1"/>
  <c r="E154" i="1" s="1"/>
  <c r="D155" i="1"/>
  <c r="D154" i="1" s="1"/>
  <c r="E152" i="1"/>
  <c r="E151" i="1" s="1"/>
  <c r="D152" i="1"/>
  <c r="D151" i="1" s="1"/>
  <c r="E146" i="1"/>
  <c r="E145" i="1" s="1"/>
  <c r="E144" i="1" s="1"/>
  <c r="D146" i="1"/>
  <c r="D145" i="1" s="1"/>
  <c r="D144" i="1" s="1"/>
  <c r="E142" i="1"/>
  <c r="E141" i="1" s="1"/>
  <c r="E140" i="1" s="1"/>
  <c r="D142" i="1"/>
  <c r="D141" i="1" s="1"/>
  <c r="D140" i="1" s="1"/>
  <c r="E138" i="1"/>
  <c r="D138" i="1"/>
  <c r="E137" i="1"/>
  <c r="E136" i="1" s="1"/>
  <c r="D137" i="1"/>
  <c r="D136" i="1" s="1"/>
  <c r="D135" i="1" s="1"/>
  <c r="E121" i="1"/>
  <c r="E120" i="1" s="1"/>
  <c r="E119" i="1" s="1"/>
  <c r="D121" i="1"/>
  <c r="D120" i="1" s="1"/>
  <c r="D119" i="1" s="1"/>
  <c r="E117" i="1"/>
  <c r="D117" i="1"/>
  <c r="E115" i="1"/>
  <c r="D115" i="1"/>
  <c r="E109" i="1"/>
  <c r="E108" i="1" s="1"/>
  <c r="E107" i="1" s="1"/>
  <c r="D109" i="1"/>
  <c r="D108" i="1" s="1"/>
  <c r="D107" i="1" s="1"/>
  <c r="E105" i="1"/>
  <c r="E104" i="1" s="1"/>
  <c r="D105" i="1"/>
  <c r="D104" i="1" s="1"/>
  <c r="E103" i="1"/>
  <c r="E102" i="1" s="1"/>
  <c r="D103" i="1"/>
  <c r="D102" i="1" s="1"/>
  <c r="E101" i="1"/>
  <c r="E100" i="1" s="1"/>
  <c r="E99" i="1" s="1"/>
  <c r="D101" i="1"/>
  <c r="D100" i="1" s="1"/>
  <c r="D99" i="1" s="1"/>
  <c r="E96" i="1"/>
  <c r="E95" i="1" s="1"/>
  <c r="E94" i="1" s="1"/>
  <c r="D96" i="1"/>
  <c r="D95" i="1" s="1"/>
  <c r="D94" i="1" s="1"/>
  <c r="E92" i="1"/>
  <c r="E91" i="1" s="1"/>
  <c r="E90" i="1" s="1"/>
  <c r="D92" i="1"/>
  <c r="D91" i="1" s="1"/>
  <c r="D90" i="1" s="1"/>
  <c r="E87" i="1"/>
  <c r="E86" i="1" s="1"/>
  <c r="D87" i="1"/>
  <c r="D86" i="1" s="1"/>
  <c r="E84" i="1"/>
  <c r="E83" i="1" s="1"/>
  <c r="D84" i="1"/>
  <c r="D83" i="1" s="1"/>
  <c r="E79" i="1"/>
  <c r="E78" i="1" s="1"/>
  <c r="D79" i="1"/>
  <c r="D78" i="1" s="1"/>
  <c r="E72" i="1"/>
  <c r="E71" i="1" s="1"/>
  <c r="D72" i="1"/>
  <c r="D71" i="1" s="1"/>
  <c r="E69" i="1"/>
  <c r="E68" i="1" s="1"/>
  <c r="D69" i="1"/>
  <c r="D68" i="1" s="1"/>
  <c r="E64" i="1"/>
  <c r="E63" i="1" s="1"/>
  <c r="E62" i="1" s="1"/>
  <c r="E61" i="1" s="1"/>
  <c r="E60" i="1" s="1"/>
  <c r="D64" i="1"/>
  <c r="D63" i="1" s="1"/>
  <c r="D62" i="1" s="1"/>
  <c r="D61" i="1" s="1"/>
  <c r="D60" i="1" s="1"/>
  <c r="E54" i="1"/>
  <c r="E53" i="1" s="1"/>
  <c r="E52" i="1" s="1"/>
  <c r="D54" i="1"/>
  <c r="D53" i="1" s="1"/>
  <c r="D52" i="1" s="1"/>
  <c r="E50" i="1"/>
  <c r="E49" i="1" s="1"/>
  <c r="D50" i="1"/>
  <c r="D49" i="1" s="1"/>
  <c r="E47" i="1"/>
  <c r="E46" i="1" s="1"/>
  <c r="D47" i="1"/>
  <c r="D46" i="1" s="1"/>
  <c r="E43" i="1"/>
  <c r="E42" i="1" s="1"/>
  <c r="D43" i="1"/>
  <c r="D42" i="1" s="1"/>
  <c r="E39" i="1"/>
  <c r="E38" i="1" s="1"/>
  <c r="E37" i="1" s="1"/>
  <c r="D39" i="1"/>
  <c r="D38" i="1" s="1"/>
  <c r="D37" i="1" s="1"/>
  <c r="E35" i="1"/>
  <c r="E34" i="1" s="1"/>
  <c r="E33" i="1" s="1"/>
  <c r="D35" i="1"/>
  <c r="D34" i="1" s="1"/>
  <c r="D33" i="1" s="1"/>
  <c r="E14" i="1"/>
  <c r="E13" i="1" s="1"/>
  <c r="D14" i="1"/>
  <c r="D13" i="1" s="1"/>
  <c r="E11" i="1"/>
  <c r="E10" i="1" s="1"/>
  <c r="D11" i="1"/>
  <c r="D10" i="1" s="1"/>
  <c r="E135" i="1" l="1"/>
  <c r="E219" i="1"/>
  <c r="D158" i="1"/>
  <c r="D157" i="1" s="1"/>
  <c r="E158" i="1"/>
  <c r="E157" i="1" s="1"/>
  <c r="E9" i="1"/>
  <c r="D247" i="1"/>
  <c r="E67" i="1"/>
  <c r="E66" i="1" s="1"/>
  <c r="E98" i="1"/>
  <c r="E89" i="1" s="1"/>
  <c r="E188" i="1"/>
  <c r="E187" i="1" s="1"/>
  <c r="E186" i="1" s="1"/>
  <c r="D114" i="1"/>
  <c r="D113" i="1" s="1"/>
  <c r="E202" i="1"/>
  <c r="E201" i="1" s="1"/>
  <c r="E41" i="1"/>
  <c r="E32" i="1" s="1"/>
  <c r="D150" i="1"/>
  <c r="D149" i="1" s="1"/>
  <c r="D148" i="1" s="1"/>
  <c r="E247" i="1"/>
  <c r="D188" i="1"/>
  <c r="D187" i="1" s="1"/>
  <c r="D186" i="1" s="1"/>
  <c r="E77" i="1"/>
  <c r="E76" i="1" s="1"/>
  <c r="D98" i="1"/>
  <c r="D89" i="1" s="1"/>
  <c r="E150" i="1"/>
  <c r="E149" i="1" s="1"/>
  <c r="E148" i="1" s="1"/>
  <c r="E261" i="1"/>
  <c r="D9" i="1"/>
  <c r="D202" i="1"/>
  <c r="D201" i="1" s="1"/>
  <c r="D236" i="1"/>
  <c r="D218" i="1" s="1"/>
  <c r="D274" i="1"/>
  <c r="D209" i="1"/>
  <c r="E236" i="1"/>
  <c r="E218" i="1" s="1"/>
  <c r="E274" i="1"/>
  <c r="D77" i="1"/>
  <c r="D76" i="1" s="1"/>
  <c r="D41" i="1"/>
  <c r="D32" i="1" s="1"/>
  <c r="D67" i="1"/>
  <c r="D66" i="1" s="1"/>
  <c r="E209" i="1"/>
  <c r="E114" i="1"/>
  <c r="E113" i="1" s="1"/>
  <c r="D261" i="1"/>
  <c r="E75" i="1" l="1"/>
  <c r="D75" i="1"/>
  <c r="E245" i="1"/>
  <c r="E246" i="1"/>
  <c r="D246" i="1"/>
  <c r="D245" i="1" s="1"/>
  <c r="D8" i="1"/>
  <c r="D7" i="1" s="1"/>
  <c r="D6" i="1" s="1"/>
  <c r="E8" i="1"/>
  <c r="E7" i="1" s="1"/>
  <c r="E6" i="1" s="1"/>
  <c r="E200" i="1"/>
  <c r="E260" i="1"/>
  <c r="E259" i="1" s="1"/>
  <c r="D260" i="1"/>
  <c r="D259" i="1" s="1"/>
  <c r="D200" i="1"/>
  <c r="D1401" i="1"/>
  <c r="E1401" i="1"/>
  <c r="E199" i="1" l="1"/>
  <c r="D199" i="1"/>
  <c r="E74" i="1"/>
  <c r="D74" i="1"/>
  <c r="D1404" i="1"/>
  <c r="E1404" i="1"/>
  <c r="D5" i="1" l="1"/>
  <c r="E5" i="1"/>
  <c r="D1400" i="1"/>
  <c r="E1400" i="1"/>
  <c r="E979" i="1" l="1"/>
  <c r="D979" i="1"/>
  <c r="E975" i="1"/>
  <c r="D975" i="1"/>
  <c r="D1007" i="1" l="1"/>
  <c r="E1007" i="1"/>
  <c r="D1000" i="1"/>
  <c r="D999" i="1" s="1"/>
  <c r="E1000" i="1"/>
  <c r="E999" i="1" s="1"/>
  <c r="D998" i="1" l="1"/>
  <c r="E998" i="1"/>
  <c r="D982" i="1"/>
  <c r="D981" i="1" s="1"/>
  <c r="E982" i="1"/>
  <c r="E981" i="1" s="1"/>
  <c r="D985" i="1"/>
  <c r="D984" i="1" s="1"/>
  <c r="E985" i="1"/>
  <c r="E984" i="1" s="1"/>
  <c r="D990" i="1"/>
  <c r="E990" i="1"/>
  <c r="D980" i="1" l="1"/>
  <c r="E980" i="1"/>
  <c r="D948" i="1" l="1"/>
  <c r="D947" i="1" s="1"/>
  <c r="E948" i="1"/>
  <c r="E947" i="1" s="1"/>
  <c r="D953" i="1"/>
  <c r="D952" i="1" s="1"/>
  <c r="E953" i="1"/>
  <c r="E952" i="1" s="1"/>
  <c r="D957" i="1"/>
  <c r="D956" i="1" s="1"/>
  <c r="E957" i="1"/>
  <c r="E956" i="1" s="1"/>
  <c r="D946" i="1" l="1"/>
  <c r="E946" i="1"/>
  <c r="D943" i="1"/>
  <c r="D942" i="1" s="1"/>
  <c r="D941" i="1" s="1"/>
  <c r="E943" i="1"/>
  <c r="E942" i="1" s="1"/>
  <c r="E941" i="1" s="1"/>
  <c r="D929" i="1"/>
  <c r="D928" i="1" s="1"/>
  <c r="E929" i="1"/>
  <c r="E928" i="1" s="1"/>
  <c r="D934" i="1"/>
  <c r="D933" i="1" s="1"/>
  <c r="E934" i="1"/>
  <c r="E933" i="1" s="1"/>
  <c r="D938" i="1"/>
  <c r="D937" i="1" s="1"/>
  <c r="E938" i="1"/>
  <c r="E937" i="1" s="1"/>
  <c r="E927" i="1" l="1"/>
  <c r="D927" i="1"/>
  <c r="D911" i="1"/>
  <c r="E911" i="1"/>
  <c r="D899" i="1"/>
  <c r="E899" i="1"/>
  <c r="D881" i="1"/>
  <c r="E881" i="1"/>
  <c r="D886" i="1"/>
  <c r="D885" i="1" s="1"/>
  <c r="E886" i="1"/>
  <c r="E885" i="1" s="1"/>
  <c r="D890" i="1"/>
  <c r="D889" i="1" s="1"/>
  <c r="E890" i="1"/>
  <c r="E889" i="1" s="1"/>
  <c r="E345" i="1" l="1"/>
  <c r="D345" i="1"/>
  <c r="E842" i="1" l="1"/>
  <c r="E841" i="1" s="1"/>
  <c r="D842" i="1"/>
  <c r="D841" i="1" s="1"/>
  <c r="D840" i="1" l="1"/>
  <c r="D839" i="1" s="1"/>
  <c r="E840" i="1"/>
  <c r="E839" i="1" s="1"/>
  <c r="E1118" i="1" l="1"/>
  <c r="E1117" i="1" s="1"/>
  <c r="E1116" i="1" s="1"/>
  <c r="E1115" i="1" s="1"/>
  <c r="D1118" i="1"/>
  <c r="D1117" i="1" s="1"/>
  <c r="D1116" i="1" s="1"/>
  <c r="E1122" i="1"/>
  <c r="E1121" i="1" s="1"/>
  <c r="E1120" i="1" s="1"/>
  <c r="D1122" i="1"/>
  <c r="D1121" i="1" s="1"/>
  <c r="D1120" i="1" s="1"/>
  <c r="D1115" i="1" l="1"/>
  <c r="D992" i="1"/>
  <c r="D991" i="1" s="1"/>
  <c r="E992" i="1"/>
  <c r="E991" i="1" s="1"/>
  <c r="E556" i="1" l="1"/>
  <c r="E555" i="1" s="1"/>
  <c r="D556" i="1"/>
  <c r="D555" i="1" s="1"/>
  <c r="E553" i="1"/>
  <c r="E552" i="1" s="1"/>
  <c r="D553" i="1"/>
  <c r="D552" i="1" s="1"/>
  <c r="E551" i="1" l="1"/>
  <c r="D551" i="1"/>
  <c r="E902" i="1" l="1"/>
  <c r="E901" i="1" s="1"/>
  <c r="E900" i="1" s="1"/>
  <c r="D902" i="1"/>
  <c r="D901" i="1" s="1"/>
  <c r="D900" i="1" s="1"/>
  <c r="E1006" i="1" l="1"/>
  <c r="E1005" i="1" s="1"/>
  <c r="D1006" i="1"/>
  <c r="D1005" i="1" s="1"/>
  <c r="E1239" i="1" l="1"/>
  <c r="E1238" i="1" s="1"/>
  <c r="E1237" i="1" s="1"/>
  <c r="E1236" i="1" s="1"/>
  <c r="D1239" i="1"/>
  <c r="D1238" i="1" s="1"/>
  <c r="D1237" i="1" s="1"/>
  <c r="D1236" i="1" s="1"/>
  <c r="B540" i="1" l="1"/>
  <c r="E540" i="1"/>
  <c r="E539" i="1" s="1"/>
  <c r="E538" i="1" s="1"/>
  <c r="D540" i="1"/>
  <c r="D539" i="1" s="1"/>
  <c r="D538" i="1" s="1"/>
  <c r="B539" i="1" l="1"/>
  <c r="B538" i="1" s="1"/>
  <c r="E1129" i="1" l="1"/>
  <c r="E1128" i="1" s="1"/>
  <c r="E1127" i="1" s="1"/>
  <c r="E1126" i="1" s="1"/>
  <c r="E1125" i="1" s="1"/>
  <c r="D1129" i="1"/>
  <c r="D1128" i="1" s="1"/>
  <c r="D1127" i="1" s="1"/>
  <c r="D1126" i="1" s="1"/>
  <c r="D1125" i="1" s="1"/>
  <c r="D600" i="1" l="1"/>
  <c r="D599" i="1" s="1"/>
  <c r="D598" i="1" s="1"/>
  <c r="E600" i="1"/>
  <c r="E599" i="1" s="1"/>
  <c r="E598" i="1" s="1"/>
  <c r="D716" i="1" l="1"/>
  <c r="D715" i="1" s="1"/>
  <c r="D714" i="1" s="1"/>
  <c r="E716" i="1"/>
  <c r="E715" i="1" s="1"/>
  <c r="E714" i="1" s="1"/>
  <c r="E898" i="1" l="1"/>
  <c r="D898" i="1"/>
  <c r="E896" i="1"/>
  <c r="E895" i="1" s="1"/>
  <c r="D896" i="1"/>
  <c r="D895" i="1" s="1"/>
  <c r="D894" i="1" l="1"/>
  <c r="D893" i="1" s="1"/>
  <c r="E894" i="1"/>
  <c r="E893" i="1" s="1"/>
  <c r="D529" i="1" l="1"/>
  <c r="D528" i="1" s="1"/>
  <c r="E529" i="1"/>
  <c r="E528" i="1" s="1"/>
  <c r="D532" i="1"/>
  <c r="E532" i="1"/>
  <c r="E873" i="1" l="1"/>
  <c r="E872" i="1" s="1"/>
  <c r="E871" i="1" s="1"/>
  <c r="D873" i="1"/>
  <c r="D872" i="1" s="1"/>
  <c r="D871" i="1" s="1"/>
  <c r="E521" i="1"/>
  <c r="E520" i="1" s="1"/>
  <c r="E519" i="1" s="1"/>
  <c r="D521" i="1"/>
  <c r="D520" i="1" s="1"/>
  <c r="D519" i="1" s="1"/>
  <c r="E609" i="1" l="1"/>
  <c r="E608" i="1" s="1"/>
  <c r="D609" i="1"/>
  <c r="D608" i="1" s="1"/>
  <c r="E996" i="1" l="1"/>
  <c r="E995" i="1" s="1"/>
  <c r="E994" i="1" s="1"/>
  <c r="D996" i="1"/>
  <c r="D995" i="1" s="1"/>
  <c r="D994" i="1" s="1"/>
  <c r="E989" i="1"/>
  <c r="E988" i="1" s="1"/>
  <c r="E987" i="1" s="1"/>
  <c r="D989" i="1"/>
  <c r="D988" i="1" s="1"/>
  <c r="D987" i="1" s="1"/>
  <c r="E977" i="1" l="1"/>
  <c r="D977" i="1"/>
  <c r="E974" i="1"/>
  <c r="E973" i="1" s="1"/>
  <c r="D974" i="1"/>
  <c r="D973" i="1" s="1"/>
  <c r="D863" i="1" l="1"/>
  <c r="D862" i="1" s="1"/>
  <c r="D861" i="1" s="1"/>
  <c r="E863" i="1"/>
  <c r="E862" i="1" s="1"/>
  <c r="E861" i="1" s="1"/>
  <c r="E919" i="1" l="1"/>
  <c r="E918" i="1" s="1"/>
  <c r="D919" i="1"/>
  <c r="D918" i="1" s="1"/>
  <c r="E916" i="1"/>
  <c r="E915" i="1" s="1"/>
  <c r="D916" i="1"/>
  <c r="D915" i="1" s="1"/>
  <c r="D910" i="1" l="1"/>
  <c r="E910" i="1"/>
  <c r="D1109" i="1"/>
  <c r="D1108" i="1" s="1"/>
  <c r="D1107" i="1" s="1"/>
  <c r="E1109" i="1"/>
  <c r="E1108" i="1" s="1"/>
  <c r="E1107" i="1" s="1"/>
  <c r="E388" i="1" l="1"/>
  <c r="E387" i="1" s="1"/>
  <c r="E386" i="1" s="1"/>
  <c r="E384" i="1"/>
  <c r="E383" i="1" s="1"/>
  <c r="E382" i="1" s="1"/>
  <c r="E378" i="1"/>
  <c r="E377" i="1" s="1"/>
  <c r="E374" i="1"/>
  <c r="E373" i="1" s="1"/>
  <c r="E369" i="1"/>
  <c r="E368" i="1" s="1"/>
  <c r="E364" i="1"/>
  <c r="E363" i="1" s="1"/>
  <c r="E362" i="1" s="1"/>
  <c r="E356" i="1"/>
  <c r="E355" i="1" s="1"/>
  <c r="E354" i="1" s="1"/>
  <c r="E353" i="1" s="1"/>
  <c r="E351" i="1"/>
  <c r="E350" i="1" s="1"/>
  <c r="E349" i="1" s="1"/>
  <c r="E347" i="1"/>
  <c r="E342" i="1" s="1"/>
  <c r="E338" i="1"/>
  <c r="E337" i="1" s="1"/>
  <c r="E332" i="1"/>
  <c r="E330" i="1"/>
  <c r="E326" i="1"/>
  <c r="E325" i="1" s="1"/>
  <c r="E324" i="1" s="1"/>
  <c r="E322" i="1"/>
  <c r="E320" i="1"/>
  <c r="E316" i="1"/>
  <c r="E315" i="1" s="1"/>
  <c r="E311" i="1"/>
  <c r="E310" i="1" s="1"/>
  <c r="E309" i="1" s="1"/>
  <c r="E307" i="1"/>
  <c r="E306" i="1" s="1"/>
  <c r="E305" i="1" s="1"/>
  <c r="E303" i="1"/>
  <c r="E302" i="1" s="1"/>
  <c r="E301" i="1" s="1"/>
  <c r="E299" i="1"/>
  <c r="E298" i="1" s="1"/>
  <c r="E297" i="1" s="1"/>
  <c r="D388" i="1"/>
  <c r="E381" i="1" l="1"/>
  <c r="E380" i="1" s="1"/>
  <c r="E296" i="1"/>
  <c r="E319" i="1"/>
  <c r="E318" i="1" s="1"/>
  <c r="E329" i="1"/>
  <c r="E328" i="1" s="1"/>
  <c r="E336" i="1"/>
  <c r="E335" i="1" s="1"/>
  <c r="E314" i="1"/>
  <c r="E367" i="1"/>
  <c r="E366" i="1" s="1"/>
  <c r="D332" i="1"/>
  <c r="D330" i="1"/>
  <c r="D378" i="1"/>
  <c r="D377" i="1" s="1"/>
  <c r="D374" i="1"/>
  <c r="D373" i="1" s="1"/>
  <c r="D369" i="1"/>
  <c r="D368" i="1" s="1"/>
  <c r="D364" i="1"/>
  <c r="D363" i="1" s="1"/>
  <c r="D362" i="1" s="1"/>
  <c r="D326" i="1"/>
  <c r="D325" i="1" s="1"/>
  <c r="D324" i="1" s="1"/>
  <c r="D322" i="1"/>
  <c r="D320" i="1"/>
  <c r="D316" i="1"/>
  <c r="D315" i="1" s="1"/>
  <c r="E313" i="1" l="1"/>
  <c r="E295" i="1"/>
  <c r="D319" i="1"/>
  <c r="D318" i="1" s="1"/>
  <c r="D367" i="1"/>
  <c r="D366" i="1" s="1"/>
  <c r="E334" i="1"/>
  <c r="D314" i="1"/>
  <c r="D329" i="1"/>
  <c r="D328" i="1" s="1"/>
  <c r="D313" i="1" l="1"/>
  <c r="E294" i="1"/>
  <c r="E505" i="1"/>
  <c r="E504" i="1" s="1"/>
  <c r="E503" i="1" s="1"/>
  <c r="D505" i="1"/>
  <c r="D504" i="1" s="1"/>
  <c r="D503" i="1" s="1"/>
  <c r="E502" i="1"/>
  <c r="E501" i="1" s="1"/>
  <c r="E500" i="1" s="1"/>
  <c r="D502" i="1"/>
  <c r="D501" i="1" s="1"/>
  <c r="D500" i="1" s="1"/>
  <c r="D499" i="1" l="1"/>
  <c r="E499" i="1"/>
  <c r="E646" i="1" l="1"/>
  <c r="E645" i="1" s="1"/>
  <c r="E644" i="1" s="1"/>
  <c r="D646" i="1"/>
  <c r="D645" i="1" s="1"/>
  <c r="D644" i="1" s="1"/>
  <c r="E642" i="1"/>
  <c r="E641" i="1" s="1"/>
  <c r="E640" i="1" s="1"/>
  <c r="D642" i="1"/>
  <c r="D641" i="1" s="1"/>
  <c r="D640" i="1" s="1"/>
  <c r="E637" i="1"/>
  <c r="E636" i="1" s="1"/>
  <c r="E635" i="1" s="1"/>
  <c r="D637" i="1"/>
  <c r="D636" i="1" s="1"/>
  <c r="D635" i="1" s="1"/>
  <c r="E633" i="1"/>
  <c r="D633" i="1"/>
  <c r="E631" i="1"/>
  <c r="D631" i="1"/>
  <c r="E626" i="1"/>
  <c r="E625" i="1" s="1"/>
  <c r="D626" i="1"/>
  <c r="D625" i="1" s="1"/>
  <c r="E616" i="1"/>
  <c r="D616" i="1"/>
  <c r="E614" i="1"/>
  <c r="D614" i="1"/>
  <c r="E606" i="1"/>
  <c r="D606" i="1"/>
  <c r="E604" i="1"/>
  <c r="D604" i="1"/>
  <c r="E596" i="1"/>
  <c r="E595" i="1" s="1"/>
  <c r="E594" i="1" s="1"/>
  <c r="D596" i="1"/>
  <c r="D595" i="1" s="1"/>
  <c r="D594" i="1" s="1"/>
  <c r="E592" i="1"/>
  <c r="E591" i="1" s="1"/>
  <c r="D592" i="1"/>
  <c r="D591" i="1" s="1"/>
  <c r="E589" i="1"/>
  <c r="E588" i="1" s="1"/>
  <c r="D589" i="1"/>
  <c r="D588" i="1" s="1"/>
  <c r="E580" i="1"/>
  <c r="E579" i="1" s="1"/>
  <c r="E578" i="1" s="1"/>
  <c r="D580" i="1"/>
  <c r="D579" i="1" s="1"/>
  <c r="D578" i="1" s="1"/>
  <c r="E576" i="1"/>
  <c r="E575" i="1" s="1"/>
  <c r="E574" i="1" s="1"/>
  <c r="D576" i="1"/>
  <c r="D575" i="1" s="1"/>
  <c r="D574" i="1" s="1"/>
  <c r="E572" i="1"/>
  <c r="E571" i="1" s="1"/>
  <c r="E570" i="1" s="1"/>
  <c r="D572" i="1"/>
  <c r="D571" i="1" s="1"/>
  <c r="D570" i="1" s="1"/>
  <c r="D569" i="1" s="1"/>
  <c r="E569" i="1" l="1"/>
  <c r="E639" i="1"/>
  <c r="D639" i="1"/>
  <c r="D630" i="1"/>
  <c r="E603" i="1"/>
  <c r="E602" i="1" s="1"/>
  <c r="E613" i="1"/>
  <c r="E612" i="1" s="1"/>
  <c r="E611" i="1" s="1"/>
  <c r="E587" i="1"/>
  <c r="E630" i="1"/>
  <c r="D613" i="1"/>
  <c r="D612" i="1" s="1"/>
  <c r="D611" i="1" s="1"/>
  <c r="D587" i="1"/>
  <c r="D603" i="1"/>
  <c r="D602" i="1" s="1"/>
  <c r="D624" i="1" l="1"/>
  <c r="D623" i="1" s="1"/>
  <c r="E624" i="1"/>
  <c r="E623" i="1" s="1"/>
  <c r="E586" i="1"/>
  <c r="D586" i="1"/>
  <c r="D356" i="1"/>
  <c r="D355" i="1" s="1"/>
  <c r="D354" i="1" s="1"/>
  <c r="D353" i="1" s="1"/>
  <c r="D568" i="1" l="1"/>
  <c r="E568" i="1"/>
  <c r="D1113" i="1" l="1"/>
  <c r="E1113" i="1"/>
  <c r="D384" i="1" l="1"/>
  <c r="D383" i="1" s="1"/>
  <c r="D382" i="1" s="1"/>
  <c r="D1399" i="1" l="1"/>
  <c r="E1399" i="1"/>
  <c r="D1396" i="1" l="1"/>
  <c r="D1395" i="1" s="1"/>
  <c r="E1396" i="1"/>
  <c r="E1395" i="1" s="1"/>
  <c r="D387" i="1" l="1"/>
  <c r="D386" i="1" s="1"/>
  <c r="D381" i="1" s="1"/>
  <c r="D380" i="1" s="1"/>
  <c r="E1424" i="1" l="1"/>
  <c r="E1423" i="1" s="1"/>
  <c r="E1422" i="1" s="1"/>
  <c r="D1424" i="1"/>
  <c r="D1423" i="1" s="1"/>
  <c r="D1422" i="1" s="1"/>
  <c r="E858" i="1" l="1"/>
  <c r="E857" i="1" s="1"/>
  <c r="E856" i="1" s="1"/>
  <c r="D858" i="1"/>
  <c r="D857" i="1" s="1"/>
  <c r="D856" i="1" s="1"/>
  <c r="E854" i="1"/>
  <c r="E853" i="1" s="1"/>
  <c r="E852" i="1" s="1"/>
  <c r="D854" i="1"/>
  <c r="D853" i="1" s="1"/>
  <c r="D852" i="1" s="1"/>
  <c r="E850" i="1"/>
  <c r="E849" i="1" s="1"/>
  <c r="E848" i="1" s="1"/>
  <c r="D850" i="1"/>
  <c r="D849" i="1" s="1"/>
  <c r="D848" i="1" s="1"/>
  <c r="E845" i="1"/>
  <c r="E844" i="1" s="1"/>
  <c r="E843" i="1" s="1"/>
  <c r="D845" i="1"/>
  <c r="D844" i="1" s="1"/>
  <c r="D843" i="1" s="1"/>
  <c r="D847" i="1" l="1"/>
  <c r="D838" i="1"/>
  <c r="E838" i="1"/>
  <c r="E847" i="1"/>
  <c r="D837" i="1" l="1"/>
  <c r="E837" i="1"/>
  <c r="E1426" i="1" l="1"/>
  <c r="E1420" i="1"/>
  <c r="E1419" i="1" s="1"/>
  <c r="E1418" i="1" s="1"/>
  <c r="E1409" i="1"/>
  <c r="E1408" i="1" s="1"/>
  <c r="E1407" i="1" s="1"/>
  <c r="E1403" i="1"/>
  <c r="E1402" i="1" s="1"/>
  <c r="E1390" i="1"/>
  <c r="E1389" i="1" s="1"/>
  <c r="E1388" i="1" s="1"/>
  <c r="E1386" i="1"/>
  <c r="E1385" i="1" s="1"/>
  <c r="E1384" i="1" s="1"/>
  <c r="E1244" i="1"/>
  <c r="E1243" i="1" s="1"/>
  <c r="E1242" i="1" s="1"/>
  <c r="E1241" i="1" s="1"/>
  <c r="E1235" i="1" s="1"/>
  <c r="E1158" i="1"/>
  <c r="E1156" i="1" s="1"/>
  <c r="E1153" i="1"/>
  <c r="E1152" i="1" s="1"/>
  <c r="E1151" i="1" s="1"/>
  <c r="E1149" i="1"/>
  <c r="E1148" i="1" s="1"/>
  <c r="E1147" i="1" s="1"/>
  <c r="E1145" i="1"/>
  <c r="E1144" i="1" s="1"/>
  <c r="E1143" i="1" s="1"/>
  <c r="E1141" i="1"/>
  <c r="E1140" i="1" s="1"/>
  <c r="E1139" i="1" s="1"/>
  <c r="E1135" i="1"/>
  <c r="E1134" i="1" s="1"/>
  <c r="E1133" i="1" s="1"/>
  <c r="E1132" i="1" s="1"/>
  <c r="E1112" i="1"/>
  <c r="E1111" i="1" s="1"/>
  <c r="E1105" i="1"/>
  <c r="E1104" i="1" s="1"/>
  <c r="E1103" i="1" s="1"/>
  <c r="E1101" i="1"/>
  <c r="E1100" i="1" s="1"/>
  <c r="E1099" i="1" s="1"/>
  <c r="E1097" i="1"/>
  <c r="E1096" i="1" s="1"/>
  <c r="E1095" i="1" s="1"/>
  <c r="E1092" i="1"/>
  <c r="E1091" i="1" s="1"/>
  <c r="E1090" i="1" s="1"/>
  <c r="E969" i="1"/>
  <c r="E968" i="1" s="1"/>
  <c r="E967" i="1" s="1"/>
  <c r="E926" i="1" s="1"/>
  <c r="E924" i="1"/>
  <c r="E923" i="1" s="1"/>
  <c r="E922" i="1" s="1"/>
  <c r="E921" i="1" s="1"/>
  <c r="E908" i="1"/>
  <c r="E907" i="1" s="1"/>
  <c r="E906" i="1" s="1"/>
  <c r="E905" i="1" s="1"/>
  <c r="E880" i="1"/>
  <c r="E869" i="1"/>
  <c r="E868" i="1" s="1"/>
  <c r="E867" i="1" s="1"/>
  <c r="E724" i="1"/>
  <c r="E723" i="1" s="1"/>
  <c r="E722" i="1" s="1"/>
  <c r="E720" i="1"/>
  <c r="E719" i="1" s="1"/>
  <c r="E718" i="1" s="1"/>
  <c r="E712" i="1"/>
  <c r="E710" i="1"/>
  <c r="E707" i="1"/>
  <c r="E706" i="1" s="1"/>
  <c r="E704" i="1"/>
  <c r="E703" i="1" s="1"/>
  <c r="E698" i="1"/>
  <c r="E697" i="1" s="1"/>
  <c r="E696" i="1" s="1"/>
  <c r="E694" i="1"/>
  <c r="E692" i="1"/>
  <c r="E690" i="1"/>
  <c r="E687" i="1"/>
  <c r="E686" i="1" s="1"/>
  <c r="E683" i="1"/>
  <c r="E681" i="1"/>
  <c r="E676" i="1"/>
  <c r="E675" i="1" s="1"/>
  <c r="E672" i="1"/>
  <c r="E670" i="1"/>
  <c r="E668" i="1"/>
  <c r="E665" i="1"/>
  <c r="E664" i="1" s="1"/>
  <c r="E660" i="1"/>
  <c r="E658" i="1"/>
  <c r="E656" i="1"/>
  <c r="E653" i="1"/>
  <c r="E652" i="1" s="1"/>
  <c r="E561" i="1"/>
  <c r="E560" i="1" s="1"/>
  <c r="E559" i="1" s="1"/>
  <c r="E558" i="1" s="1"/>
  <c r="E549" i="1"/>
  <c r="E548" i="1" s="1"/>
  <c r="E546" i="1"/>
  <c r="E545" i="1" s="1"/>
  <c r="E534" i="1"/>
  <c r="E517" i="1"/>
  <c r="E516" i="1" s="1"/>
  <c r="E514" i="1"/>
  <c r="E513" i="1" s="1"/>
  <c r="E509" i="1"/>
  <c r="E508" i="1" s="1"/>
  <c r="E507" i="1" s="1"/>
  <c r="E506" i="1" s="1"/>
  <c r="E497" i="1"/>
  <c r="E496" i="1" s="1"/>
  <c r="E494" i="1"/>
  <c r="E493" i="1" s="1"/>
  <c r="E490" i="1"/>
  <c r="E489" i="1"/>
  <c r="E487" i="1"/>
  <c r="E486" i="1" s="1"/>
  <c r="E483" i="1"/>
  <c r="E482" i="1" s="1"/>
  <c r="E481" i="1" s="1"/>
  <c r="E479" i="1"/>
  <c r="E478" i="1" s="1"/>
  <c r="E476" i="1"/>
  <c r="E475" i="1" s="1"/>
  <c r="E473" i="1"/>
  <c r="E472" i="1" s="1"/>
  <c r="E470" i="1"/>
  <c r="E467" i="1"/>
  <c r="E466" i="1" s="1"/>
  <c r="E463" i="1"/>
  <c r="E462" i="1" s="1"/>
  <c r="E460" i="1"/>
  <c r="E459" i="1" s="1"/>
  <c r="E455" i="1"/>
  <c r="E454" i="1" s="1"/>
  <c r="E452" i="1"/>
  <c r="E451" i="1" s="1"/>
  <c r="E448" i="1"/>
  <c r="E447" i="1" s="1"/>
  <c r="E445" i="1"/>
  <c r="E444" i="1" s="1"/>
  <c r="D1426" i="1"/>
  <c r="D1420" i="1"/>
  <c r="D1419" i="1" s="1"/>
  <c r="D1418" i="1" s="1"/>
  <c r="D1409" i="1"/>
  <c r="D1408" i="1" s="1"/>
  <c r="D1407" i="1" s="1"/>
  <c r="D1403" i="1"/>
  <c r="D1402" i="1" s="1"/>
  <c r="D1390" i="1"/>
  <c r="D1389" i="1" s="1"/>
  <c r="D1388" i="1" s="1"/>
  <c r="D1386" i="1"/>
  <c r="D1385" i="1" s="1"/>
  <c r="D1384" i="1" s="1"/>
  <c r="D1244" i="1"/>
  <c r="D1243" i="1" s="1"/>
  <c r="D1242" i="1" s="1"/>
  <c r="D1241" i="1" s="1"/>
  <c r="D1235" i="1" s="1"/>
  <c r="D1158" i="1"/>
  <c r="D1156" i="1" s="1"/>
  <c r="D1153" i="1"/>
  <c r="D1152" i="1" s="1"/>
  <c r="D1151" i="1" s="1"/>
  <c r="D1149" i="1"/>
  <c r="D1148" i="1" s="1"/>
  <c r="D1147" i="1" s="1"/>
  <c r="D1145" i="1"/>
  <c r="D1144" i="1" s="1"/>
  <c r="D1143" i="1" s="1"/>
  <c r="D1141" i="1"/>
  <c r="D1140" i="1" s="1"/>
  <c r="D1139" i="1" s="1"/>
  <c r="D1135" i="1"/>
  <c r="D1134" i="1" s="1"/>
  <c r="D1133" i="1" s="1"/>
  <c r="D1132" i="1" s="1"/>
  <c r="D1112" i="1"/>
  <c r="D1111" i="1" s="1"/>
  <c r="D1105" i="1"/>
  <c r="D1104" i="1" s="1"/>
  <c r="D1103" i="1" s="1"/>
  <c r="D1101" i="1"/>
  <c r="D1100" i="1" s="1"/>
  <c r="D1099" i="1" s="1"/>
  <c r="D1097" i="1"/>
  <c r="D1096" i="1" s="1"/>
  <c r="D1095" i="1" s="1"/>
  <c r="D1092" i="1"/>
  <c r="D1091" i="1" s="1"/>
  <c r="D1090" i="1" s="1"/>
  <c r="D969" i="1"/>
  <c r="D968" i="1" s="1"/>
  <c r="D967" i="1" s="1"/>
  <c r="D926" i="1" s="1"/>
  <c r="D924" i="1"/>
  <c r="D923" i="1" s="1"/>
  <c r="D922" i="1" s="1"/>
  <c r="D921" i="1" s="1"/>
  <c r="D908" i="1"/>
  <c r="D907" i="1" s="1"/>
  <c r="D906" i="1" s="1"/>
  <c r="D905" i="1" s="1"/>
  <c r="D880" i="1"/>
  <c r="D869" i="1"/>
  <c r="D868" i="1" s="1"/>
  <c r="D867" i="1" s="1"/>
  <c r="D724" i="1"/>
  <c r="D723" i="1" s="1"/>
  <c r="D722" i="1" s="1"/>
  <c r="D720" i="1"/>
  <c r="D719" i="1" s="1"/>
  <c r="D718" i="1" s="1"/>
  <c r="D712" i="1"/>
  <c r="D710" i="1"/>
  <c r="D707" i="1"/>
  <c r="D706" i="1" s="1"/>
  <c r="D704" i="1"/>
  <c r="D703" i="1" s="1"/>
  <c r="D698" i="1"/>
  <c r="D697" i="1" s="1"/>
  <c r="D696" i="1" s="1"/>
  <c r="D694" i="1"/>
  <c r="D692" i="1"/>
  <c r="D690" i="1"/>
  <c r="D687" i="1"/>
  <c r="D686" i="1" s="1"/>
  <c r="D683" i="1"/>
  <c r="D681" i="1"/>
  <c r="D676" i="1"/>
  <c r="D675" i="1" s="1"/>
  <c r="D672" i="1"/>
  <c r="D670" i="1"/>
  <c r="D668" i="1"/>
  <c r="D665" i="1"/>
  <c r="D664" i="1" s="1"/>
  <c r="D660" i="1"/>
  <c r="D658" i="1"/>
  <c r="D656" i="1"/>
  <c r="D653" i="1"/>
  <c r="D652" i="1" s="1"/>
  <c r="D561" i="1"/>
  <c r="D560" i="1" s="1"/>
  <c r="D559" i="1" s="1"/>
  <c r="D558" i="1" s="1"/>
  <c r="D549" i="1"/>
  <c r="D548" i="1" s="1"/>
  <c r="D546" i="1"/>
  <c r="D545" i="1" s="1"/>
  <c r="D534" i="1"/>
  <c r="D517" i="1"/>
  <c r="D516" i="1" s="1"/>
  <c r="D514" i="1"/>
  <c r="D513" i="1" s="1"/>
  <c r="D509" i="1"/>
  <c r="D508" i="1" s="1"/>
  <c r="D507" i="1" s="1"/>
  <c r="D506" i="1" s="1"/>
  <c r="D497" i="1"/>
  <c r="D496" i="1" s="1"/>
  <c r="D494" i="1"/>
  <c r="D493" i="1" s="1"/>
  <c r="D490" i="1"/>
  <c r="D489" i="1"/>
  <c r="D487" i="1"/>
  <c r="D486" i="1" s="1"/>
  <c r="D483" i="1"/>
  <c r="D482" i="1" s="1"/>
  <c r="D481" i="1" s="1"/>
  <c r="D479" i="1"/>
  <c r="D478" i="1" s="1"/>
  <c r="D476" i="1"/>
  <c r="D475" i="1" s="1"/>
  <c r="D473" i="1"/>
  <c r="D472" i="1" s="1"/>
  <c r="D470" i="1"/>
  <c r="D467" i="1"/>
  <c r="D466" i="1" s="1"/>
  <c r="D463" i="1"/>
  <c r="D462" i="1" s="1"/>
  <c r="D460" i="1"/>
  <c r="D459" i="1" s="1"/>
  <c r="D455" i="1"/>
  <c r="D454" i="1" s="1"/>
  <c r="D452" i="1"/>
  <c r="D451" i="1" s="1"/>
  <c r="D448" i="1"/>
  <c r="D447" i="1" s="1"/>
  <c r="D445" i="1"/>
  <c r="D444" i="1" s="1"/>
  <c r="D351" i="1"/>
  <c r="D350" i="1" s="1"/>
  <c r="D349" i="1" s="1"/>
  <c r="D347" i="1"/>
  <c r="D342" i="1" s="1"/>
  <c r="D338" i="1"/>
  <c r="D337" i="1" s="1"/>
  <c r="D311" i="1"/>
  <c r="D310" i="1" s="1"/>
  <c r="D309" i="1" s="1"/>
  <c r="D307" i="1" s="1"/>
  <c r="D306" i="1" s="1"/>
  <c r="D305" i="1" s="1"/>
  <c r="D303" i="1"/>
  <c r="D302" i="1" s="1"/>
  <c r="D301" i="1" s="1"/>
  <c r="D299" i="1"/>
  <c r="D298" i="1" s="1"/>
  <c r="D297" i="1" s="1"/>
  <c r="D1138" i="1" l="1"/>
  <c r="E1094" i="1"/>
  <c r="D904" i="1"/>
  <c r="E1138" i="1"/>
  <c r="E904" i="1"/>
  <c r="D1094" i="1"/>
  <c r="D1155" i="1"/>
  <c r="E1157" i="1"/>
  <c r="E1155" i="1"/>
  <c r="E1383" i="1"/>
  <c r="D1383" i="1"/>
  <c r="E678" i="1"/>
  <c r="E674" i="1" s="1"/>
  <c r="D678" i="1"/>
  <c r="D674" i="1" s="1"/>
  <c r="D1417" i="1"/>
  <c r="E1417" i="1"/>
  <c r="E1089" i="1"/>
  <c r="E1088" i="1" s="1"/>
  <c r="D1089" i="1"/>
  <c r="D1088" i="1" s="1"/>
  <c r="D531" i="1"/>
  <c r="D527" i="1" s="1"/>
  <c r="D526" i="1" s="1"/>
  <c r="E531" i="1"/>
  <c r="E527" i="1" s="1"/>
  <c r="E526" i="1" s="1"/>
  <c r="D866" i="1"/>
  <c r="D865" i="1" s="1"/>
  <c r="E866" i="1"/>
  <c r="E865" i="1" s="1"/>
  <c r="D296" i="1"/>
  <c r="D295" i="1" s="1"/>
  <c r="D336" i="1"/>
  <c r="D335" i="1" s="1"/>
  <c r="D1157" i="1"/>
  <c r="E544" i="1"/>
  <c r="E543" i="1" s="1"/>
  <c r="E542" i="1" s="1"/>
  <c r="D458" i="1"/>
  <c r="E709" i="1"/>
  <c r="E702" i="1" s="1"/>
  <c r="E701" i="1" s="1"/>
  <c r="D1131" i="1"/>
  <c r="D1124" i="1" s="1"/>
  <c r="D474" i="1"/>
  <c r="D485" i="1"/>
  <c r="D689" i="1"/>
  <c r="D685" i="1" s="1"/>
  <c r="E450" i="1"/>
  <c r="D450" i="1"/>
  <c r="E492" i="1"/>
  <c r="E667" i="1"/>
  <c r="E663" i="1" s="1"/>
  <c r="D544" i="1"/>
  <c r="D543" i="1" s="1"/>
  <c r="D542" i="1" s="1"/>
  <c r="D512" i="1"/>
  <c r="D511" i="1" s="1"/>
  <c r="E655" i="1"/>
  <c r="E651" i="1" s="1"/>
  <c r="E650" i="1" s="1"/>
  <c r="D492" i="1"/>
  <c r="D469" i="1"/>
  <c r="D465" i="1" s="1"/>
  <c r="D709" i="1"/>
  <c r="D702" i="1" s="1"/>
  <c r="D701" i="1" s="1"/>
  <c r="E443" i="1"/>
  <c r="E469" i="1"/>
  <c r="E465" i="1" s="1"/>
  <c r="E485" i="1"/>
  <c r="E689" i="1"/>
  <c r="E685" i="1" s="1"/>
  <c r="E512" i="1"/>
  <c r="E511" i="1" s="1"/>
  <c r="E458" i="1"/>
  <c r="E474" i="1"/>
  <c r="E879" i="1"/>
  <c r="E1131" i="1"/>
  <c r="E1124" i="1" s="1"/>
  <c r="D443" i="1"/>
  <c r="D667" i="1"/>
  <c r="D663" i="1" s="1"/>
  <c r="D879" i="1"/>
  <c r="D655" i="1"/>
  <c r="D651" i="1" s="1"/>
  <c r="D650" i="1" s="1"/>
  <c r="D1137" i="1" l="1"/>
  <c r="D442" i="1"/>
  <c r="E442" i="1"/>
  <c r="E457" i="1"/>
  <c r="D457" i="1"/>
  <c r="D662" i="1"/>
  <c r="D649" i="1" s="1"/>
  <c r="E662" i="1"/>
  <c r="E649" i="1" s="1"/>
  <c r="E1429" i="1"/>
  <c r="D1429" i="1"/>
  <c r="E525" i="1"/>
  <c r="D525" i="1"/>
  <c r="D700" i="1"/>
  <c r="E700" i="1"/>
  <c r="E878" i="1"/>
  <c r="E877" i="1" s="1"/>
  <c r="E1137" i="1"/>
  <c r="D334" i="1"/>
  <c r="D294" i="1" s="1"/>
  <c r="D878" i="1"/>
  <c r="D877" i="1" s="1"/>
  <c r="E441" i="1" l="1"/>
  <c r="D441" i="1"/>
  <c r="D860" i="1"/>
  <c r="E860" i="1"/>
  <c r="D648" i="1"/>
  <c r="E648" i="1"/>
  <c r="D440" i="1" l="1"/>
  <c r="D1382" i="1" s="1"/>
  <c r="E440" i="1"/>
  <c r="E1382" i="1" s="1"/>
  <c r="E1430" i="1" l="1"/>
  <c r="D1430" i="1"/>
</calcChain>
</file>

<file path=xl/sharedStrings.xml><?xml version="1.0" encoding="utf-8"?>
<sst xmlns="http://schemas.openxmlformats.org/spreadsheetml/2006/main" count="3606" uniqueCount="888">
  <si>
    <t>630</t>
  </si>
  <si>
    <t>Центральный аппарат</t>
  </si>
  <si>
    <t>Резервные средства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</si>
  <si>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</si>
  <si>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</si>
  <si>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</si>
  <si>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Подпрограмма  "Дошкольное образование"</t>
  </si>
  <si>
    <t>310</t>
  </si>
  <si>
    <t>Расходы на выплаты персоналу государственных (муниципальных) органов</t>
  </si>
  <si>
    <t xml:space="preserve">Наименования </t>
  </si>
  <si>
    <t>ЦСР</t>
  </si>
  <si>
    <t>ВР</t>
  </si>
  <si>
    <t>810</t>
  </si>
  <si>
    <t>Иные бюджетные ассигнования</t>
  </si>
  <si>
    <t>800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</si>
  <si>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</si>
  <si>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</si>
  <si>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</si>
  <si>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</si>
  <si>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</si>
  <si>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600</t>
  </si>
  <si>
    <t>620</t>
  </si>
  <si>
    <t>Социальное обеспечение и иные выплаты населению</t>
  </si>
  <si>
    <t>300</t>
  </si>
  <si>
    <t xml:space="preserve">Субсидии бюджетным учреждениям </t>
  </si>
  <si>
    <t>610</t>
  </si>
  <si>
    <t xml:space="preserve">Обеспечение деятельности библиотек </t>
  </si>
  <si>
    <t>Субсидии некоммерческим организациям (за исключением государственных (муниципальных) учреждений)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</si>
  <si>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</si>
  <si>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</si>
  <si>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</si>
  <si>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</si>
  <si>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</si>
  <si>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</si>
  <si>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 xml:space="preserve">Бюджетные инвестиции </t>
  </si>
  <si>
    <t>400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</si>
  <si>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</si>
  <si>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Публичные нормативные социальные выплаты гражданам</t>
  </si>
  <si>
    <t xml:space="preserve">В С Е Г О   Р А С Х О Д О В </t>
  </si>
  <si>
    <t>Обеспечение деятельности дворцов и домов культуры</t>
  </si>
  <si>
    <t>Комплектование книжных фондов</t>
  </si>
  <si>
    <t>Совершенствование и развитие библиотечного дела</t>
  </si>
  <si>
    <t xml:space="preserve">Мероприятия в сфере культуры </t>
  </si>
  <si>
    <t>Оказание финансовой поддержки социально-ориентированным некоммерческим организациям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</si>
  <si>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</si>
  <si>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</si>
  <si>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 xml:space="preserve">Председатель Контрольно-счетной палаты </t>
  </si>
  <si>
    <t xml:space="preserve">Итого по муниципальным программам </t>
  </si>
  <si>
    <t xml:space="preserve">Мероприятия в рамках реализации наказов избирателей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</si>
  <si>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</si>
  <si>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Организация и проведение мероприятий в сфере культуры</t>
  </si>
  <si>
    <t>Обеспечение деятельности МКУ "Многофункциональный центр предоставления государственных и муниципальных услуг"</t>
  </si>
  <si>
    <t>Организация безопасности детского и молодёжного отдыха</t>
  </si>
  <si>
    <t>Подпрограмма "Молодое поколение"</t>
  </si>
  <si>
    <t>Единовременное пособие при рождении ребёнка</t>
  </si>
  <si>
    <t>Бюджетные инвестиции</t>
  </si>
  <si>
    <t>Организация отдыха детей и молодежи</t>
  </si>
  <si>
    <t>Организация занятости детей и молодежи</t>
  </si>
  <si>
    <t xml:space="preserve">Другие непрограммные расходы  </t>
  </si>
  <si>
    <t>Субсидии некоммерческих организациям (за исключением государственных (муниципальных) учреждений)</t>
  </si>
  <si>
    <t>120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</si>
  <si>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</si>
  <si>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Премии и гранты</t>
  </si>
  <si>
    <t>350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</si>
  <si>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</si>
  <si>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Кадровое обеспечение учреждений,  организовывающих отдых, оздоровление, занятость детей и молодёжи, подготовка специалистов по организации отдыха, оздоровления, занятости детей и молодёжи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</si>
  <si>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</si>
  <si>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Начальник финансового управления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</si>
  <si>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</si>
  <si>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</si>
  <si>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</si>
  <si>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</si>
  <si>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</si>
  <si>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</si>
  <si>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</si>
  <si>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</si>
  <si>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</si>
  <si>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</si>
  <si>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</si>
  <si>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</si>
  <si>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Подпрограмма "Развитие архивного дела"</t>
  </si>
  <si>
    <t>111</t>
  </si>
  <si>
    <t>112</t>
  </si>
  <si>
    <t>Иные выплаты персоналу казенных учреждений, за исключением фонда оплаты труда</t>
  </si>
  <si>
    <t>870</t>
  </si>
  <si>
    <t>Содержание кладбищ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</si>
  <si>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</si>
  <si>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Прочие мероприятия в области образования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</si>
  <si>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</si>
  <si>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</si>
  <si>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</si>
  <si>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дошкольных образовательных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</si>
  <si>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</si>
  <si>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</si>
  <si>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Итого внепрограммных расходов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</si>
  <si>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</si>
  <si>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</si>
  <si>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Иные выплаты персоналу государственных (муниципальных) органов за исключением фонда оплаты труда</t>
  </si>
  <si>
    <t>Обеспечение деятельности объектов культурного наследия</t>
  </si>
  <si>
    <t>Подпрограмма  "Общее образование"</t>
  </si>
  <si>
    <t>Мероприятия в области общего образования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</si>
  <si>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</si>
  <si>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 xml:space="preserve">Обеспечение учащихся питанием </t>
  </si>
  <si>
    <t>Прочие мероприятия в области общего образования</t>
  </si>
  <si>
    <t xml:space="preserve">Обеспечение деятельности школ-детских садов, школ начальных, неполных средних и средних     </t>
  </si>
  <si>
    <t>Подпрограмма "Дополнительное образование, воспитание и социализация детей в сфере образования"</t>
  </si>
  <si>
    <t>Мероприятия в области дополнительного образования</t>
  </si>
  <si>
    <t>Прочие мероприятия в области дополнительного образования</t>
  </si>
  <si>
    <t>Обеспечение деятельности учреждений по внешкольной работе с детьми, подведомственных Управлению образования</t>
  </si>
  <si>
    <t>Подпрограмма "Обеспечение реализации программы"</t>
  </si>
  <si>
    <t>Мероприятия в области образования</t>
  </si>
  <si>
    <t>Иные пенсии, социальные доплаты к пенсиям</t>
  </si>
  <si>
    <t>Оказание материальной помощи отдельным категориям граждан на возмещение расходов по зубопротезированию</t>
  </si>
  <si>
    <t>Социальные выплаты гражданам, кроме публичных нормативных социальных выплат</t>
  </si>
  <si>
    <t>313</t>
  </si>
  <si>
    <t>Размещение информации о деятельности органов местного самоуправления в СМИ</t>
  </si>
  <si>
    <t>Социальная реклама</t>
  </si>
  <si>
    <t>Обеспечение деятельности  МКУ "ЕДДС"</t>
  </si>
  <si>
    <t>Подпрограмма "Обеспечение жильём детей-сирот и детей, оставшихся без попечения родителей, а также лиц из их числа"</t>
  </si>
  <si>
    <t>Бюджетные инвестиции на приобретение объектов недвижимого имущества в государственную (муниципальную) собственность</t>
  </si>
  <si>
    <t>Ремонт и развитие материально-технической базы в муниципальных спортивно-оздоровительных учреждениях</t>
  </si>
  <si>
    <t>Субсидии автономным учреждениям</t>
  </si>
  <si>
    <t>Пособия, компенсации и иные социальные выплаты гражданам, кроме публичных нормативных обязательств</t>
  </si>
  <si>
    <t>Подпрограмма "Профилактика преступлений и иных правонарушений"</t>
  </si>
  <si>
    <t>Содержание автомобильных дорог общего пользования</t>
  </si>
  <si>
    <t>Содержание внутриквартальных дорог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</si>
  <si>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</si>
  <si>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Пособия, компенсации, меры социальной поддержки по публичным нормативным обязательствам</t>
  </si>
  <si>
    <t>Использование и сохранение объектов культурного наследия</t>
  </si>
  <si>
    <t>Мероприятия по развитию информационно-коммуникационных технологий</t>
  </si>
  <si>
    <t>Бюджетные инвестиции в строительство общеобразовательных учреждений муниципальной собственности</t>
  </si>
  <si>
    <t>Мероприятия по предупреждению чрезвычайных ситуаций</t>
  </si>
  <si>
    <t>320</t>
  </si>
  <si>
    <t>321</t>
  </si>
  <si>
    <t>410</t>
  </si>
  <si>
    <t>Социальная поддержка беременных женщин, кормящих матерей, детей в  возрасте до трех лет</t>
  </si>
  <si>
    <t>Подпрограмма "Содействие развитию предпринимательства и привлечению инвестиций"</t>
  </si>
  <si>
    <t>Нормативно-правовое и организационное обеспечение развития малого и среднего предпринимательства</t>
  </si>
  <si>
    <t>Обеспечение деятельности МКУ "Красногорский центр торгов"</t>
  </si>
  <si>
    <t>10 2 00 00000</t>
  </si>
  <si>
    <t>Транспортировка умерших в морг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</si>
  <si>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</si>
  <si>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</si>
  <si>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"Совершенствование профессионального развития сотрудников"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</si>
  <si>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</si>
  <si>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</si>
  <si>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11 0 00 00000</t>
  </si>
  <si>
    <t>11 0 01 00000</t>
  </si>
  <si>
    <t>11 0 02 00000</t>
  </si>
  <si>
    <t>11 0 02 00020</t>
  </si>
  <si>
    <t>11 0 02 00030</t>
  </si>
  <si>
    <t>11 0 02 00040</t>
  </si>
  <si>
    <t>11 0 03 00000</t>
  </si>
  <si>
    <t>11 0 03 00010</t>
  </si>
  <si>
    <t>Мероприятия по обеспечению безопасности дорожного движения</t>
  </si>
  <si>
    <t>11 0 03 00020</t>
  </si>
  <si>
    <t>Организация транспортного обслуживания по маршрутам регулярных перевозок</t>
  </si>
  <si>
    <t>11 0 01 00030</t>
  </si>
  <si>
    <t>Обновление парка "школьных" автобусов</t>
  </si>
  <si>
    <t>11 0 01 00040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</si>
  <si>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</si>
  <si>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10 0 00 00000</t>
  </si>
  <si>
    <t>95 0 00 00000</t>
  </si>
  <si>
    <t>95 0 00 04000</t>
  </si>
  <si>
    <t>95 0 00 05000</t>
  </si>
  <si>
    <t>95 0 00 10000</t>
  </si>
  <si>
    <t>99 0 00 00000</t>
  </si>
  <si>
    <t>99 0 00 20000</t>
  </si>
  <si>
    <t>08 0 00 00000</t>
  </si>
  <si>
    <t>08 0 01 00000</t>
  </si>
  <si>
    <t>08 0 01 00010</t>
  </si>
  <si>
    <t>08 0 02 00000</t>
  </si>
  <si>
    <t>08 0 02 00020</t>
  </si>
  <si>
    <t>08 0 02 00030</t>
  </si>
  <si>
    <t>13 0 00 00000</t>
  </si>
  <si>
    <t>10 3 00 00000</t>
  </si>
  <si>
    <t>Основное мероприятие "Внедрение и использование информационно-коммуникационных технологий"</t>
  </si>
  <si>
    <t>14 0 00 00000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</si>
  <si>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</si>
  <si>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</si>
  <si>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>14 4 00 00000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</si>
  <si>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</si>
  <si>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99 0 00 01000</t>
  </si>
  <si>
    <t xml:space="preserve">Финансово - имущественная поддержка субъектов малого и среднего предпринимательства </t>
  </si>
  <si>
    <t>04 0 00 00000</t>
  </si>
  <si>
    <t>02 0 00 00000</t>
  </si>
  <si>
    <t>06 0 00 00000</t>
  </si>
  <si>
    <t>06 1 00 00000</t>
  </si>
  <si>
    <t>06 2 00 00000</t>
  </si>
  <si>
    <t>06 2 01 00000</t>
  </si>
  <si>
    <t>06 1 01 00010</t>
  </si>
  <si>
    <t>Основное мероприятие "Поддержка молодёжных творческих инициатив "</t>
  </si>
  <si>
    <t>Мероприятия по поддержке молодёжных творческих инициатив</t>
  </si>
  <si>
    <t>06 2 01 00010</t>
  </si>
  <si>
    <t>06 2 01 00040</t>
  </si>
  <si>
    <t>Основное мероприятие "Организация свободного времени детей и молодёжи через различные формы отдыха и занятости"</t>
  </si>
  <si>
    <t>06 2 01 00030</t>
  </si>
  <si>
    <t>06 2 01 00020</t>
  </si>
  <si>
    <t>Основное мероприятие "Организация досуга и предоставление услуг в сфере культуры"</t>
  </si>
  <si>
    <t>02 0 01 01000</t>
  </si>
  <si>
    <t>02 0 01 01010</t>
  </si>
  <si>
    <t>02 0 01 01020</t>
  </si>
  <si>
    <t>02 0 01 01590</t>
  </si>
  <si>
    <t>02 0 01 02000</t>
  </si>
  <si>
    <t>02 0 01 02590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</si>
  <si>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</si>
  <si>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</si>
  <si>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>02 0 01 00000</t>
  </si>
  <si>
    <t>Создание условий для обеспечения населения услугами культуры и организация досуга</t>
  </si>
  <si>
    <t>Развитие библиотечного дела</t>
  </si>
  <si>
    <t>02 0 02 03000</t>
  </si>
  <si>
    <t>02 0 02 03010</t>
  </si>
  <si>
    <t>02 0 02 05000</t>
  </si>
  <si>
    <t>02 0 02 05890</t>
  </si>
  <si>
    <t>06 1 01 00000</t>
  </si>
  <si>
    <t>15 0 00 00000</t>
  </si>
  <si>
    <t>15 0 01 00000</t>
  </si>
  <si>
    <t>15 0 01 00010</t>
  </si>
  <si>
    <t>15 0 02 00000</t>
  </si>
  <si>
    <t>06 1 02 00000</t>
  </si>
  <si>
    <t>01 0 00 00000</t>
  </si>
  <si>
    <t>01 1 00 00000</t>
  </si>
  <si>
    <t>01 1 01 00000</t>
  </si>
  <si>
    <t>01 1 01 21020</t>
  </si>
  <si>
    <t>01 1 02 00000</t>
  </si>
  <si>
    <t>01 1 02 62110</t>
  </si>
  <si>
    <t>01 1 02 62120</t>
  </si>
  <si>
    <t>01 1 02 71590</t>
  </si>
  <si>
    <t>01 1 02 62140</t>
  </si>
  <si>
    <t>Фонд оплаты труда казенных учреждений</t>
  </si>
  <si>
    <t>Фонд оплаты труда государственных (муниципальных) органов</t>
  </si>
  <si>
    <t>01 2 01 00000</t>
  </si>
  <si>
    <t>01 2 01 21000</t>
  </si>
  <si>
    <t>01 2 01 21010</t>
  </si>
  <si>
    <t>01 2 01 21020</t>
  </si>
  <si>
    <t>01 2 01 21110</t>
  </si>
  <si>
    <t>01 2 01 62220</t>
  </si>
  <si>
    <t>01 2 02 00000</t>
  </si>
  <si>
    <t>01 3 00 00000</t>
  </si>
  <si>
    <t>01 3 01 00000</t>
  </si>
  <si>
    <t>01 3 01 21000</t>
  </si>
  <si>
    <t>01 3 01 21110</t>
  </si>
  <si>
    <t xml:space="preserve">Фонд оплаты труда казенных учреждений 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</si>
  <si>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</si>
  <si>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</si>
  <si>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</si>
  <si>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</si>
  <si>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Обеспечение деятельности учреждений по внешкольной работе с детьми в области культуры</t>
  </si>
  <si>
    <t>01 3 02 00000</t>
  </si>
  <si>
    <t xml:space="preserve">Фонд оплаты труда государственных (муниципальных) органов </t>
  </si>
  <si>
    <t>01 3 02 21000</t>
  </si>
  <si>
    <t>01 3 02 21110</t>
  </si>
  <si>
    <t>01 4 00 00000</t>
  </si>
  <si>
    <t>01 4 01 04000</t>
  </si>
  <si>
    <t>01 4 01 75590</t>
  </si>
  <si>
    <t>01 2 00 00000</t>
  </si>
  <si>
    <t>Основное мероприятие "Социальная поддержка беременных женщин, кормящих матерей, детей в возрасте до трех лет"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</si>
  <si>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</si>
  <si>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</si>
  <si>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</si>
  <si>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05 0 01 00010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</si>
  <si>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</si>
  <si>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</si>
  <si>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05 0 02 00010</t>
  </si>
  <si>
    <t>05 0 02 00590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</si>
  <si>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</si>
  <si>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</si>
  <si>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</si>
  <si>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</si>
  <si>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</si>
  <si>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</si>
  <si>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</si>
  <si>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</si>
  <si>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07 0 00 00000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</si>
  <si>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</si>
  <si>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</si>
  <si>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</si>
  <si>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</si>
  <si>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</si>
  <si>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</si>
  <si>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</si>
  <si>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</si>
  <si>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</si>
  <si>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</si>
  <si>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</si>
  <si>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</si>
  <si>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07 2 00 00000</t>
  </si>
  <si>
    <t>07 2 01 00000</t>
  </si>
  <si>
    <t>07 2 01 00010</t>
  </si>
  <si>
    <t>07 2 01 00020</t>
  </si>
  <si>
    <t>07 2 02 00000</t>
  </si>
  <si>
    <t>07 2 03 00000</t>
  </si>
  <si>
    <t>01 4 01 00000</t>
  </si>
  <si>
    <t>Разработка проектов организации дорожного движения на дорогах общего пользования</t>
  </si>
  <si>
    <t>Выплата компенсации родителям в связи со снятием с очереди в дошкольные образовательные учреждения</t>
  </si>
  <si>
    <t>Обеспечение деятельности учреждений в области физической культуры и спорта</t>
  </si>
  <si>
    <t>Основное мероприятие "Гражданско-патриотическое и духовно-нравственное воспитание детей и молодёжи "</t>
  </si>
  <si>
    <t>Основное мероприятие "Профилактика терроризма и экстремизма"</t>
  </si>
  <si>
    <t>01 1 03 00000</t>
  </si>
  <si>
    <t>Ремонт внутриквартальных дорог</t>
  </si>
  <si>
    <t>11 0 02 00060</t>
  </si>
  <si>
    <t>Обеспечение деятельности МКУ "Красногорская похоронная служба"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</si>
  <si>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</si>
  <si>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07 2 02 00010</t>
  </si>
  <si>
    <t xml:space="preserve"> 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</si>
  <si>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</si>
  <si>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123</t>
  </si>
  <si>
    <t>Представительские расходы</t>
  </si>
  <si>
    <t>95 0 00 02000</t>
  </si>
  <si>
    <t>Обеспечение безопасности людей на водных объектах</t>
  </si>
  <si>
    <t>01 2 01 62230</t>
  </si>
  <si>
    <t xml:space="preserve">Пособия, компенсации и иные социальные выплаты гражданам, кроме публичных нормативных обязательств </t>
  </si>
  <si>
    <t>Компенсация части арендной платы за наем жилых помещений педагогическим работникам</t>
  </si>
  <si>
    <t>853</t>
  </si>
  <si>
    <t>Уплата иных платежей</t>
  </si>
  <si>
    <t>Погребение по гарантированному перечню услуг</t>
  </si>
  <si>
    <t>Основное мероприятие "Оказание материальной помощи гражданам"</t>
  </si>
  <si>
    <t>04 1 00 00000</t>
  </si>
  <si>
    <t>04 1 01 00000</t>
  </si>
  <si>
    <t>04 1 01 00010</t>
  </si>
  <si>
    <t>04 1 01 00020</t>
  </si>
  <si>
    <t>04 1 02 00000</t>
  </si>
  <si>
    <t>Основное мероприятие "Предоставление мер социальной поддержки"</t>
  </si>
  <si>
    <t>04 1 02 00010</t>
  </si>
  <si>
    <t>04 1 02 00020</t>
  </si>
  <si>
    <t>04 1 02 00030</t>
  </si>
  <si>
    <t>04 1 02 00040</t>
  </si>
  <si>
    <t>04 1 02 00050</t>
  </si>
  <si>
    <t>04 1 02 00060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</si>
  <si>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</si>
  <si>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</si>
  <si>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04 1 05 00000</t>
  </si>
  <si>
    <t>Основное мероприятие "Предоставление субсидий по оплате жилого помещения и коммунальных услуг"</t>
  </si>
  <si>
    <t>04 1 05 61410</t>
  </si>
  <si>
    <t>04 1 05 61420</t>
  </si>
  <si>
    <t>Подпрограмма "Доступная среда"</t>
  </si>
  <si>
    <t>04 2 01 00000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</si>
  <si>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</si>
  <si>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</si>
  <si>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04 2 01 00010</t>
  </si>
  <si>
    <t>04 3 00 00000</t>
  </si>
  <si>
    <t>04 1 04 00010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</si>
  <si>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</si>
  <si>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</si>
  <si>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Обеспечение деятельности учреждения по работе с молодёжью</t>
  </si>
  <si>
    <t>Мероприятия по увеличению числа специалистов занятых в сфере работы с молодёжью</t>
  </si>
  <si>
    <t>16 0 00 00000</t>
  </si>
  <si>
    <t>17 0 00 00000</t>
  </si>
  <si>
    <t>18 0 00 00000</t>
  </si>
  <si>
    <t>Обеспечение деятельности архивного отдела</t>
  </si>
  <si>
    <t>10 2 01 00000</t>
  </si>
  <si>
    <t>10 2 01 00010</t>
  </si>
  <si>
    <t>10 2 01 60690</t>
  </si>
  <si>
    <t>10 3 05 00000</t>
  </si>
  <si>
    <t>10 3 05 00590</t>
  </si>
  <si>
    <t>Подпрограмма "Муниципальное управление"</t>
  </si>
  <si>
    <t>10 4 00 00000</t>
  </si>
  <si>
    <t>10 4 04 00000</t>
  </si>
  <si>
    <t>10 4 03 00000</t>
  </si>
  <si>
    <t>10 4 03 00010</t>
  </si>
  <si>
    <t>Организация работы по повышению квалификации кадров</t>
  </si>
  <si>
    <t>10 4 03 00020</t>
  </si>
  <si>
    <t>10 4 04 00010</t>
  </si>
  <si>
    <t>10 4 06 00000</t>
  </si>
  <si>
    <t>10 4 06 01000</t>
  </si>
  <si>
    <t>10 4 06 04000</t>
  </si>
  <si>
    <t>Развитие социального партнерства</t>
  </si>
  <si>
    <t>Основное мероприятие "Обеспечение деятельности органов местного самоуправления"</t>
  </si>
  <si>
    <t>Центральный аппарат администрации</t>
  </si>
  <si>
    <t>06 1 02 00020</t>
  </si>
  <si>
    <t>06 1 02 00030</t>
  </si>
  <si>
    <t>06 1 02 01590</t>
  </si>
  <si>
    <t>Подпрограмма "Содействие развитию здравоохранения"</t>
  </si>
  <si>
    <t>Закупка товаров, работ и услуг в сфере информационно-коммуникационных технологий</t>
  </si>
  <si>
    <t>242</t>
  </si>
  <si>
    <t>04 3 02 00000</t>
  </si>
  <si>
    <t>04 3 03 00000</t>
  </si>
  <si>
    <t>04 3 03 62080</t>
  </si>
  <si>
    <t>04 3 02 00010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</si>
  <si>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</si>
  <si>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</si>
  <si>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</si>
  <si>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08 0 02 00010</t>
  </si>
  <si>
    <t>Информационно-консультационная поддержка субъектов малого и среднего предпринимательства</t>
  </si>
  <si>
    <t>Актуализация схем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</si>
  <si>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</si>
  <si>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</si>
  <si>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</si>
  <si>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</si>
  <si>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>Подпрограмма "Снижение рисков и смягчение последствий чрезвычайных ситуаций природного и техногенного характера "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</si>
  <si>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</si>
  <si>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Основное мероприятие "Создание комфортного и безопасного отдыха людей в местах массового отдыха на водных объектах"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</si>
  <si>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</si>
  <si>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</si>
  <si>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</si>
  <si>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07 2 03 00590</t>
  </si>
  <si>
    <t>Закупка товаров, работ, услуг в сфере информационно-коммуникационных технологий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</si>
  <si>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</si>
  <si>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</si>
  <si>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</si>
  <si>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</si>
  <si>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</si>
  <si>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</si>
  <si>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</si>
  <si>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Создание, содержание аппаратно-программного комплекса и мониторинг видеонаблюдения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</si>
  <si>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</si>
  <si>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</si>
  <si>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</si>
  <si>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</si>
  <si>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</si>
  <si>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</si>
  <si>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</si>
  <si>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</si>
  <si>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</si>
  <si>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</si>
  <si>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</si>
  <si>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</si>
  <si>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</si>
  <si>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Проведение массовых мероприятий в области физической культуры и спорта</t>
  </si>
  <si>
    <t>Основное мероприятие "Подготовка спортивного резерва"</t>
  </si>
  <si>
    <t>05 0 06 00000</t>
  </si>
  <si>
    <t>Обеспечение деятельности учреждений по спортивной подготовки</t>
  </si>
  <si>
    <t>05 0 06 00010</t>
  </si>
  <si>
    <t>Мероприятия в учреждениях по спортивной подготовки</t>
  </si>
  <si>
    <t>05 0 06 00020</t>
  </si>
  <si>
    <t>Основное мероприятие "Обеспечение деятельности по развитию культуры"</t>
  </si>
  <si>
    <t>02 0 03 00000</t>
  </si>
  <si>
    <t>02 0 03 04000</t>
  </si>
  <si>
    <t>17 2 00 00000</t>
  </si>
  <si>
    <t>17 2 01 00000</t>
  </si>
  <si>
    <t>17 2 01 00010</t>
  </si>
  <si>
    <t>17 1 00 00000</t>
  </si>
  <si>
    <t>17 1 02 00000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</si>
  <si>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</si>
  <si>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</si>
  <si>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</si>
  <si>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</si>
  <si>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</si>
  <si>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</si>
  <si>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</si>
  <si>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>Закупка товаров, работ и услуг для обеспечения государственных (муниципальных) нужд</t>
  </si>
  <si>
    <t>Подпрограмма "Социальная поддержка "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</si>
  <si>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</si>
  <si>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Красногорского муниципального района для постоянного проживания на обустройство по месту жительства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</si>
  <si>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</si>
  <si>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Мероприятия по гражданско-патриотическому и духовно-нравственному воспитанию детей и молодёжи</t>
  </si>
  <si>
    <t xml:space="preserve">Выплата пенсии за выслугу лет </t>
  </si>
  <si>
    <t>16 0 02 00000</t>
  </si>
  <si>
    <t>16 0 02 00010</t>
  </si>
  <si>
    <t>16 0 02 00020</t>
  </si>
  <si>
    <t>16 0 02 00040</t>
  </si>
  <si>
    <t>16 0 02 00590</t>
  </si>
  <si>
    <t>Подписка, доставка и распространение тиражей печатных изданий</t>
  </si>
  <si>
    <t>15 0 01 00020</t>
  </si>
  <si>
    <t>Аппарат управления образования</t>
  </si>
  <si>
    <t>360</t>
  </si>
  <si>
    <t>Иные выплаты населению</t>
  </si>
  <si>
    <t>Мероприятия в области дошкольного образования</t>
  </si>
  <si>
    <t>01 1 01 20000</t>
  </si>
  <si>
    <t>Муниципальные стипендии для учащихся дополнительного образования детей в области культуры</t>
  </si>
  <si>
    <t>01 3 01 77020</t>
  </si>
  <si>
    <t>99 0 00 01010</t>
  </si>
  <si>
    <t xml:space="preserve">11 0 02 00070 </t>
  </si>
  <si>
    <t>Другие мероприятия в области государственного и муниципального управления</t>
  </si>
  <si>
    <t xml:space="preserve">Исполнение судебных актов </t>
  </si>
  <si>
    <t>830</t>
  </si>
  <si>
    <t>831</t>
  </si>
  <si>
    <t>15 0 01 01590</t>
  </si>
  <si>
    <t>Обеспечение деятельности телевидения</t>
  </si>
  <si>
    <t>14 4 01 60820</t>
  </si>
  <si>
    <t>Архитектурно-художественное освещение</t>
  </si>
  <si>
    <t>Закупка электроэнергии для объектов наружного освещения</t>
  </si>
  <si>
    <t>Эксплуатация наружного освещения</t>
  </si>
  <si>
    <t>Техническое присоединение энергопринимающих устройств</t>
  </si>
  <si>
    <t>Обеспечение деятельности МКУ "ЕСЗ ГО Красногорск"</t>
  </si>
  <si>
    <t>01 2 01 00590</t>
  </si>
  <si>
    <t>Организация сбора и вывоза строительного мусора</t>
  </si>
  <si>
    <t>15 0 01 00060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</si>
  <si>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</si>
  <si>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</si>
  <si>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632</t>
  </si>
  <si>
    <t>811</t>
  </si>
  <si>
    <t>тыс. рублей</t>
  </si>
  <si>
    <t>2020 год</t>
  </si>
  <si>
    <t>02 0 01 01040</t>
  </si>
  <si>
    <t>Повышение квалификации работников библиотек</t>
  </si>
  <si>
    <t>Повышение квалификации работников дворцов и домов культуры</t>
  </si>
  <si>
    <t>02 0 01 02040</t>
  </si>
  <si>
    <t>99 0 00 03000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</si>
  <si>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</si>
  <si>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02 0 01 02010</t>
  </si>
  <si>
    <t>02 0 01 02050</t>
  </si>
  <si>
    <t>Основное мероприятие "Развитие парковых территорий, парков культуры и отдыха"</t>
  </si>
  <si>
    <t>02 0 04 00000</t>
  </si>
  <si>
    <t>Обеспечение деятельности парковых территорий, парков культуры и отдыха</t>
  </si>
  <si>
    <t>Аренда помещения и переменная плата за коммунальные услуги для МБУ "Центр культуры и досуга"</t>
  </si>
  <si>
    <t>02 0 04 06050</t>
  </si>
  <si>
    <t>Организация и проведение культурно-досуговых мероприятий в сфере культуры</t>
  </si>
  <si>
    <t>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</si>
  <si>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</si>
  <si>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Капитальные вложения в объекты государственной (муниципальной) собственности</t>
  </si>
  <si>
    <t>412</t>
  </si>
  <si>
    <t>Выкуп помещения для детского технопарка "Кванториум"</t>
  </si>
  <si>
    <t>02 0 02 05050</t>
  </si>
  <si>
    <t>Популяризация объектов культурного наследия и музейных ценностей</t>
  </si>
  <si>
    <t>02 0 04 06000</t>
  </si>
  <si>
    <t>Создание условий для развития парковых территорий</t>
  </si>
  <si>
    <t>Исполнение муниципальных гарантий</t>
  </si>
  <si>
    <t>840</t>
  </si>
  <si>
    <t>843</t>
  </si>
  <si>
    <t>Капитальный ремонт общего имущества многоквартирных домов</t>
  </si>
  <si>
    <t>Покрытие убытков управляющих организаций по содержанию домов пониженной капитальности</t>
  </si>
  <si>
    <t>05 0 01 00090</t>
  </si>
  <si>
    <t>Приобретение оборудования для муниципальных спортивно-оздоровительных учреждений</t>
  </si>
  <si>
    <t>05 0 01 00130</t>
  </si>
  <si>
    <t>Компенсация затрат по оказанию услуг льготным категориям граждан</t>
  </si>
  <si>
    <t>05 0 02 00020</t>
  </si>
  <si>
    <t>Проведение инспекционного обследования объектов спорта для продления сертификатов соответствия</t>
  </si>
  <si>
    <t>05 0 05 00020</t>
  </si>
  <si>
    <t>Основное мероприятие "Профилактика преступлений и иных правонарушений, создание условий для деятельности народных дружин"</t>
  </si>
  <si>
    <t>07 1 05 00000</t>
  </si>
  <si>
    <t>Обеспечение деятельности общественных объединений правоохранительной направленности</t>
  </si>
  <si>
    <t>02 0 04 06590</t>
  </si>
  <si>
    <t>04 1 02 00070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</si>
  <si>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</si>
  <si>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</si>
  <si>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</si>
  <si>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</si>
  <si>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Текущее содержание объектов благоустройства</t>
  </si>
  <si>
    <t>Основное мероприятие "Развитие пассажирского транспорта общего пользования"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</si>
  <si>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</si>
  <si>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Устройство парковок общего пользования</t>
  </si>
  <si>
    <t>Проектирование, строительство и реконструкция дорог общего пользования</t>
  </si>
  <si>
    <t>11 0 02 00080</t>
  </si>
  <si>
    <t>Обеспечение деятельности (оказание услуг) МБУ "КГС" в области дорожного хозяйства</t>
  </si>
  <si>
    <t>11 0 02 00110</t>
  </si>
  <si>
    <t>Выполнение работ по перемещению и эвакуации транспортных средств</t>
  </si>
  <si>
    <t>11 0 02 00120</t>
  </si>
  <si>
    <t>11 0 02 00130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</si>
  <si>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</si>
  <si>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Основное мероприятие "Развитие инфраструктуры потребительского рынка и услуг городского округа"</t>
  </si>
  <si>
    <t>16 0 01 00000</t>
  </si>
  <si>
    <t>16 0 01 00010</t>
  </si>
  <si>
    <t>Основное мероприятие "Развитие похоронного дела в городском округе"</t>
  </si>
  <si>
    <t>Выполнение работ по текущему ремонту автомобильных дорог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</si>
  <si>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</si>
  <si>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</si>
  <si>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Обеспечение проведения выборов и референдумов на территории городского округа Красногорск</t>
  </si>
  <si>
    <t>Подпрограмма "Управление муниципальными финансами"</t>
  </si>
  <si>
    <t>10 1 00 00000</t>
  </si>
  <si>
    <t>10 1 00 00010</t>
  </si>
  <si>
    <t>Обслуживание муниципального долга</t>
  </si>
  <si>
    <t>Обслуживание государственного (муниципального) долга</t>
  </si>
  <si>
    <t>Центральный аппарат избирательной комиссии</t>
  </si>
  <si>
    <t xml:space="preserve">ПИР и строительство общеобразовательной школы на 825 мест по адресу: Московская область, городской округ Красногорск, р.п. Нахабино, ул. 11 Саперов, д.6      </t>
  </si>
  <si>
    <t>10 4 06 00590</t>
  </si>
  <si>
    <t>10 4 07 00000</t>
  </si>
  <si>
    <t>10 4 07 04000</t>
  </si>
  <si>
    <t>10 4 08 00000</t>
  </si>
  <si>
    <t>Участие в социальных программах Московской области</t>
  </si>
  <si>
    <t>10 4 06 14000</t>
  </si>
  <si>
    <t>Расходы на содержание прилегающей территории к зданиям администрации</t>
  </si>
  <si>
    <t>10 4 06 24000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</si>
  <si>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</si>
  <si>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</si>
  <si>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Резерв на функционирование новой сети общеобразовательных учреждений</t>
  </si>
  <si>
    <t>05 0 02 00690</t>
  </si>
  <si>
    <t>Резерв на функционирование новой сети  учреждений в области физической культуры и спорта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</si>
  <si>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</si>
  <si>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01 2 01 00592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</si>
  <si>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</si>
  <si>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</si>
  <si>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Основное мероприятие "Информирование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о общественно-политической жизни"</t>
  </si>
  <si>
    <t>Заместитель председателя Совета депутатов городского округа</t>
  </si>
  <si>
    <t>Расходы на содержание помещений администрации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</si>
  <si>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</si>
  <si>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</si>
  <si>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Капитальный ремонт и приобретение оборудования для оснащения площадки для занятий силовой гимнастикой р.п. Нахабино ул. Стадионная д.1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</si>
  <si>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</si>
  <si>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Прочая закупка товаров, работ и услуг</t>
  </si>
  <si>
    <t xml:space="preserve">Прочая закупка товаров, работ и услуг </t>
  </si>
  <si>
    <t xml:space="preserve">Оказание единовременной материальной помощи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</si>
  <si>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Ежемесячные компенсационные выплаты лицам, удостоенным звания "Почетный гражданин городского округа  Красногорск". Пособие  на погребение лиц, удостоенных звания. Оплата  цветов, венков и ритуальных принадлежностей</t>
  </si>
  <si>
    <t>10 4 06 01590</t>
  </si>
  <si>
    <t>15 0 02 00010</t>
  </si>
  <si>
    <t>Основное мероприятие "Повышение уровня информированности населения городского округа Красногорск посредством наружной рекламы"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</si>
  <si>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</si>
  <si>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</si>
  <si>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Основное мероприятие "Улучшение условий труда"</t>
  </si>
  <si>
    <t>10 3 08 00000</t>
  </si>
  <si>
    <t>10 3 08 00100</t>
  </si>
  <si>
    <t>01 2 01 60680</t>
  </si>
  <si>
    <t>03 0 00 00000</t>
  </si>
  <si>
    <t>Подпрограмма "Создание условий для обеспечения качественными жилищно-коммунальными услугами"</t>
  </si>
  <si>
    <t>03 3 00 00000</t>
  </si>
  <si>
    <t>03 3 01 00000</t>
  </si>
  <si>
    <t>03 3 01 00010</t>
  </si>
  <si>
    <t>03 3 01 00020</t>
  </si>
  <si>
    <t>Основное мероприятие " Модернизация и развитие системы коммунальной инфраструктуры"</t>
  </si>
  <si>
    <t>Прием поверхностных сточных вод</t>
  </si>
  <si>
    <t>03 3 01 00030</t>
  </si>
  <si>
    <t>Организация проезда обучающихся муниципальных общеобразовательных организации</t>
  </si>
  <si>
    <t>ПИР и строительство пристройки к МБОУ Архангельская СОШ  им. А.Н.Косыгина на 400 мест по адресу: Московская область, городской округ Красногорск, п. Архангельское</t>
  </si>
  <si>
    <t>03 4 00 00000</t>
  </si>
  <si>
    <t>03 4 01 00000</t>
  </si>
  <si>
    <t>03 4 01 00010</t>
  </si>
  <si>
    <t>Приобретение установка, замена (модернизация) энергосберегающих светильников и энергосберегающих ламп</t>
  </si>
  <si>
    <t>03 4 01 00020</t>
  </si>
  <si>
    <t>Установка АУУ системами теплоснабжения и ИТП</t>
  </si>
  <si>
    <t>03 4 01 00030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</si>
  <si>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</si>
  <si>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19 0 00 00000</t>
  </si>
  <si>
    <t>Основное мероприятие "Создание благоприятных условий для проживания граждан"</t>
  </si>
  <si>
    <t>Предоставление субсидий организация, предоставляющим населению коммунальные услуги по тарифам, не обеспечивающим возмещение издержек в части вывоза ЖБО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</si>
  <si>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</si>
  <si>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Основное мероприятие "Благоустройство дворовых территорий"</t>
  </si>
  <si>
    <t>Основное мероприятие "Формирование комфортной городской световой среды"</t>
  </si>
  <si>
    <t>Отлов безнадзорных животных, за счет средств областного бюджета</t>
  </si>
  <si>
    <t>Муниципальная гарантия ресурсоснабжающим организациям</t>
  </si>
  <si>
    <t>Резервный фонд администрации городского округа Красногорск на предупреждение и ликвидацию чрезвычайных ситуаций и стихийных бедствий</t>
  </si>
  <si>
    <t>Резервный фонд администрации городского округа Красногорск</t>
  </si>
  <si>
    <t>Осуществление государственных полномочий в соответствии с законом Московской области №244/2017-ОЗ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</si>
  <si>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</si>
  <si>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</si>
  <si>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</si>
  <si>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</si>
  <si>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</si>
  <si>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Основное мероприятие "Создание условий для благоустройства"</t>
  </si>
  <si>
    <t>Проведение судебно-правовых экспертиз</t>
  </si>
  <si>
    <t>Поддержка НКО осуществляющих деятельность в сфере физической культуры и спорта на территории округа</t>
  </si>
  <si>
    <t>05 0 02 00030</t>
  </si>
  <si>
    <t>Ремонт подъездов многоквартирных домов</t>
  </si>
  <si>
    <t>Замена, обслуживание и ремонт внутриквартирного газового оборудования</t>
  </si>
  <si>
    <t>Подпрограмма "Энергосбережение и повышение энергетической эффективности"</t>
  </si>
  <si>
    <t>Основное мероприятие " Создание условий для энергосбережения и повышения энергетической эффективности в бюджетной сфере"</t>
  </si>
  <si>
    <t>Субсидии на возмещение недополученных доходов и (или) возмещение фактически понесенных затрат</t>
  </si>
  <si>
    <t>Реализация мероприятий по обеспечению жильем молодых семей</t>
  </si>
  <si>
    <t xml:space="preserve">14 3 01 L4970 </t>
  </si>
  <si>
    <t>Модернизация, укрепление материально-технической базы и ремонт учреждений культуры</t>
  </si>
  <si>
    <t>18 0 02 00000</t>
  </si>
  <si>
    <t>10 4 08 00020</t>
  </si>
  <si>
    <t>Организация мониторинга печатных и электронных СМИ, блогосферы, проведение медиа-исследований аудитории СМИ и социологических исследований аудитории СМИ</t>
  </si>
  <si>
    <t>11 0 02 00180</t>
  </si>
  <si>
    <t>10 3 08 00200</t>
  </si>
  <si>
    <t>Ремонт автомобильных дорог общего пользования местного значения</t>
  </si>
  <si>
    <t>11 0 02 00190</t>
  </si>
  <si>
    <t>02 0 02 03030</t>
  </si>
  <si>
    <t>Подготовка и издание нового номера историко-культурного альманаха "Красногорье"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</si>
  <si>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</si>
  <si>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</si>
  <si>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Мероприятия по содействию занятости населения</t>
  </si>
  <si>
    <t>2021 год</t>
  </si>
  <si>
    <t>Проведение внешней независимой строительной экспертизы объектов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</si>
  <si>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</si>
  <si>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18 0 03 00000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</si>
  <si>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</si>
  <si>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18 0 03 00010</t>
  </si>
  <si>
    <t>Основное мероприятие "Хранение, комплектование учет и использование документов архивного фонда Московской области и других архивных документов архивного отдела"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</si>
  <si>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</si>
  <si>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13 0 01 00000</t>
  </si>
  <si>
    <t xml:space="preserve"> Оценка рыночной стоимости и права аренды объектов недвижимости         </t>
  </si>
  <si>
    <t>13 0 01 00100</t>
  </si>
  <si>
    <t>Содержание объектов муниципальной казны</t>
  </si>
  <si>
    <t>13 0 01 00300</t>
  </si>
  <si>
    <t>13 0 01 00310</t>
  </si>
  <si>
    <t>13 0 01 00320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</si>
  <si>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</si>
  <si>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</si>
  <si>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</si>
  <si>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Техническая инвентаризация объектов недвижимости</t>
  </si>
  <si>
    <t>13 0 01 00350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</si>
  <si>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</si>
  <si>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</si>
  <si>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Формирование, постановка на государственный кадастровый учет земельных участков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</si>
  <si>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</si>
  <si>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13 0 03 00300</t>
  </si>
  <si>
    <t>13 0 03 00700</t>
  </si>
  <si>
    <t>Основное мероприятие "Качественное управление муниципальным долгом"</t>
  </si>
  <si>
    <t>Основное мероприятие "Развитие сферы муниципальных закупок"</t>
  </si>
  <si>
    <t>Организация и проведение мероприятий по повышению престижа труда</t>
  </si>
  <si>
    <t>Основное мероприятие "Повышение мотивации сотрудников органов местного самоуправления"</t>
  </si>
  <si>
    <t>10 4 06 02000</t>
  </si>
  <si>
    <t>Расходы на обеспечение деятельности МКУ "ЦБ го Красногорск"</t>
  </si>
  <si>
    <t>Расходы на обеспечение деятельности МКУ "Центр обеспечения деятельности органов местного самоуправления го Красногорск"</t>
  </si>
  <si>
    <t>10 4 06 07000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</si>
  <si>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</si>
  <si>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(гранты в форме субсидий),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</si>
  <si>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</si>
  <si>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</si>
  <si>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Основное мероприятие "Создание и развитие объектов дошкольного образования (включая реконструкцию со строительством пристроек"</t>
  </si>
  <si>
    <t>Капитальные вложения в объекты недвижимого имущества муниципальной собственности</t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</si>
  <si>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</si>
  <si>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</si>
  <si>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</si>
  <si>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01 1 03 20000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</si>
  <si>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</si>
  <si>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</si>
  <si>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</si>
  <si>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01 1 04 21110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</si>
  <si>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</si>
  <si>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</si>
  <si>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Основное мероприятие "Финансовое обеспечение деятельности образовательных организаций"</t>
  </si>
  <si>
    <t>01 2 02 62200</t>
  </si>
  <si>
    <t>01 2 02 62210</t>
  </si>
  <si>
    <t>01 2 02 72590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</si>
  <si>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</si>
  <si>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</si>
  <si>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</si>
  <si>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</si>
  <si>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</si>
  <si>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</si>
  <si>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01 2 04 40000</t>
  </si>
  <si>
    <t>01 2 04 40010</t>
  </si>
  <si>
    <t>01 2 04 40050</t>
  </si>
  <si>
    <t>01 2 04 79000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</si>
  <si>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</si>
  <si>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</si>
  <si>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</si>
  <si>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</si>
  <si>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01 2 05 21200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</si>
  <si>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</si>
  <si>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комплекса мер, обеспечивающих развитие системы дополнительного образования детей"</t>
  </si>
  <si>
    <t>01 3 02 21200</t>
  </si>
  <si>
    <t>01 3 02 21400</t>
  </si>
  <si>
    <t>01 3 02 73590</t>
  </si>
  <si>
    <t>01 3 02 77000</t>
  </si>
  <si>
    <t>01 3 02 77010</t>
  </si>
  <si>
    <t>01 3 02 77590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</si>
  <si>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</si>
  <si>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</si>
  <si>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</si>
  <si>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</si>
  <si>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</si>
  <si>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 xml:space="preserve">Обеспечение деятельности МКУДПО "КМЦ"                     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</si>
  <si>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</si>
  <si>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</si>
  <si>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01 4 02 21100</t>
  </si>
  <si>
    <t>01 4 02 21110</t>
  </si>
  <si>
    <t>04 2 01 R0272</t>
  </si>
  <si>
    <r>
      <t xml:space="preserve"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организациях, осуществляющих образовательную деятельность по адаптированным основным общеобразовательным программ) условий для получения детьми- инвалидами качественного образования в 2018г - </t>
    </r>
    <r>
      <rPr>
        <b/>
        <i/>
        <sz val="12"/>
        <rFont val="Times New Roman Cyr"/>
        <charset val="204"/>
      </rPr>
      <t>средства ОБ</t>
    </r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</si>
  <si>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</si>
  <si>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Оформление энергопаспортов</t>
  </si>
  <si>
    <t>03 4 01 00040</t>
  </si>
  <si>
    <t>07 2 04 00000</t>
  </si>
  <si>
    <t>07 2 04 00010</t>
  </si>
  <si>
    <t>ПИР, строительство пожарных депо</t>
  </si>
  <si>
    <t>07 4 01 00030</t>
  </si>
  <si>
    <t xml:space="preserve">Паспортизация "бесхозяйных" автомобильных дорог </t>
  </si>
  <si>
    <t>Обслуживание  системы "ГЛОНАСС"</t>
  </si>
  <si>
    <t>11 0 02 00050</t>
  </si>
  <si>
    <t>Подпрограмма "Формирование комфортной  среды"</t>
  </si>
  <si>
    <t>19 1 00 00000</t>
  </si>
  <si>
    <t>19 1 02 00000</t>
  </si>
  <si>
    <t>19 1 02 00010</t>
  </si>
  <si>
    <t>19 1 03 00000</t>
  </si>
  <si>
    <t>19 1 03 00010</t>
  </si>
  <si>
    <t>19 1 03 00020</t>
  </si>
  <si>
    <t>19 1 03 00590</t>
  </si>
  <si>
    <t>19 1 03 60870</t>
  </si>
  <si>
    <t>19 1 03 62670</t>
  </si>
  <si>
    <t>19 1 04 00000</t>
  </si>
  <si>
    <t>19 1 04 00020</t>
  </si>
  <si>
    <t>19 1 04 00030</t>
  </si>
  <si>
    <t>19 1 04 00040</t>
  </si>
  <si>
    <t>19 1 04 00050</t>
  </si>
  <si>
    <t>19 1 05 00000</t>
  </si>
  <si>
    <t>19 1 05 00010</t>
  </si>
  <si>
    <t>19 1 05 00020</t>
  </si>
  <si>
    <t>19 1 05 00030</t>
  </si>
  <si>
    <t>19 1 05 00040</t>
  </si>
  <si>
    <t>19 1 05 00050</t>
  </si>
  <si>
    <t>19 1 05 00060</t>
  </si>
  <si>
    <t>Подпрограмма "Формирование комфортной экологической среды"</t>
  </si>
  <si>
    <t xml:space="preserve">19 2 00 00000 </t>
  </si>
  <si>
    <t>Основное мероприятие "Выявления и ликвидация несанкционированных свалок"</t>
  </si>
  <si>
    <t>19 2 01 00000</t>
  </si>
  <si>
    <t>Ликвидация несанкционированных свалок и навалов мусора</t>
  </si>
  <si>
    <t>19 2 01 00010</t>
  </si>
  <si>
    <t>Основное мероприятие "Экологическое образование, воспитание и информирование населения о состоянии окружающей среды"</t>
  </si>
  <si>
    <t>19 2 02 00000</t>
  </si>
  <si>
    <t>Озеленение территории (коллективная посадка деревьев)</t>
  </si>
  <si>
    <t>19 2 02 00010</t>
  </si>
  <si>
    <t>Валка сухих и аварийных деревьев</t>
  </si>
  <si>
    <t>19 2 02 00020</t>
  </si>
  <si>
    <t>Устройство площадок для выгула собак</t>
  </si>
  <si>
    <t>19 2 02 00030</t>
  </si>
  <si>
    <t>19 2 02 00040</t>
  </si>
  <si>
    <t>Основное мероприятие "Мониторинг окружающей среды"</t>
  </si>
  <si>
    <t>Информирование населения о мероприятиях экологической направленности</t>
  </si>
  <si>
    <t>19 2 02 00050</t>
  </si>
  <si>
    <t>19 2 03 00000</t>
  </si>
  <si>
    <t>Санитарно-химическое исследование воздуха, воды, почв</t>
  </si>
  <si>
    <t>19 2 03 00010</t>
  </si>
  <si>
    <t>Основное мероприятие "Охрана водных объектов"</t>
  </si>
  <si>
    <t>19 2 04 00000</t>
  </si>
  <si>
    <t>19 2 04 00010</t>
  </si>
  <si>
    <t>Мероприятия по уничтожению борщевика</t>
  </si>
  <si>
    <t>19 2 04 00020</t>
  </si>
  <si>
    <t>Мероприятия в целях приведения объектов муниципальной казны в состояние, пригодное для эксплуатации</t>
  </si>
  <si>
    <t>18 0 02 00010</t>
  </si>
  <si>
    <t>Основное мероприятие "Создание условий для обеспечения квалифицированными кадрами муниципальных спортивно-оздоровительных учреждений"</t>
  </si>
  <si>
    <t>Специальная оценка рабочих мест(аттестация)в муниципальных спортивно-оздоровительных учреждениях</t>
  </si>
  <si>
    <t>05 0 04 00000</t>
  </si>
  <si>
    <t>05 0 04 00010</t>
  </si>
  <si>
    <t>Установка камер видеонаблюдения в подъездах</t>
  </si>
  <si>
    <t>Содержание жилых объектов муниципальной казны</t>
  </si>
  <si>
    <t>Содержание нежилых объектов муниципальной казны</t>
  </si>
  <si>
    <t>95 0 00 20000</t>
  </si>
  <si>
    <t>Освобожденный депутат Совета депутатов городского округа</t>
  </si>
  <si>
    <t>Основное мероприятие "Выявление и устранение нарушений градостроительных и иных норм"</t>
  </si>
  <si>
    <t>Содержание береговой линии водоемов, организация пляжного отдыха</t>
  </si>
  <si>
    <t>07 1 05 00010</t>
  </si>
  <si>
    <t>Основное мероприятие "Поддержка общественных организаций, объединяющих граждан социально незащищенных категорий в сфере охраны здоровья"</t>
  </si>
  <si>
    <t>04 3 04 00000</t>
  </si>
  <si>
    <t>Оказание финансовой поддержки социально-ориентированным некоммерческим организациям в сфере охраны здоровья</t>
  </si>
  <si>
    <t>04 3 04 00010</t>
  </si>
  <si>
    <t>Субсидии (гранты в форме субсидий),  подлежащие казначейскому сопровождению</t>
  </si>
  <si>
    <t>02 0 02 05070</t>
  </si>
  <si>
    <t>330</t>
  </si>
  <si>
    <t>Публично-нормативные выплаты гражданам несоциального характера</t>
  </si>
  <si>
    <t>Обслуживание сетей ливневой канализации и очистных сооружений</t>
  </si>
  <si>
    <t>Федеральный проект "Цифровое государственное управление"</t>
  </si>
  <si>
    <t>Предоставление доступа к электронным сервисам цифровой инфраструктуры в сфере жилищно-коммунального хозяйства</t>
  </si>
  <si>
    <t>17 2 D6 00000</t>
  </si>
  <si>
    <t>17 2 D6 S0940</t>
  </si>
  <si>
    <t>03 3 01 S4081</t>
  </si>
  <si>
    <t>03 3 01 S4083</t>
  </si>
  <si>
    <t>Федеральный проект "Формирование комфортной городской среды"</t>
  </si>
  <si>
    <t>19 1 F2 00000</t>
  </si>
  <si>
    <t>Аппарат управления по культуре и  делам молодежи</t>
  </si>
  <si>
    <t>Обеспечение участия городского округа Красногорск в государственных программах Московской области</t>
  </si>
  <si>
    <t>Разработка научно-проектной документации (концепции) сохранения, использования и популяризации объекта культурного Знаменское-Губайлово</t>
  </si>
  <si>
    <t>Строительство и реконструкция объектов коммунальной инфраструктуры (Строительство автоматизированной котельной с переключением существующей нагрузки и увеличением мощности до 60МВт в пос. Архангельское, городской округ Красногорск (в том числе ПИР))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</si>
  <si>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 :городской округ Красногорск, пос. Архангельское)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</si>
  <si>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</si>
  <si>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</si>
  <si>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Мероприятия по проведению капитального ремонта в муниципальных общеобразовательных организациях в Московской области</t>
  </si>
  <si>
    <t>01 2 04 S2340</t>
  </si>
  <si>
    <t xml:space="preserve">Организация строительства (реконструкции) объектов общего образования (ПИР и строительство общеобразовательной школы на 550 мест по адресу: Московская область, городской округ Красногорск, р.п. Нахабино, ул. Молодёжная, д.1) </t>
  </si>
  <si>
    <t>01 2 04 S4261</t>
  </si>
  <si>
    <t xml:space="preserve">Организация строительства (реконструкции) объектов общего образования (Строительство общеобразовательной школы на 825 мест по адресу: Московская область, Красногорский р-н, вблизи г. Красногорск)    </t>
  </si>
  <si>
    <t>01 2 04 S4262</t>
  </si>
  <si>
    <t xml:space="preserve">Капитальные вложения в общеобразовательные организации в целях обеспечения односменного режима обучения </t>
  </si>
  <si>
    <t>01 2 04 S4480</t>
  </si>
  <si>
    <t>15 0 02 00020</t>
  </si>
  <si>
    <t>15 0 02 00030</t>
  </si>
  <si>
    <t>Закупка товаров, работ и услуг для государственных (муниципальных) нужд</t>
  </si>
  <si>
    <t>11 0 01 S1570</t>
  </si>
  <si>
    <t xml:space="preserve"> Субсидии на возмещение недополученных доходов и (или) возмещение фактически понесенных затрат
</t>
  </si>
  <si>
    <t>Капитальный ремонт и приобретение оборудования для оснащения плоскостных спортивных сооружений</t>
  </si>
  <si>
    <t>05 0 01 S2510</t>
  </si>
  <si>
    <t xml:space="preserve">Проектирование и строительство дошкольных образовательных организаций  (ПИР и строительство детского сада на 320 мест по адресу: Московская обл., г.о. Красногорск,  р.п Нахабино) </t>
  </si>
  <si>
    <t>01 1 01 S4444</t>
  </si>
  <si>
    <t xml:space="preserve">Проектирование и строительство дошкольных образовательных организаций  (ПИР и строительство детского сада на 180 мест по адресу: Московская обл., г.о Красногорск, п. Новый)          </t>
  </si>
  <si>
    <t>01 1 01 S4441</t>
  </si>
  <si>
    <t xml:space="preserve">Проектирование и строительство дошкольных образовательных организаций  (ПИР и строительство детского сада на 180 мест по адресу: Московская обл., г.о. Красногорск, п. Архангельское)       </t>
  </si>
  <si>
    <t>01 1 01 S4442</t>
  </si>
  <si>
    <t xml:space="preserve">Проектирование и строительство дошкольных образовательных организаций  (ПИР и строительство детского сада на 280 мест по адресу: Московская обл., г.о. Красногорск, дер Путилково)         </t>
  </si>
  <si>
    <t>01 1 01 S4443</t>
  </si>
  <si>
    <t>01 1 02 S2330</t>
  </si>
  <si>
    <t>Федеральный проект "Культурная среда"</t>
  </si>
  <si>
    <t xml:space="preserve">Приобретение музыкальных инструментов для  муниципальных организаций дополнительного образования Московской области, осуществляющих деятельность в сфере культуры  </t>
  </si>
  <si>
    <t>01 3 А1 00000</t>
  </si>
  <si>
    <t>01 3 A1 S0480</t>
  </si>
  <si>
    <t>Муниципальная программа городского округа Красногорск  "Образование"</t>
  </si>
  <si>
    <t xml:space="preserve">Муниципальная программа городского округа Красногорск  "Культура" </t>
  </si>
  <si>
    <t>Муниципальная программа городского округа Красногорск  "Содержание и развитие инженерной инфраструктуры и энергоэффективности"</t>
  </si>
  <si>
    <t>Муниципальная программа городского округа Красногорск  "Социальная поддержка населения"</t>
  </si>
  <si>
    <t>Муниципальная программа городского округа Красногорск   "Физическая культура и спорт"</t>
  </si>
  <si>
    <t>Муниципальная программа городского округа Красногорск  "Дети и молодёжь"</t>
  </si>
  <si>
    <t xml:space="preserve">Муниципальная программа городского округа Красногорск  "Безопасность населения" </t>
  </si>
  <si>
    <t xml:space="preserve">Муниципальная программа городского округа Красногорск  "Развитие малого и среднего предпринимательства" </t>
  </si>
  <si>
    <t>Муниципальная программа городского округа Красногорск  "Эффективное управление"</t>
  </si>
  <si>
    <t>Муниципальная программа  городского округа Красногорск  "Развитие транспортной системы"</t>
  </si>
  <si>
    <t>Муниципальная программа городского округа Красногорск  "Земельно-имущественные отношения"</t>
  </si>
  <si>
    <t>Муниципальная программа городского округа Красногорск  "Жилище"</t>
  </si>
  <si>
    <t>Муниципальная программа  городского округа Красногорск  "Информирование населения о деятельности органов местного самоуправления городского округа Красногорск  Московской области"</t>
  </si>
  <si>
    <t>Муниципальная программа  городского округа Красногорск  "Развитие потребительского рынка и услуг"</t>
  </si>
  <si>
    <t>Муниципальная программа  городского округа Красногорск  "Снижение административных барьеров и развитие информационно-коммуникационных технологий"</t>
  </si>
  <si>
    <t>Муниципальная программа  городского округа Красногорск  "Территориальное развитие"</t>
  </si>
  <si>
    <t>Муниципальная программа  городского округа Красногорск  "Формирование комфортной городской среды"</t>
  </si>
  <si>
    <t>Профилактические мероприятия по дезинсекции и дератизации</t>
  </si>
  <si>
    <t>Реализация программ формирования современной городской среды в части благоустройства общественных территорий</t>
  </si>
  <si>
    <t>19 1 F2 55551</t>
  </si>
  <si>
    <t>Подпрограмма "Организация отдыха, оздоровления, занятости детей и молодёжи городского округа Красногорск в свободное от учёбы время "</t>
  </si>
  <si>
    <t>Гереш Н.А.</t>
  </si>
  <si>
    <t>Приложение 5</t>
  </si>
  <si>
    <t>Распределение бюджетных ассигнований по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</si>
</sst>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00"/>
  </numFmts>
  <fonts count="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 Cyr"/>
      <family val="1"/>
      <charset val="204"/>
    </font>
    <font>
      <sz val="10"/>
      <name val="Times New Roman Cyr"/>
      <family val="1"/>
      <charset val="204"/>
    </font>
    <font>
      <sz val="10.5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0"/>
      <name val="Times New Roman Cyr"/>
      <charset val="204"/>
    </font>
    <font>
      <sz val="14"/>
      <name val="Times New Roman CYR"/>
      <charset val="204"/>
    </font>
    <font>
      <sz val="9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name val="Times New Roman Cyr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10"/>
      <name val="Arial"/>
      <family val="2"/>
      <charset val="204"/>
    </font>
    <font>
      <b/>
      <i/>
      <sz val="10"/>
      <name val="Times New Roman Cyr"/>
      <charset val="204"/>
    </font>
    <font>
      <i/>
      <sz val="10"/>
      <name val="Times New Roman Cyr"/>
      <charset val="204"/>
    </font>
    <font>
      <sz val="12"/>
      <color indexed="8"/>
      <name val="Times New Roman Cyr"/>
      <charset val="204"/>
    </font>
    <font>
      <i/>
      <sz val="12"/>
      <color indexed="8"/>
      <name val="Times New Roman Cyr"/>
      <charset val="204"/>
    </font>
    <font>
      <sz val="9"/>
      <color theme="1"/>
      <name val="Arial"/>
      <family val="2"/>
      <charset val="204"/>
    </font>
    <font>
      <b/>
      <i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6" fillId="0" borderId="0"/>
    <xf numFmtId="164" fontId="3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6" fillId="0" borderId="0" xfId="0" applyFont="1"/>
    <xf numFmtId="0" fontId="14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8" fillId="0" borderId="0" xfId="0" applyFont="1"/>
    <xf numFmtId="49" fontId="19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left" vertical="top"/>
    </xf>
    <xf numFmtId="0" fontId="13" fillId="0" borderId="0" xfId="0" applyFont="1"/>
    <xf numFmtId="49" fontId="8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vertical="justify"/>
    </xf>
    <xf numFmtId="0" fontId="12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49" fontId="19" fillId="0" borderId="1" xfId="0" quotePrefix="1" applyNumberFormat="1" applyFont="1" applyBorder="1" applyAlignment="1">
      <alignment horizontal="center" vertical="center"/>
    </xf>
    <xf numFmtId="4" fontId="9" fillId="0" borderId="1" xfId="4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/>
    </xf>
    <xf numFmtId="4" fontId="12" fillId="0" borderId="1" xfId="4" applyNumberFormat="1" applyFont="1" applyBorder="1" applyAlignment="1">
      <alignment horizontal="right" vertical="center" wrapText="1"/>
    </xf>
    <xf numFmtId="4" fontId="14" fillId="0" borderId="1" xfId="4" applyNumberFormat="1" applyFont="1" applyBorder="1" applyAlignment="1">
      <alignment horizontal="right" vertical="center"/>
    </xf>
    <xf numFmtId="4" fontId="12" fillId="0" borderId="2" xfId="4" applyNumberFormat="1" applyFont="1" applyBorder="1" applyAlignment="1">
      <alignment horizontal="right" vertical="center" wrapText="1"/>
    </xf>
    <xf numFmtId="4" fontId="14" fillId="0" borderId="1" xfId="4" applyNumberFormat="1" applyFont="1" applyBorder="1" applyAlignment="1">
      <alignment horizontal="right" vertical="center" wrapText="1"/>
    </xf>
    <xf numFmtId="4" fontId="14" fillId="0" borderId="2" xfId="4" applyNumberFormat="1" applyFont="1" applyBorder="1" applyAlignment="1">
      <alignment horizontal="right" vertical="center" wrapText="1"/>
    </xf>
    <xf numFmtId="4" fontId="14" fillId="0" borderId="2" xfId="4" applyNumberFormat="1" applyFont="1" applyBorder="1" applyAlignment="1">
      <alignment horizontal="right" vertical="center"/>
    </xf>
    <xf numFmtId="4" fontId="11" fillId="0" borderId="2" xfId="4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7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4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wrapText="1"/>
    </xf>
    <xf numFmtId="49" fontId="24" fillId="0" borderId="1" xfId="0" applyNumberFormat="1" applyFont="1" applyBorder="1" applyAlignment="1">
      <alignment horizontal="center" vertical="center" wrapText="1"/>
    </xf>
    <xf numFmtId="49" fontId="13" fillId="0" borderId="1" xfId="0" quotePrefix="1" applyNumberFormat="1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49" fontId="14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49" fontId="28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vertical="center"/>
    </xf>
    <xf numFmtId="4" fontId="12" fillId="0" borderId="1" xfId="0" applyNumberFormat="1" applyFont="1" applyBorder="1"/>
    <xf numFmtId="3" fontId="14" fillId="0" borderId="1" xfId="0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wrapText="1"/>
    </xf>
    <xf numFmtId="165" fontId="31" fillId="0" borderId="1" xfId="0" applyNumberFormat="1" applyFont="1" applyBorder="1" applyAlignment="1">
      <alignment vertical="center"/>
    </xf>
    <xf numFmtId="49" fontId="11" fillId="0" borderId="1" xfId="0" quotePrefix="1" applyNumberFormat="1" applyFont="1" applyBorder="1" applyAlignment="1">
      <alignment horizontal="center" vertical="center"/>
    </xf>
    <xf numFmtId="49" fontId="23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4" fontId="14" fillId="0" borderId="1" xfId="4" applyNumberFormat="1" applyFont="1" applyBorder="1" applyAlignment="1">
      <alignment horizontal="right" wrapText="1"/>
    </xf>
    <xf numFmtId="0" fontId="23" fillId="0" borderId="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 wrapText="1"/>
    </xf>
    <xf numFmtId="49" fontId="12" fillId="0" borderId="1" xfId="0" quotePrefix="1" applyNumberFormat="1" applyFont="1" applyBorder="1" applyAlignment="1">
      <alignment horizontal="center"/>
    </xf>
    <xf numFmtId="49" fontId="14" fillId="0" borderId="1" xfId="0" quotePrefix="1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" fontId="9" fillId="0" borderId="2" xfId="4" applyNumberFormat="1" applyFont="1" applyBorder="1" applyAlignment="1">
      <alignment horizontal="center" vertical="center" wrapText="1"/>
    </xf>
    <xf numFmtId="4" fontId="14" fillId="0" borderId="2" xfId="4" applyNumberFormat="1" applyFont="1" applyBorder="1" applyAlignment="1">
      <alignment horizontal="right" wrapText="1"/>
    </xf>
    <xf numFmtId="0" fontId="12" fillId="0" borderId="1" xfId="1" applyFont="1" applyBorder="1" applyAlignment="1">
      <alignment horizontal="left" vertical="center" wrapText="1"/>
    </xf>
    <xf numFmtId="4" fontId="14" fillId="0" borderId="1" xfId="9" applyNumberFormat="1" applyFont="1" applyBorder="1" applyAlignment="1">
      <alignment horizontal="right" vertical="center"/>
    </xf>
    <xf numFmtId="4" fontId="14" fillId="0" borderId="1" xfId="16" applyNumberFormat="1" applyFont="1" applyBorder="1" applyAlignment="1">
      <alignment horizontal="right" vertical="center"/>
    </xf>
    <xf numFmtId="4" fontId="12" fillId="0" borderId="1" xfId="16" applyNumberFormat="1" applyFont="1" applyBorder="1" applyAlignment="1">
      <alignment horizontal="right" vertical="center"/>
    </xf>
    <xf numFmtId="4" fontId="12" fillId="0" borderId="1" xfId="9" applyNumberFormat="1" applyFont="1" applyBorder="1" applyAlignment="1">
      <alignment horizontal="right" vertical="center"/>
    </xf>
    <xf numFmtId="43" fontId="7" fillId="0" borderId="0" xfId="4" applyFont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" fontId="23" fillId="0" borderId="1" xfId="4" applyNumberFormat="1" applyFont="1" applyBorder="1" applyAlignment="1">
      <alignment horizontal="right" vertical="center" wrapText="1"/>
    </xf>
    <xf numFmtId="4" fontId="23" fillId="0" borderId="2" xfId="4" applyNumberFormat="1" applyFont="1" applyBorder="1" applyAlignment="1">
      <alignment horizontal="right" vertical="center" wrapText="1"/>
    </xf>
    <xf numFmtId="4" fontId="13" fillId="0" borderId="1" xfId="4" applyNumberFormat="1" applyFont="1" applyBorder="1" applyAlignment="1">
      <alignment horizontal="right" vertical="center" wrapText="1"/>
    </xf>
    <xf numFmtId="4" fontId="13" fillId="0" borderId="2" xfId="4" applyNumberFormat="1" applyFont="1" applyBorder="1" applyAlignment="1">
      <alignment horizontal="right" vertical="center" wrapText="1"/>
    </xf>
    <xf numFmtId="4" fontId="12" fillId="0" borderId="1" xfId="4" applyNumberFormat="1" applyFont="1" applyBorder="1" applyAlignment="1">
      <alignment horizontal="right" vertical="center"/>
    </xf>
    <xf numFmtId="4" fontId="24" fillId="0" borderId="1" xfId="4" applyNumberFormat="1" applyFont="1" applyBorder="1" applyAlignment="1">
      <alignment horizontal="right" vertical="center" wrapText="1"/>
    </xf>
    <xf numFmtId="4" fontId="24" fillId="0" borderId="2" xfId="4" applyNumberFormat="1" applyFont="1" applyBorder="1" applyAlignment="1">
      <alignment horizontal="right" vertical="center" wrapText="1"/>
    </xf>
    <xf numFmtId="4" fontId="13" fillId="0" borderId="1" xfId="4" applyNumberFormat="1" applyFont="1" applyBorder="1" applyAlignment="1">
      <alignment horizontal="right" vertical="center"/>
    </xf>
    <xf numFmtId="4" fontId="13" fillId="0" borderId="2" xfId="4" applyNumberFormat="1" applyFont="1" applyBorder="1" applyAlignment="1">
      <alignment horizontal="right" vertical="center"/>
    </xf>
    <xf numFmtId="4" fontId="24" fillId="0" borderId="1" xfId="4" applyNumberFormat="1" applyFont="1" applyBorder="1" applyAlignment="1">
      <alignment horizontal="right" vertical="center"/>
    </xf>
    <xf numFmtId="4" fontId="24" fillId="0" borderId="2" xfId="4" applyNumberFormat="1" applyFont="1" applyBorder="1" applyAlignment="1">
      <alignment horizontal="right" vertical="center"/>
    </xf>
    <xf numFmtId="4" fontId="12" fillId="0" borderId="2" xfId="4" applyNumberFormat="1" applyFont="1" applyBorder="1" applyAlignment="1">
      <alignment horizontal="right" vertical="center"/>
    </xf>
    <xf numFmtId="4" fontId="11" fillId="0" borderId="1" xfId="4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26" fillId="0" borderId="1" xfId="0" applyFont="1" applyBorder="1" applyAlignment="1" applyProtection="1">
      <alignment wrapText="1"/>
      <protection hidden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top" wrapText="1"/>
    </xf>
    <xf numFmtId="4" fontId="11" fillId="0" borderId="1" xfId="4" applyNumberFormat="1" applyFont="1" applyBorder="1" applyAlignment="1">
      <alignment horizontal="right" wrapText="1"/>
    </xf>
    <xf numFmtId="4" fontId="37" fillId="0" borderId="1" xfId="4" applyNumberFormat="1" applyFont="1" applyBorder="1" applyAlignment="1">
      <alignment horizontal="right" vertical="center" wrapText="1"/>
    </xf>
    <xf numFmtId="4" fontId="37" fillId="0" borderId="2" xfId="4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4" fontId="28" fillId="0" borderId="1" xfId="4" applyNumberFormat="1" applyFont="1" applyBorder="1" applyAlignment="1">
      <alignment horizontal="right" vertical="center" wrapText="1"/>
    </xf>
    <xf numFmtId="4" fontId="14" fillId="0" borderId="1" xfId="9" applyNumberFormat="1" applyFont="1" applyBorder="1" applyAlignment="1">
      <alignment horizontal="right" vertical="center" wrapText="1"/>
    </xf>
    <xf numFmtId="4" fontId="21" fillId="0" borderId="1" xfId="4" applyNumberFormat="1" applyFont="1" applyBorder="1" applyAlignment="1">
      <alignment horizontal="right" vertical="center" wrapText="1"/>
    </xf>
    <xf numFmtId="4" fontId="21" fillId="0" borderId="2" xfId="4" applyNumberFormat="1" applyFont="1" applyBorder="1" applyAlignment="1">
      <alignment horizontal="right" vertical="center" wrapText="1"/>
    </xf>
    <xf numFmtId="4" fontId="11" fillId="0" borderId="1" xfId="4" applyNumberFormat="1" applyFont="1" applyBorder="1" applyAlignment="1">
      <alignment horizontal="right"/>
    </xf>
    <xf numFmtId="4" fontId="12" fillId="0" borderId="1" xfId="4" applyNumberFormat="1" applyFont="1" applyBorder="1" applyAlignment="1">
      <alignment horizontal="right"/>
    </xf>
    <xf numFmtId="4" fontId="12" fillId="0" borderId="2" xfId="4" applyNumberFormat="1" applyFont="1" applyBorder="1" applyAlignment="1">
      <alignment horizontal="right"/>
    </xf>
    <xf numFmtId="4" fontId="14" fillId="0" borderId="1" xfId="4" applyNumberFormat="1" applyFont="1" applyBorder="1" applyAlignment="1">
      <alignment horizontal="right"/>
    </xf>
    <xf numFmtId="4" fontId="14" fillId="0" borderId="2" xfId="4" applyNumberFormat="1" applyFont="1" applyBorder="1" applyAlignment="1">
      <alignment horizontal="right"/>
    </xf>
    <xf numFmtId="4" fontId="11" fillId="0" borderId="2" xfId="4" applyNumberFormat="1" applyFont="1" applyBorder="1" applyAlignment="1">
      <alignment horizontal="right"/>
    </xf>
    <xf numFmtId="4" fontId="11" fillId="0" borderId="2" xfId="4" applyNumberFormat="1" applyFont="1" applyBorder="1" applyAlignment="1">
      <alignment horizontal="right" vertical="center"/>
    </xf>
    <xf numFmtId="4" fontId="23" fillId="0" borderId="1" xfId="4" applyNumberFormat="1" applyFont="1" applyBorder="1" applyAlignment="1">
      <alignment horizontal="right"/>
    </xf>
    <xf numFmtId="4" fontId="7" fillId="0" borderId="0" xfId="4" applyNumberFormat="1" applyFont="1" applyAlignment="1">
      <alignment horizontal="right"/>
    </xf>
    <xf numFmtId="4" fontId="7" fillId="0" borderId="0" xfId="4" applyNumberFormat="1" applyFont="1" applyAlignment="1">
      <alignment horizontal="right" vertical="center" wrapText="1"/>
    </xf>
    <xf numFmtId="4" fontId="9" fillId="0" borderId="0" xfId="4" applyNumberFormat="1" applyFont="1" applyAlignment="1">
      <alignment horizontal="right" vertical="center" wrapText="1"/>
    </xf>
    <xf numFmtId="4" fontId="17" fillId="0" borderId="1" xfId="4" applyNumberFormat="1" applyFont="1" applyBorder="1" applyAlignment="1">
      <alignment horizontal="right" vertical="center" wrapText="1"/>
    </xf>
    <xf numFmtId="4" fontId="28" fillId="0" borderId="2" xfId="4" applyNumberFormat="1" applyFont="1" applyBorder="1" applyAlignment="1">
      <alignment horizontal="right" vertical="center" wrapText="1"/>
    </xf>
    <xf numFmtId="4" fontId="17" fillId="0" borderId="2" xfId="4" applyNumberFormat="1" applyFont="1" applyBorder="1" applyAlignment="1">
      <alignment horizontal="right" vertical="center" wrapText="1"/>
    </xf>
    <xf numFmtId="4" fontId="6" fillId="0" borderId="1" xfId="4" applyNumberFormat="1" applyFont="1" applyBorder="1" applyAlignment="1">
      <alignment horizontal="right" vertical="center" wrapText="1"/>
    </xf>
    <xf numFmtId="4" fontId="6" fillId="0" borderId="2" xfId="4" applyNumberFormat="1" applyFont="1" applyBorder="1" applyAlignment="1">
      <alignment horizontal="right" vertical="center" wrapText="1"/>
    </xf>
    <xf numFmtId="4" fontId="11" fillId="0" borderId="2" xfId="4" applyNumberFormat="1" applyFont="1" applyBorder="1" applyAlignment="1">
      <alignment horizontal="right" wrapText="1"/>
    </xf>
    <xf numFmtId="4" fontId="12" fillId="0" borderId="1" xfId="4" applyNumberFormat="1" applyFont="1" applyBorder="1" applyAlignment="1">
      <alignment horizontal="right" wrapText="1"/>
    </xf>
    <xf numFmtId="4" fontId="12" fillId="0" borderId="2" xfId="4" applyNumberFormat="1" applyFont="1" applyBorder="1" applyAlignment="1">
      <alignment horizontal="right" wrapText="1"/>
    </xf>
    <xf numFmtId="4" fontId="17" fillId="0" borderId="1" xfId="4" applyNumberFormat="1" applyFont="1" applyBorder="1" applyAlignment="1">
      <alignment horizontal="right" wrapText="1"/>
    </xf>
    <xf numFmtId="4" fontId="17" fillId="0" borderId="2" xfId="4" applyNumberFormat="1" applyFont="1" applyBorder="1" applyAlignment="1">
      <alignment horizontal="right" wrapText="1"/>
    </xf>
    <xf numFmtId="4" fontId="17" fillId="0" borderId="0" xfId="4" applyNumberFormat="1" applyFont="1" applyAlignment="1">
      <alignment horizontal="right" vertical="center" wrapText="1"/>
    </xf>
    <xf numFmtId="4" fontId="19" fillId="0" borderId="0" xfId="4" applyNumberFormat="1" applyFont="1" applyAlignment="1">
      <alignment horizontal="right" vertical="center" wrapText="1"/>
    </xf>
    <xf numFmtId="4" fontId="11" fillId="0" borderId="0" xfId="4" applyNumberFormat="1" applyFont="1" applyAlignment="1">
      <alignment horizontal="right" vertical="center" wrapText="1"/>
    </xf>
    <xf numFmtId="4" fontId="22" fillId="0" borderId="0" xfId="4" applyNumberFormat="1" applyFont="1" applyAlignment="1">
      <alignment horizontal="right" vertical="center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center" wrapText="1"/>
    </xf>
    <xf numFmtId="0" fontId="14" fillId="0" borderId="1" xfId="22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center" wrapText="1"/>
    </xf>
    <xf numFmtId="49" fontId="14" fillId="0" borderId="1" xfId="22" applyNumberFormat="1" applyFont="1" applyBorder="1" applyAlignment="1">
      <alignment horizontal="center" vertical="center" wrapText="1"/>
    </xf>
    <xf numFmtId="0" fontId="12" fillId="0" borderId="1" xfId="22" applyFont="1" applyBorder="1" applyAlignment="1">
      <alignment horizontal="left" vertical="center" wrapText="1"/>
    </xf>
    <xf numFmtId="0" fontId="14" fillId="0" borderId="1" xfId="22" applyFont="1" applyBorder="1" applyAlignment="1">
      <alignment vertical="center" wrapText="1"/>
    </xf>
    <xf numFmtId="0" fontId="11" fillId="0" borderId="1" xfId="22" applyFont="1" applyBorder="1" applyAlignment="1">
      <alignment vertical="center" wrapText="1"/>
    </xf>
    <xf numFmtId="49" fontId="23" fillId="0" borderId="1" xfId="22" applyNumberFormat="1" applyFont="1" applyBorder="1" applyAlignment="1">
      <alignment horizontal="center" vertical="center" wrapText="1"/>
    </xf>
    <xf numFmtId="49" fontId="11" fillId="0" borderId="1" xfId="22" quotePrefix="1" applyNumberFormat="1" applyFont="1" applyBorder="1" applyAlignment="1">
      <alignment horizontal="center" vertical="center"/>
    </xf>
    <xf numFmtId="4" fontId="11" fillId="0" borderId="1" xfId="16" applyNumberFormat="1" applyFont="1" applyBorder="1" applyAlignment="1">
      <alignment horizontal="right" vertical="center"/>
    </xf>
    <xf numFmtId="49" fontId="12" fillId="0" borderId="1" xfId="22" quotePrefix="1" applyNumberFormat="1" applyFont="1" applyBorder="1" applyAlignment="1">
      <alignment horizontal="center" vertical="center"/>
    </xf>
    <xf numFmtId="49" fontId="14" fillId="0" borderId="1" xfId="22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5">
    <cellStyle name="Обычный" xfId="0" builtinId="0"/>
    <cellStyle name="Обычный 2" xfId="1"/>
    <cellStyle name="Обычный 3" xfId="2"/>
    <cellStyle name="Обычный 3 2" xfId="7"/>
    <cellStyle name="Обычный 3 2 2" xfId="18"/>
    <cellStyle name="Обычный 3 2 2 2" xfId="29"/>
    <cellStyle name="Обычный 3 2 2 3" xfId="43"/>
    <cellStyle name="Обычный 3 2 3" xfId="25"/>
    <cellStyle name="Обычный 3 2 3 2" xfId="40"/>
    <cellStyle name="Обычный 3 2 4" xfId="21"/>
    <cellStyle name="Обычный 3 2 5" xfId="14"/>
    <cellStyle name="Обычный 3 2 6" xfId="38"/>
    <cellStyle name="Обычный 3 3" xfId="17"/>
    <cellStyle name="Обычный 3 3 2" xfId="28"/>
    <cellStyle name="Обычный 3 3 3" xfId="42"/>
    <cellStyle name="Обычный 3 4" xfId="24"/>
    <cellStyle name="Обычный 3 4 2" xfId="39"/>
    <cellStyle name="Обычный 3 5" xfId="20"/>
    <cellStyle name="Обычный 3 6" xfId="13"/>
    <cellStyle name="Обычный 3 7" xfId="37"/>
    <cellStyle name="Обычный 4" xfId="5"/>
    <cellStyle name="Обычный 5" xfId="3"/>
    <cellStyle name="Обычный 6" xfId="12"/>
    <cellStyle name="Обычный 7" xfId="22"/>
    <cellStyle name="Обычный 7 2" xfId="34"/>
    <cellStyle name="Обычный 8" xfId="10"/>
    <cellStyle name="Обычный 9" xfId="31"/>
    <cellStyle name="Финансовый" xfId="4" builtinId="3"/>
    <cellStyle name="Финансовый 2" xfId="6"/>
    <cellStyle name="Финансовый 3" xfId="8"/>
    <cellStyle name="Финансовый 3 2" xfId="19"/>
    <cellStyle name="Финансовый 3 2 2" xfId="30"/>
    <cellStyle name="Финансовый 3 2 3" xfId="44"/>
    <cellStyle name="Финансовый 3 3" xfId="26"/>
    <cellStyle name="Финансовый 3 4" xfId="15"/>
    <cellStyle name="Финансовый 3 5" xfId="41"/>
    <cellStyle name="Финансовый 4" xfId="9"/>
    <cellStyle name="Финансовый 5" xfId="16"/>
    <cellStyle name="Финансовый 5 2" xfId="27"/>
    <cellStyle name="Финансовый 5 2 2" xfId="36"/>
    <cellStyle name="Финансовый 5 3" xfId="33"/>
    <cellStyle name="Финансовый 6" xfId="23"/>
    <cellStyle name="Финансовый 6 2" xfId="35"/>
    <cellStyle name="Финансовый 7" xfId="11"/>
    <cellStyle name="Финансовый 8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CR1454"/>
  <sheetViews>
    <sheetView tabSelected="1" view="pageBreakPreview" zoomScale="85" zoomScaleNormal="90" zoomScaleSheetLayoutView="85" workbookViewId="0">
      <pane ySplit="4" topLeftCell="A1409" activePane="bottomLeft" state="frozen"/>
      <selection pane="bottomLeft" activeCell="E2" sqref="E2"/>
    </sheetView>
  </sheetViews>
  <sheetFormatPr defaultColWidth="8.85546875" defaultRowHeight="12.75" x14ac:dyDescent="0.2"/>
  <cols>
    <col min="1" max="1" width="68.42578125" style="17" customWidth="1"/>
    <col min="2" max="2" width="21.42578125" style="33" customWidth="1"/>
    <col min="3" max="3" width="8.7109375" style="33" bestFit="1" customWidth="1"/>
    <col min="4" max="5" width="20" style="170" bestFit="1" customWidth="1"/>
    <col min="6" max="16384" width="8.85546875" style="1"/>
  </cols>
  <sheetData>
    <row r="1" spans="1:5" x14ac:dyDescent="0.2">
      <c r="D1" s="169"/>
      <c r="E1" s="170" t="s">
        <v>886</v>
      </c>
    </row>
    <row r="2" spans="1:5" ht="76.5" customHeight="1" x14ac:dyDescent="0.25">
      <c r="A2" s="200" t="s">
        <v>887</v>
      </c>
      <c r="B2" s="200"/>
      <c r="C2" s="200"/>
      <c r="D2" s="200"/>
      <c r="E2" s="169"/>
    </row>
    <row r="3" spans="1:5" ht="14.25" x14ac:dyDescent="0.2">
      <c r="A3" s="2"/>
      <c r="B3" s="19"/>
      <c r="C3" s="19"/>
      <c r="D3" s="169"/>
      <c r="E3" s="171" t="s">
        <v>482</v>
      </c>
    </row>
    <row r="4" spans="1:5" ht="14.25" x14ac:dyDescent="0.2">
      <c r="A4" s="3" t="s">
        <v>9</v>
      </c>
      <c r="B4" s="20" t="s">
        <v>10</v>
      </c>
      <c r="C4" s="20" t="s">
        <v>11</v>
      </c>
      <c r="D4" s="42" t="s">
        <v>483</v>
      </c>
      <c r="E4" s="125" t="s">
        <v>651</v>
      </c>
    </row>
    <row r="5" spans="1:5" s="4" customFormat="1" ht="37.5" x14ac:dyDescent="0.2">
      <c r="A5" s="50" t="s">
        <v>864</v>
      </c>
      <c r="B5" s="51" t="s">
        <v>220</v>
      </c>
      <c r="C5" s="52"/>
      <c r="D5" s="159">
        <f>D6+D74+D199+D259</f>
        <v>7424976.7299999995</v>
      </c>
      <c r="E5" s="160">
        <f>E6+E74+E199+E259</f>
        <v>6896988.1400000006</v>
      </c>
    </row>
    <row r="6" spans="1:5" s="4" customFormat="1" ht="15.75" x14ac:dyDescent="0.25">
      <c r="A6" s="5" t="s">
        <v>6</v>
      </c>
      <c r="B6" s="21" t="s">
        <v>221</v>
      </c>
      <c r="C6" s="44"/>
      <c r="D6" s="70">
        <f>D7+D32+D60+D66</f>
        <v>2484620.34</v>
      </c>
      <c r="E6" s="70">
        <f>E7+E32+E60+E66</f>
        <v>3041816.39</v>
      </c>
    </row>
    <row r="7" spans="1:5" s="4" customFormat="1" ht="47.25" x14ac:dyDescent="0.25">
      <c r="A7" s="5" t="s">
        <v>689</v>
      </c>
      <c r="B7" s="21" t="s">
        <v>222</v>
      </c>
      <c r="C7" s="44"/>
      <c r="D7" s="157">
        <f>D8+D16+D20+D24+D28</f>
        <v>121189.34</v>
      </c>
      <c r="E7" s="157">
        <f>E8+E16+E20+E24+E28</f>
        <v>408385.39</v>
      </c>
    </row>
    <row r="8" spans="1:5" s="4" customFormat="1" ht="15.75" x14ac:dyDescent="0.25">
      <c r="A8" s="64" t="s">
        <v>457</v>
      </c>
      <c r="B8" s="71" t="s">
        <v>458</v>
      </c>
      <c r="C8" s="133"/>
      <c r="D8" s="134">
        <f>D9</f>
        <v>35552</v>
      </c>
      <c r="E8" s="135">
        <f>E9</f>
        <v>35552</v>
      </c>
    </row>
    <row r="9" spans="1:5" s="4" customFormat="1" ht="31.5" x14ac:dyDescent="0.25">
      <c r="A9" s="35" t="s">
        <v>294</v>
      </c>
      <c r="B9" s="22" t="s">
        <v>223</v>
      </c>
      <c r="C9" s="25"/>
      <c r="D9" s="72">
        <f>D10+D13</f>
        <v>35552</v>
      </c>
      <c r="E9" s="74">
        <f>E10+E13</f>
        <v>35552</v>
      </c>
    </row>
    <row r="10" spans="1:5" s="4" customFormat="1" ht="31.5" x14ac:dyDescent="0.2">
      <c r="A10" s="38" t="s">
        <v>440</v>
      </c>
      <c r="B10" s="23" t="s">
        <v>223</v>
      </c>
      <c r="C10" s="81" t="s">
        <v>15</v>
      </c>
      <c r="D10" s="136">
        <f t="shared" ref="D10:E11" si="0">D11</f>
        <v>355</v>
      </c>
      <c r="E10" s="137">
        <f t="shared" si="0"/>
        <v>355</v>
      </c>
    </row>
    <row r="11" spans="1:5" s="4" customFormat="1" ht="31.5" x14ac:dyDescent="0.25">
      <c r="A11" s="6" t="s">
        <v>17</v>
      </c>
      <c r="B11" s="23" t="s">
        <v>223</v>
      </c>
      <c r="C11" s="81" t="s">
        <v>16</v>
      </c>
      <c r="D11" s="136">
        <f t="shared" si="0"/>
        <v>355</v>
      </c>
      <c r="E11" s="137">
        <f t="shared" si="0"/>
        <v>355</v>
      </c>
    </row>
    <row r="12" spans="1:5" s="4" customFormat="1" ht="15.75" hidden="1" x14ac:dyDescent="0.25">
      <c r="A12" s="8" t="s">
        <v>579</v>
      </c>
      <c r="B12" s="23" t="s">
        <v>223</v>
      </c>
      <c r="C12" s="25" t="s">
        <v>71</v>
      </c>
      <c r="D12" s="136">
        <v>355</v>
      </c>
      <c r="E12" s="137">
        <v>355</v>
      </c>
    </row>
    <row r="13" spans="1:5" s="4" customFormat="1" ht="15.75" x14ac:dyDescent="0.25">
      <c r="A13" s="8" t="s">
        <v>22</v>
      </c>
      <c r="B13" s="23" t="s">
        <v>223</v>
      </c>
      <c r="C13" s="86">
        <v>300</v>
      </c>
      <c r="D13" s="73">
        <f t="shared" ref="D13:E14" si="1">D14</f>
        <v>35197</v>
      </c>
      <c r="E13" s="77">
        <f t="shared" si="1"/>
        <v>35197</v>
      </c>
    </row>
    <row r="14" spans="1:5" s="4" customFormat="1" ht="31.5" x14ac:dyDescent="0.25">
      <c r="A14" s="49" t="s">
        <v>113</v>
      </c>
      <c r="B14" s="23" t="s">
        <v>223</v>
      </c>
      <c r="C14" s="86">
        <v>320</v>
      </c>
      <c r="D14" s="73">
        <f t="shared" si="1"/>
        <v>35197</v>
      </c>
      <c r="E14" s="77">
        <f t="shared" si="1"/>
        <v>35197</v>
      </c>
    </row>
    <row r="15" spans="1:5" s="4" customFormat="1" ht="31.5" hidden="1" x14ac:dyDescent="0.25">
      <c r="A15" s="49" t="s">
        <v>122</v>
      </c>
      <c r="B15" s="23" t="s">
        <v>223</v>
      </c>
      <c r="C15" s="86">
        <v>321</v>
      </c>
      <c r="D15" s="73">
        <v>35197</v>
      </c>
      <c r="E15" s="77">
        <v>35197</v>
      </c>
    </row>
    <row r="16" spans="1:5" s="4" customFormat="1" ht="63" x14ac:dyDescent="0.2">
      <c r="A16" s="45" t="s">
        <v>853</v>
      </c>
      <c r="B16" s="46" t="s">
        <v>854</v>
      </c>
      <c r="C16" s="26"/>
      <c r="D16" s="138">
        <f t="shared" ref="D16:E18" si="2">D17</f>
        <v>16474.97</v>
      </c>
      <c r="E16" s="138">
        <f t="shared" si="2"/>
        <v>71595.47</v>
      </c>
    </row>
    <row r="17" spans="1:5" s="4" customFormat="1" ht="31.5" x14ac:dyDescent="0.2">
      <c r="A17" s="38" t="s">
        <v>690</v>
      </c>
      <c r="B17" s="46" t="s">
        <v>854</v>
      </c>
      <c r="C17" s="25" t="s">
        <v>35</v>
      </c>
      <c r="D17" s="73">
        <f t="shared" si="2"/>
        <v>16474.97</v>
      </c>
      <c r="E17" s="73">
        <f t="shared" si="2"/>
        <v>71595.47</v>
      </c>
    </row>
    <row r="18" spans="1:5" s="4" customFormat="1" ht="15.75" x14ac:dyDescent="0.2">
      <c r="A18" s="38" t="s">
        <v>34</v>
      </c>
      <c r="B18" s="46" t="s">
        <v>854</v>
      </c>
      <c r="C18" s="25">
        <v>410</v>
      </c>
      <c r="D18" s="73">
        <f t="shared" si="2"/>
        <v>16474.97</v>
      </c>
      <c r="E18" s="73">
        <f t="shared" si="2"/>
        <v>71595.47</v>
      </c>
    </row>
    <row r="19" spans="1:5" s="4" customFormat="1" ht="31.5" hidden="1" x14ac:dyDescent="0.2">
      <c r="A19" s="38" t="s">
        <v>88</v>
      </c>
      <c r="B19" s="46" t="s">
        <v>854</v>
      </c>
      <c r="C19" s="25" t="s">
        <v>89</v>
      </c>
      <c r="D19" s="73">
        <f>6293.44+10181.53</f>
        <v>16474.97</v>
      </c>
      <c r="E19" s="73">
        <f>42076.12-14726.66+68070.78-23824.77</f>
        <v>71595.47</v>
      </c>
    </row>
    <row r="20" spans="1:5" s="4" customFormat="1" ht="63" x14ac:dyDescent="0.2">
      <c r="A20" s="45" t="s">
        <v>855</v>
      </c>
      <c r="B20" s="46" t="s">
        <v>856</v>
      </c>
      <c r="C20" s="26"/>
      <c r="D20" s="138">
        <f t="shared" ref="D20:E26" si="3">D21</f>
        <v>16474.97</v>
      </c>
      <c r="E20" s="138">
        <f t="shared" si="3"/>
        <v>71595.47</v>
      </c>
    </row>
    <row r="21" spans="1:5" s="4" customFormat="1" ht="31.5" x14ac:dyDescent="0.2">
      <c r="A21" s="38" t="s">
        <v>690</v>
      </c>
      <c r="B21" s="46" t="s">
        <v>856</v>
      </c>
      <c r="C21" s="25" t="s">
        <v>35</v>
      </c>
      <c r="D21" s="73">
        <f t="shared" si="3"/>
        <v>16474.97</v>
      </c>
      <c r="E21" s="73">
        <f t="shared" si="3"/>
        <v>71595.47</v>
      </c>
    </row>
    <row r="22" spans="1:5" s="4" customFormat="1" ht="15.75" x14ac:dyDescent="0.2">
      <c r="A22" s="38" t="s">
        <v>34</v>
      </c>
      <c r="B22" s="46" t="s">
        <v>856</v>
      </c>
      <c r="C22" s="25">
        <v>410</v>
      </c>
      <c r="D22" s="73">
        <f t="shared" si="3"/>
        <v>16474.97</v>
      </c>
      <c r="E22" s="73">
        <f t="shared" si="3"/>
        <v>71595.47</v>
      </c>
    </row>
    <row r="23" spans="1:5" s="4" customFormat="1" ht="31.5" hidden="1" x14ac:dyDescent="0.2">
      <c r="A23" s="38" t="s">
        <v>88</v>
      </c>
      <c r="B23" s="46" t="s">
        <v>856</v>
      </c>
      <c r="C23" s="25" t="s">
        <v>89</v>
      </c>
      <c r="D23" s="73">
        <f>6293.44+10181.53</f>
        <v>16474.97</v>
      </c>
      <c r="E23" s="73">
        <f>42076.12-14726.66+68070.78-23824.77</f>
        <v>71595.47</v>
      </c>
    </row>
    <row r="24" spans="1:5" s="4" customFormat="1" ht="63" x14ac:dyDescent="0.2">
      <c r="A24" s="45" t="s">
        <v>857</v>
      </c>
      <c r="B24" s="46" t="s">
        <v>858</v>
      </c>
      <c r="C24" s="26"/>
      <c r="D24" s="138">
        <f t="shared" si="3"/>
        <v>24662.34</v>
      </c>
      <c r="E24" s="138">
        <f t="shared" si="3"/>
        <v>107175.48000000001</v>
      </c>
    </row>
    <row r="25" spans="1:5" s="4" customFormat="1" ht="31.5" x14ac:dyDescent="0.2">
      <c r="A25" s="38" t="s">
        <v>690</v>
      </c>
      <c r="B25" s="46" t="s">
        <v>858</v>
      </c>
      <c r="C25" s="25" t="s">
        <v>35</v>
      </c>
      <c r="D25" s="73">
        <f t="shared" si="3"/>
        <v>24662.34</v>
      </c>
      <c r="E25" s="73">
        <f t="shared" si="3"/>
        <v>107175.48000000001</v>
      </c>
    </row>
    <row r="26" spans="1:5" s="4" customFormat="1" ht="15.75" x14ac:dyDescent="0.2">
      <c r="A26" s="38" t="s">
        <v>34</v>
      </c>
      <c r="B26" s="46" t="s">
        <v>858</v>
      </c>
      <c r="C26" s="25">
        <v>410</v>
      </c>
      <c r="D26" s="73">
        <f t="shared" si="3"/>
        <v>24662.34</v>
      </c>
      <c r="E26" s="73">
        <f t="shared" si="3"/>
        <v>107175.48000000001</v>
      </c>
    </row>
    <row r="27" spans="1:5" s="4" customFormat="1" ht="31.5" hidden="1" x14ac:dyDescent="0.2">
      <c r="A27" s="38" t="s">
        <v>88</v>
      </c>
      <c r="B27" s="46" t="s">
        <v>858</v>
      </c>
      <c r="C27" s="25" t="s">
        <v>89</v>
      </c>
      <c r="D27" s="73">
        <f>9421.01+15241.33</f>
        <v>24662.34</v>
      </c>
      <c r="E27" s="73">
        <f>62986.21-22045.18+101899.16-35664.71</f>
        <v>107175.48000000001</v>
      </c>
    </row>
    <row r="28" spans="1:5" s="4" customFormat="1" ht="63" x14ac:dyDescent="0.2">
      <c r="A28" s="45" t="s">
        <v>851</v>
      </c>
      <c r="B28" s="46" t="s">
        <v>852</v>
      </c>
      <c r="C28" s="26"/>
      <c r="D28" s="138">
        <f t="shared" ref="D28:E30" si="4">D29</f>
        <v>28025.06</v>
      </c>
      <c r="E28" s="138">
        <f>E29</f>
        <v>122466.97</v>
      </c>
    </row>
    <row r="29" spans="1:5" s="4" customFormat="1" ht="31.5" x14ac:dyDescent="0.2">
      <c r="A29" s="38" t="s">
        <v>690</v>
      </c>
      <c r="B29" s="46" t="s">
        <v>852</v>
      </c>
      <c r="C29" s="25" t="s">
        <v>35</v>
      </c>
      <c r="D29" s="73">
        <f t="shared" si="4"/>
        <v>28025.06</v>
      </c>
      <c r="E29" s="73">
        <f t="shared" si="4"/>
        <v>122466.97</v>
      </c>
    </row>
    <row r="30" spans="1:5" s="4" customFormat="1" ht="15.75" x14ac:dyDescent="0.2">
      <c r="A30" s="38" t="s">
        <v>34</v>
      </c>
      <c r="B30" s="46" t="s">
        <v>852</v>
      </c>
      <c r="C30" s="25">
        <v>410</v>
      </c>
      <c r="D30" s="73">
        <f t="shared" si="4"/>
        <v>28025.06</v>
      </c>
      <c r="E30" s="73">
        <f t="shared" si="4"/>
        <v>122466.97</v>
      </c>
    </row>
    <row r="31" spans="1:5" s="4" customFormat="1" ht="31.5" hidden="1" x14ac:dyDescent="0.2">
      <c r="A31" s="38" t="s">
        <v>88</v>
      </c>
      <c r="B31" s="46" t="s">
        <v>852</v>
      </c>
      <c r="C31" s="25" t="s">
        <v>89</v>
      </c>
      <c r="D31" s="73">
        <f>10705.57+17319.49</f>
        <v>28025.06</v>
      </c>
      <c r="E31" s="73">
        <f>71574.41-24792+115793.16-40108.6</f>
        <v>122466.97</v>
      </c>
    </row>
    <row r="32" spans="1:5" s="4" customFormat="1" ht="47.25" x14ac:dyDescent="0.25">
      <c r="A32" s="5" t="s">
        <v>691</v>
      </c>
      <c r="B32" s="21" t="s">
        <v>224</v>
      </c>
      <c r="C32" s="44"/>
      <c r="D32" s="70">
        <f>D33+D37+D41+D52+D56</f>
        <v>2326849</v>
      </c>
      <c r="E32" s="70">
        <f>E33+E37+E41+E52+E56</f>
        <v>2496849</v>
      </c>
    </row>
    <row r="33" spans="1:5" s="4" customFormat="1" ht="110.25" x14ac:dyDescent="0.2">
      <c r="A33" s="45" t="s">
        <v>692</v>
      </c>
      <c r="B33" s="22" t="s">
        <v>225</v>
      </c>
      <c r="C33" s="87"/>
      <c r="D33" s="143">
        <f t="shared" ref="D33:E35" si="5">D34</f>
        <v>1404532</v>
      </c>
      <c r="E33" s="144">
        <f t="shared" si="5"/>
        <v>1404532</v>
      </c>
    </row>
    <row r="34" spans="1:5" s="4" customFormat="1" ht="31.5" x14ac:dyDescent="0.25">
      <c r="A34" s="6" t="s">
        <v>18</v>
      </c>
      <c r="B34" s="23" t="s">
        <v>225</v>
      </c>
      <c r="C34" s="86">
        <v>600</v>
      </c>
      <c r="D34" s="141">
        <f t="shared" si="5"/>
        <v>1404532</v>
      </c>
      <c r="E34" s="142">
        <f t="shared" si="5"/>
        <v>1404532</v>
      </c>
    </row>
    <row r="35" spans="1:5" s="4" customFormat="1" ht="15.75" x14ac:dyDescent="0.25">
      <c r="A35" s="8" t="s">
        <v>24</v>
      </c>
      <c r="B35" s="23" t="s">
        <v>225</v>
      </c>
      <c r="C35" s="86">
        <v>610</v>
      </c>
      <c r="D35" s="141">
        <f t="shared" si="5"/>
        <v>1404532</v>
      </c>
      <c r="E35" s="142">
        <f t="shared" si="5"/>
        <v>1404532</v>
      </c>
    </row>
    <row r="36" spans="1:5" s="4" customFormat="1" ht="47.25" hidden="1" x14ac:dyDescent="0.25">
      <c r="A36" s="8" t="s">
        <v>92</v>
      </c>
      <c r="B36" s="23" t="s">
        <v>225</v>
      </c>
      <c r="C36" s="86">
        <v>611</v>
      </c>
      <c r="D36" s="73">
        <v>1404532</v>
      </c>
      <c r="E36" s="77">
        <v>1404532</v>
      </c>
    </row>
    <row r="37" spans="1:5" s="4" customFormat="1" ht="94.5" x14ac:dyDescent="0.25">
      <c r="A37" s="35" t="s">
        <v>90</v>
      </c>
      <c r="B37" s="22" t="s">
        <v>226</v>
      </c>
      <c r="C37" s="87"/>
      <c r="D37" s="143">
        <f t="shared" ref="D37:E39" si="6">D38</f>
        <v>77418</v>
      </c>
      <c r="E37" s="144">
        <f t="shared" si="6"/>
        <v>77418</v>
      </c>
    </row>
    <row r="38" spans="1:5" s="4" customFormat="1" ht="31.5" x14ac:dyDescent="0.25">
      <c r="A38" s="6" t="s">
        <v>18</v>
      </c>
      <c r="B38" s="23" t="s">
        <v>226</v>
      </c>
      <c r="C38" s="86">
        <v>600</v>
      </c>
      <c r="D38" s="141">
        <f t="shared" si="6"/>
        <v>77418</v>
      </c>
      <c r="E38" s="142">
        <f t="shared" si="6"/>
        <v>77418</v>
      </c>
    </row>
    <row r="39" spans="1:5" s="4" customFormat="1" ht="31.5" x14ac:dyDescent="0.25">
      <c r="A39" s="6" t="s">
        <v>27</v>
      </c>
      <c r="B39" s="23" t="s">
        <v>226</v>
      </c>
      <c r="C39" s="86">
        <v>630</v>
      </c>
      <c r="D39" s="141">
        <f t="shared" si="6"/>
        <v>77418</v>
      </c>
      <c r="E39" s="142">
        <f t="shared" si="6"/>
        <v>77418</v>
      </c>
    </row>
    <row r="40" spans="1:5" s="4" customFormat="1" ht="31.5" hidden="1" x14ac:dyDescent="0.25">
      <c r="A40" s="12" t="s">
        <v>635</v>
      </c>
      <c r="B40" s="23" t="s">
        <v>226</v>
      </c>
      <c r="C40" s="86">
        <v>631</v>
      </c>
      <c r="D40" s="73">
        <v>77418</v>
      </c>
      <c r="E40" s="77">
        <v>77418</v>
      </c>
    </row>
    <row r="41" spans="1:5" s="4" customFormat="1" ht="63" x14ac:dyDescent="0.25">
      <c r="A41" s="35" t="s">
        <v>126</v>
      </c>
      <c r="B41" s="22" t="s">
        <v>228</v>
      </c>
      <c r="C41" s="87"/>
      <c r="D41" s="138">
        <f>D42+D46+D49</f>
        <v>104944</v>
      </c>
      <c r="E41" s="145">
        <f>E42+E46+E49</f>
        <v>104944</v>
      </c>
    </row>
    <row r="42" spans="1:5" s="4" customFormat="1" ht="63" x14ac:dyDescent="0.25">
      <c r="A42" s="12" t="s">
        <v>36</v>
      </c>
      <c r="B42" s="23" t="s">
        <v>228</v>
      </c>
      <c r="C42" s="25" t="s">
        <v>29</v>
      </c>
      <c r="D42" s="136">
        <f>D43</f>
        <v>3887</v>
      </c>
      <c r="E42" s="137">
        <f>E43</f>
        <v>3887</v>
      </c>
    </row>
    <row r="43" spans="1:5" s="4" customFormat="1" ht="15.75" x14ac:dyDescent="0.25">
      <c r="A43" s="49" t="s">
        <v>31</v>
      </c>
      <c r="B43" s="23" t="s">
        <v>228</v>
      </c>
      <c r="C43" s="25" t="s">
        <v>30</v>
      </c>
      <c r="D43" s="136">
        <f>D44+D45</f>
        <v>3887</v>
      </c>
      <c r="E43" s="137">
        <f>E44+E45</f>
        <v>3887</v>
      </c>
    </row>
    <row r="44" spans="1:5" s="4" customFormat="1" ht="15.75" hidden="1" x14ac:dyDescent="0.25">
      <c r="A44" s="8" t="s">
        <v>242</v>
      </c>
      <c r="B44" s="23" t="s">
        <v>228</v>
      </c>
      <c r="C44" s="25" t="s">
        <v>81</v>
      </c>
      <c r="D44" s="136">
        <v>2985</v>
      </c>
      <c r="E44" s="137">
        <v>2985</v>
      </c>
    </row>
    <row r="45" spans="1:5" s="4" customFormat="1" ht="47.25" hidden="1" x14ac:dyDescent="0.25">
      <c r="A45" s="8" t="s">
        <v>142</v>
      </c>
      <c r="B45" s="23" t="s">
        <v>228</v>
      </c>
      <c r="C45" s="25" t="s">
        <v>141</v>
      </c>
      <c r="D45" s="136">
        <v>902</v>
      </c>
      <c r="E45" s="137">
        <v>902</v>
      </c>
    </row>
    <row r="46" spans="1:5" s="4" customFormat="1" ht="31.5" x14ac:dyDescent="0.2">
      <c r="A46" s="38" t="s">
        <v>440</v>
      </c>
      <c r="B46" s="23" t="s">
        <v>228</v>
      </c>
      <c r="C46" s="81" t="s">
        <v>15</v>
      </c>
      <c r="D46" s="136">
        <f t="shared" ref="D46:E47" si="7">D47</f>
        <v>1001</v>
      </c>
      <c r="E46" s="137">
        <f t="shared" si="7"/>
        <v>1001</v>
      </c>
    </row>
    <row r="47" spans="1:5" s="4" customFormat="1" ht="31.5" x14ac:dyDescent="0.25">
      <c r="A47" s="6" t="s">
        <v>17</v>
      </c>
      <c r="B47" s="23" t="s">
        <v>228</v>
      </c>
      <c r="C47" s="81" t="s">
        <v>16</v>
      </c>
      <c r="D47" s="136">
        <f t="shared" si="7"/>
        <v>1001</v>
      </c>
      <c r="E47" s="137">
        <f t="shared" si="7"/>
        <v>1001</v>
      </c>
    </row>
    <row r="48" spans="1:5" s="4" customFormat="1" ht="15.75" hidden="1" x14ac:dyDescent="0.25">
      <c r="A48" s="8" t="s">
        <v>579</v>
      </c>
      <c r="B48" s="23" t="s">
        <v>228</v>
      </c>
      <c r="C48" s="25" t="s">
        <v>71</v>
      </c>
      <c r="D48" s="136">
        <v>1001</v>
      </c>
      <c r="E48" s="137">
        <v>1001</v>
      </c>
    </row>
    <row r="49" spans="1:5" s="4" customFormat="1" ht="15.75" x14ac:dyDescent="0.25">
      <c r="A49" s="8" t="s">
        <v>22</v>
      </c>
      <c r="B49" s="23" t="s">
        <v>228</v>
      </c>
      <c r="C49" s="86">
        <v>300</v>
      </c>
      <c r="D49" s="73">
        <f t="shared" ref="D49:E50" si="8">D50</f>
        <v>100056</v>
      </c>
      <c r="E49" s="77">
        <f t="shared" si="8"/>
        <v>100056</v>
      </c>
    </row>
    <row r="50" spans="1:5" s="4" customFormat="1" ht="15.75" x14ac:dyDescent="0.25">
      <c r="A50" s="6" t="s">
        <v>37</v>
      </c>
      <c r="B50" s="23" t="s">
        <v>228</v>
      </c>
      <c r="C50" s="86">
        <v>310</v>
      </c>
      <c r="D50" s="73">
        <f t="shared" si="8"/>
        <v>100056</v>
      </c>
      <c r="E50" s="77">
        <f t="shared" si="8"/>
        <v>100056</v>
      </c>
    </row>
    <row r="51" spans="1:5" s="4" customFormat="1" ht="31.5" hidden="1" x14ac:dyDescent="0.25">
      <c r="A51" s="6" t="s">
        <v>127</v>
      </c>
      <c r="B51" s="23" t="s">
        <v>228</v>
      </c>
      <c r="C51" s="86">
        <v>313</v>
      </c>
      <c r="D51" s="73">
        <v>100056</v>
      </c>
      <c r="E51" s="77">
        <v>100056</v>
      </c>
    </row>
    <row r="52" spans="1:5" s="4" customFormat="1" ht="31.5" x14ac:dyDescent="0.25">
      <c r="A52" s="35" t="s">
        <v>91</v>
      </c>
      <c r="B52" s="22" t="s">
        <v>227</v>
      </c>
      <c r="C52" s="87"/>
      <c r="D52" s="143">
        <f t="shared" ref="D52:E54" si="9">D53</f>
        <v>691974</v>
      </c>
      <c r="E52" s="144">
        <f t="shared" si="9"/>
        <v>861974</v>
      </c>
    </row>
    <row r="53" spans="1:5" s="4" customFormat="1" ht="31.5" x14ac:dyDescent="0.25">
      <c r="A53" s="6" t="s">
        <v>18</v>
      </c>
      <c r="B53" s="25" t="s">
        <v>227</v>
      </c>
      <c r="C53" s="25" t="s">
        <v>20</v>
      </c>
      <c r="D53" s="136">
        <f t="shared" si="9"/>
        <v>691974</v>
      </c>
      <c r="E53" s="137">
        <f t="shared" si="9"/>
        <v>861974</v>
      </c>
    </row>
    <row r="54" spans="1:5" s="4" customFormat="1" ht="15.75" x14ac:dyDescent="0.25">
      <c r="A54" s="8" t="s">
        <v>24</v>
      </c>
      <c r="B54" s="25" t="s">
        <v>227</v>
      </c>
      <c r="C54" s="25" t="s">
        <v>25</v>
      </c>
      <c r="D54" s="136">
        <f t="shared" si="9"/>
        <v>691974</v>
      </c>
      <c r="E54" s="137">
        <f t="shared" si="9"/>
        <v>861974</v>
      </c>
    </row>
    <row r="55" spans="1:5" s="4" customFormat="1" ht="47.25" hidden="1" x14ac:dyDescent="0.25">
      <c r="A55" s="8" t="s">
        <v>92</v>
      </c>
      <c r="B55" s="25" t="s">
        <v>227</v>
      </c>
      <c r="C55" s="25" t="s">
        <v>93</v>
      </c>
      <c r="D55" s="136">
        <v>691974</v>
      </c>
      <c r="E55" s="137">
        <f>691974+170000</f>
        <v>861974</v>
      </c>
    </row>
    <row r="56" spans="1:5" s="4" customFormat="1" ht="63" x14ac:dyDescent="0.2">
      <c r="A56" s="45" t="s">
        <v>66</v>
      </c>
      <c r="B56" s="22" t="str">
        <f>B57</f>
        <v>01 1 02 S2330</v>
      </c>
      <c r="C56" s="26"/>
      <c r="D56" s="138">
        <f>D57</f>
        <v>47981</v>
      </c>
      <c r="E56" s="138">
        <f>E57</f>
        <v>47981</v>
      </c>
    </row>
    <row r="57" spans="1:5" s="4" customFormat="1" ht="31.5" x14ac:dyDescent="0.2">
      <c r="A57" s="38" t="s">
        <v>18</v>
      </c>
      <c r="B57" s="23" t="str">
        <f>B58</f>
        <v>01 1 02 S2330</v>
      </c>
      <c r="C57" s="86">
        <v>600</v>
      </c>
      <c r="D57" s="73">
        <f>D59</f>
        <v>47981</v>
      </c>
      <c r="E57" s="73">
        <f>E59</f>
        <v>47981</v>
      </c>
    </row>
    <row r="58" spans="1:5" s="4" customFormat="1" ht="31.5" x14ac:dyDescent="0.2">
      <c r="A58" s="38" t="s">
        <v>27</v>
      </c>
      <c r="B58" s="23" t="str">
        <f>B59</f>
        <v>01 1 02 S2330</v>
      </c>
      <c r="C58" s="86">
        <v>630</v>
      </c>
      <c r="D58" s="73">
        <f>D59</f>
        <v>47981</v>
      </c>
      <c r="E58" s="73">
        <f>E59</f>
        <v>47981</v>
      </c>
    </row>
    <row r="59" spans="1:5" s="4" customFormat="1" ht="31.5" hidden="1" x14ac:dyDescent="0.2">
      <c r="A59" s="38" t="s">
        <v>635</v>
      </c>
      <c r="B59" s="23" t="s">
        <v>859</v>
      </c>
      <c r="C59" s="86">
        <v>631</v>
      </c>
      <c r="D59" s="73">
        <f>29652+18329</f>
        <v>47981</v>
      </c>
      <c r="E59" s="73">
        <f>29652+18329</f>
        <v>47981</v>
      </c>
    </row>
    <row r="60" spans="1:5" s="4" customFormat="1" ht="47.25" x14ac:dyDescent="0.25">
      <c r="A60" s="5" t="s">
        <v>693</v>
      </c>
      <c r="B60" s="21" t="s">
        <v>298</v>
      </c>
      <c r="C60" s="44"/>
      <c r="D60" s="70">
        <f t="shared" ref="D60:E60" si="10">D61</f>
        <v>35772</v>
      </c>
      <c r="E60" s="70">
        <f t="shared" si="10"/>
        <v>135772</v>
      </c>
    </row>
    <row r="61" spans="1:5" s="4" customFormat="1" ht="15.75" x14ac:dyDescent="0.25">
      <c r="A61" s="64" t="s">
        <v>457</v>
      </c>
      <c r="B61" s="71" t="s">
        <v>694</v>
      </c>
      <c r="C61" s="133"/>
      <c r="D61" s="134">
        <f t="shared" ref="D61:E64" si="11">D62</f>
        <v>35772</v>
      </c>
      <c r="E61" s="135">
        <f t="shared" si="11"/>
        <v>135772</v>
      </c>
    </row>
    <row r="62" spans="1:5" s="4" customFormat="1" ht="47.25" x14ac:dyDescent="0.25">
      <c r="A62" s="35" t="s">
        <v>86</v>
      </c>
      <c r="B62" s="22" t="s">
        <v>695</v>
      </c>
      <c r="C62" s="26"/>
      <c r="D62" s="139">
        <f t="shared" si="11"/>
        <v>35772</v>
      </c>
      <c r="E62" s="140">
        <f t="shared" si="11"/>
        <v>135772</v>
      </c>
    </row>
    <row r="63" spans="1:5" s="4" customFormat="1" ht="31.5" x14ac:dyDescent="0.25">
      <c r="A63" s="6" t="s">
        <v>18</v>
      </c>
      <c r="B63" s="23" t="s">
        <v>695</v>
      </c>
      <c r="C63" s="81" t="s">
        <v>20</v>
      </c>
      <c r="D63" s="136">
        <f t="shared" si="11"/>
        <v>35772</v>
      </c>
      <c r="E63" s="137">
        <f t="shared" si="11"/>
        <v>135772</v>
      </c>
    </row>
    <row r="64" spans="1:5" s="4" customFormat="1" ht="15.75" x14ac:dyDescent="0.25">
      <c r="A64" s="6" t="s">
        <v>24</v>
      </c>
      <c r="B64" s="23" t="s">
        <v>695</v>
      </c>
      <c r="C64" s="81" t="s">
        <v>25</v>
      </c>
      <c r="D64" s="136">
        <f t="shared" si="11"/>
        <v>35772</v>
      </c>
      <c r="E64" s="137">
        <f t="shared" si="11"/>
        <v>135772</v>
      </c>
    </row>
    <row r="65" spans="1:5" s="4" customFormat="1" ht="15.75" hidden="1" x14ac:dyDescent="0.25">
      <c r="A65" s="6" t="s">
        <v>76</v>
      </c>
      <c r="B65" s="23" t="s">
        <v>695</v>
      </c>
      <c r="C65" s="81" t="s">
        <v>77</v>
      </c>
      <c r="D65" s="136">
        <f>30000+100+250+12000+422-7000</f>
        <v>35772</v>
      </c>
      <c r="E65" s="137">
        <f>30000+100+250+12000+422+100000-7000</f>
        <v>135772</v>
      </c>
    </row>
    <row r="66" spans="1:5" s="4" customFormat="1" ht="63" x14ac:dyDescent="0.2">
      <c r="A66" s="48" t="s">
        <v>696</v>
      </c>
      <c r="B66" s="21" t="s">
        <v>697</v>
      </c>
      <c r="C66" s="27"/>
      <c r="D66" s="70">
        <f t="shared" ref="D66:E66" si="12">D67</f>
        <v>810</v>
      </c>
      <c r="E66" s="78">
        <f t="shared" si="12"/>
        <v>810</v>
      </c>
    </row>
    <row r="67" spans="1:5" s="4" customFormat="1" ht="15.75" x14ac:dyDescent="0.2">
      <c r="A67" s="45" t="s">
        <v>87</v>
      </c>
      <c r="B67" s="22" t="s">
        <v>698</v>
      </c>
      <c r="C67" s="81"/>
      <c r="D67" s="136">
        <f t="shared" ref="D67:E67" si="13">D68+D71</f>
        <v>810</v>
      </c>
      <c r="E67" s="137">
        <f t="shared" si="13"/>
        <v>810</v>
      </c>
    </row>
    <row r="68" spans="1:5" s="4" customFormat="1" ht="31.5" x14ac:dyDescent="0.2">
      <c r="A68" s="38" t="s">
        <v>440</v>
      </c>
      <c r="B68" s="23" t="s">
        <v>698</v>
      </c>
      <c r="C68" s="81" t="s">
        <v>15</v>
      </c>
      <c r="D68" s="75">
        <f t="shared" ref="D68:E69" si="14">D69</f>
        <v>250</v>
      </c>
      <c r="E68" s="76">
        <f t="shared" si="14"/>
        <v>250</v>
      </c>
    </row>
    <row r="69" spans="1:5" s="4" customFormat="1" ht="31.5" x14ac:dyDescent="0.25">
      <c r="A69" s="6" t="s">
        <v>17</v>
      </c>
      <c r="B69" s="23" t="s">
        <v>698</v>
      </c>
      <c r="C69" s="81" t="s">
        <v>16</v>
      </c>
      <c r="D69" s="75">
        <f t="shared" si="14"/>
        <v>250</v>
      </c>
      <c r="E69" s="76">
        <f t="shared" si="14"/>
        <v>250</v>
      </c>
    </row>
    <row r="70" spans="1:5" s="4" customFormat="1" ht="15.75" hidden="1" x14ac:dyDescent="0.25">
      <c r="A70" s="8" t="s">
        <v>579</v>
      </c>
      <c r="B70" s="23" t="s">
        <v>698</v>
      </c>
      <c r="C70" s="25" t="s">
        <v>71</v>
      </c>
      <c r="D70" s="75">
        <v>250</v>
      </c>
      <c r="E70" s="76">
        <v>250</v>
      </c>
    </row>
    <row r="71" spans="1:5" s="4" customFormat="1" ht="31.5" x14ac:dyDescent="0.25">
      <c r="A71" s="6" t="s">
        <v>18</v>
      </c>
      <c r="B71" s="23" t="s">
        <v>698</v>
      </c>
      <c r="C71" s="81" t="s">
        <v>20</v>
      </c>
      <c r="D71" s="75">
        <f t="shared" ref="D71:E72" si="15">D72</f>
        <v>560</v>
      </c>
      <c r="E71" s="76">
        <f t="shared" si="15"/>
        <v>560</v>
      </c>
    </row>
    <row r="72" spans="1:5" s="4" customFormat="1" ht="15.75" x14ac:dyDescent="0.25">
      <c r="A72" s="6" t="s">
        <v>24</v>
      </c>
      <c r="B72" s="23" t="s">
        <v>698</v>
      </c>
      <c r="C72" s="81" t="s">
        <v>25</v>
      </c>
      <c r="D72" s="75">
        <f t="shared" si="15"/>
        <v>560</v>
      </c>
      <c r="E72" s="76">
        <f t="shared" si="15"/>
        <v>560</v>
      </c>
    </row>
    <row r="73" spans="1:5" s="4" customFormat="1" ht="15.75" hidden="1" x14ac:dyDescent="0.25">
      <c r="A73" s="6" t="s">
        <v>76</v>
      </c>
      <c r="B73" s="23" t="s">
        <v>698</v>
      </c>
      <c r="C73" s="81" t="s">
        <v>77</v>
      </c>
      <c r="D73" s="75">
        <v>560</v>
      </c>
      <c r="E73" s="76">
        <v>560</v>
      </c>
    </row>
    <row r="74" spans="1:5" s="4" customFormat="1" ht="15.75" x14ac:dyDescent="0.25">
      <c r="A74" s="56" t="s">
        <v>99</v>
      </c>
      <c r="B74" s="21" t="s">
        <v>255</v>
      </c>
      <c r="C74" s="44"/>
      <c r="D74" s="70">
        <f>D75+D135+D148+D157+D186</f>
        <v>4482279.3899999997</v>
      </c>
      <c r="E74" s="78">
        <f>E75+E135+E148+E157+E186</f>
        <v>3441265.25</v>
      </c>
    </row>
    <row r="75" spans="1:5" s="4" customFormat="1" ht="78.75" x14ac:dyDescent="0.25">
      <c r="A75" s="56" t="s">
        <v>699</v>
      </c>
      <c r="B75" s="21" t="s">
        <v>231</v>
      </c>
      <c r="C75" s="44"/>
      <c r="D75" s="70">
        <f>D76+D89+D107+D113+D119+D123</f>
        <v>340492</v>
      </c>
      <c r="E75" s="70">
        <f>E76+E89+E107+E113+E119+E123</f>
        <v>440578</v>
      </c>
    </row>
    <row r="76" spans="1:5" s="4" customFormat="1" ht="28.5" x14ac:dyDescent="0.2">
      <c r="A76" s="5" t="s">
        <v>700</v>
      </c>
      <c r="B76" s="27" t="s">
        <v>475</v>
      </c>
      <c r="C76" s="27"/>
      <c r="D76" s="70">
        <f>D77</f>
        <v>22809</v>
      </c>
      <c r="E76" s="78">
        <f>E77</f>
        <v>22809</v>
      </c>
    </row>
    <row r="77" spans="1:5" s="4" customFormat="1" ht="31.5" x14ac:dyDescent="0.25">
      <c r="A77" s="35" t="s">
        <v>601</v>
      </c>
      <c r="B77" s="26" t="s">
        <v>569</v>
      </c>
      <c r="C77" s="26"/>
      <c r="D77" s="75">
        <f t="shared" ref="D77:E77" si="16">D78+D83+D86</f>
        <v>22809</v>
      </c>
      <c r="E77" s="76">
        <f t="shared" si="16"/>
        <v>22809</v>
      </c>
    </row>
    <row r="78" spans="1:5" s="4" customFormat="1" ht="63" x14ac:dyDescent="0.25">
      <c r="A78" s="8" t="s">
        <v>28</v>
      </c>
      <c r="B78" s="25" t="s">
        <v>569</v>
      </c>
      <c r="C78" s="25" t="s">
        <v>29</v>
      </c>
      <c r="D78" s="75">
        <f>D79</f>
        <v>12744</v>
      </c>
      <c r="E78" s="76">
        <f>E79</f>
        <v>12744</v>
      </c>
    </row>
    <row r="79" spans="1:5" s="4" customFormat="1" ht="15.75" x14ac:dyDescent="0.25">
      <c r="A79" s="8" t="s">
        <v>31</v>
      </c>
      <c r="B79" s="25" t="s">
        <v>569</v>
      </c>
      <c r="C79" s="25" t="s">
        <v>30</v>
      </c>
      <c r="D79" s="75">
        <f>SUM(D80:D82)</f>
        <v>12744</v>
      </c>
      <c r="E79" s="76">
        <f>SUM(E80:E82)</f>
        <v>12744</v>
      </c>
    </row>
    <row r="80" spans="1:5" s="4" customFormat="1" ht="15.75" hidden="1" x14ac:dyDescent="0.25">
      <c r="A80" s="8" t="s">
        <v>229</v>
      </c>
      <c r="B80" s="25" t="s">
        <v>569</v>
      </c>
      <c r="C80" s="25" t="s">
        <v>81</v>
      </c>
      <c r="D80" s="75">
        <f>7649+159</f>
        <v>7808</v>
      </c>
      <c r="E80" s="75">
        <f>7649+159</f>
        <v>7808</v>
      </c>
    </row>
    <row r="81" spans="1:5" s="4" customFormat="1" ht="31.5" hidden="1" x14ac:dyDescent="0.25">
      <c r="A81" s="8" t="s">
        <v>83</v>
      </c>
      <c r="B81" s="25" t="s">
        <v>569</v>
      </c>
      <c r="C81" s="25" t="s">
        <v>82</v>
      </c>
      <c r="D81" s="75">
        <f>1801+179</f>
        <v>1980</v>
      </c>
      <c r="E81" s="75">
        <f>1801+179</f>
        <v>1980</v>
      </c>
    </row>
    <row r="82" spans="1:5" s="4" customFormat="1" ht="47.25" hidden="1" x14ac:dyDescent="0.25">
      <c r="A82" s="8" t="s">
        <v>142</v>
      </c>
      <c r="B82" s="25" t="s">
        <v>569</v>
      </c>
      <c r="C82" s="25" t="s">
        <v>141</v>
      </c>
      <c r="D82" s="75">
        <f>2854+102</f>
        <v>2956</v>
      </c>
      <c r="E82" s="75">
        <f>2854+102</f>
        <v>2956</v>
      </c>
    </row>
    <row r="83" spans="1:5" s="4" customFormat="1" ht="31.5" x14ac:dyDescent="0.2">
      <c r="A83" s="38" t="s">
        <v>440</v>
      </c>
      <c r="B83" s="25" t="s">
        <v>569</v>
      </c>
      <c r="C83" s="25" t="s">
        <v>15</v>
      </c>
      <c r="D83" s="75">
        <f t="shared" ref="D83:E84" si="17">D84</f>
        <v>9921</v>
      </c>
      <c r="E83" s="76">
        <f t="shared" si="17"/>
        <v>9921</v>
      </c>
    </row>
    <row r="84" spans="1:5" s="4" customFormat="1" ht="31.5" x14ac:dyDescent="0.25">
      <c r="A84" s="8" t="s">
        <v>17</v>
      </c>
      <c r="B84" s="25" t="s">
        <v>569</v>
      </c>
      <c r="C84" s="25" t="s">
        <v>16</v>
      </c>
      <c r="D84" s="75">
        <f t="shared" si="17"/>
        <v>9921</v>
      </c>
      <c r="E84" s="76">
        <f t="shared" si="17"/>
        <v>9921</v>
      </c>
    </row>
    <row r="85" spans="1:5" s="4" customFormat="1" ht="15.75" hidden="1" x14ac:dyDescent="0.25">
      <c r="A85" s="8" t="s">
        <v>579</v>
      </c>
      <c r="B85" s="25" t="s">
        <v>569</v>
      </c>
      <c r="C85" s="25" t="s">
        <v>71</v>
      </c>
      <c r="D85" s="75">
        <v>9921</v>
      </c>
      <c r="E85" s="76">
        <v>9921</v>
      </c>
    </row>
    <row r="86" spans="1:5" s="4" customFormat="1" ht="15.75" x14ac:dyDescent="0.25">
      <c r="A86" s="12" t="s">
        <v>13</v>
      </c>
      <c r="B86" s="25" t="s">
        <v>569</v>
      </c>
      <c r="C86" s="25" t="s">
        <v>14</v>
      </c>
      <c r="D86" s="75">
        <f t="shared" ref="D86:E87" si="18">D87</f>
        <v>144</v>
      </c>
      <c r="E86" s="76">
        <f t="shared" si="18"/>
        <v>144</v>
      </c>
    </row>
    <row r="87" spans="1:5" s="4" customFormat="1" ht="15.75" x14ac:dyDescent="0.25">
      <c r="A87" s="8" t="s">
        <v>33</v>
      </c>
      <c r="B87" s="25" t="s">
        <v>569</v>
      </c>
      <c r="C87" s="25" t="s">
        <v>32</v>
      </c>
      <c r="D87" s="75">
        <f t="shared" si="18"/>
        <v>144</v>
      </c>
      <c r="E87" s="76">
        <f t="shared" si="18"/>
        <v>144</v>
      </c>
    </row>
    <row r="88" spans="1:5" s="4" customFormat="1" ht="15.75" hidden="1" x14ac:dyDescent="0.25">
      <c r="A88" s="8" t="s">
        <v>74</v>
      </c>
      <c r="B88" s="25" t="s">
        <v>569</v>
      </c>
      <c r="C88" s="25" t="s">
        <v>75</v>
      </c>
      <c r="D88" s="75">
        <v>144</v>
      </c>
      <c r="E88" s="76">
        <v>144</v>
      </c>
    </row>
    <row r="89" spans="1:5" s="4" customFormat="1" ht="15.75" x14ac:dyDescent="0.25">
      <c r="A89" s="80" t="s">
        <v>100</v>
      </c>
      <c r="B89" s="71" t="s">
        <v>232</v>
      </c>
      <c r="C89" s="57"/>
      <c r="D89" s="134">
        <f>D90+D94+D98</f>
        <v>156334</v>
      </c>
      <c r="E89" s="135">
        <f>E90+E94+E98</f>
        <v>256334</v>
      </c>
    </row>
    <row r="90" spans="1:5" s="4" customFormat="1" ht="47.25" x14ac:dyDescent="0.25">
      <c r="A90" s="43" t="s">
        <v>101</v>
      </c>
      <c r="B90" s="22" t="s">
        <v>233</v>
      </c>
      <c r="C90" s="26"/>
      <c r="D90" s="139">
        <f t="shared" ref="D90:E90" si="19">D91</f>
        <v>77487</v>
      </c>
      <c r="E90" s="140">
        <f t="shared" si="19"/>
        <v>177487</v>
      </c>
    </row>
    <row r="91" spans="1:5" s="4" customFormat="1" ht="31.5" x14ac:dyDescent="0.25">
      <c r="A91" s="49" t="s">
        <v>18</v>
      </c>
      <c r="B91" s="147" t="s">
        <v>233</v>
      </c>
      <c r="C91" s="81" t="s">
        <v>20</v>
      </c>
      <c r="D91" s="75">
        <f t="shared" ref="D91:E92" si="20">D92</f>
        <v>77487</v>
      </c>
      <c r="E91" s="76">
        <f t="shared" si="20"/>
        <v>177487</v>
      </c>
    </row>
    <row r="92" spans="1:5" s="4" customFormat="1" ht="15.75" x14ac:dyDescent="0.25">
      <c r="A92" s="49" t="s">
        <v>24</v>
      </c>
      <c r="B92" s="147" t="s">
        <v>233</v>
      </c>
      <c r="C92" s="81" t="s">
        <v>25</v>
      </c>
      <c r="D92" s="75">
        <f t="shared" si="20"/>
        <v>77487</v>
      </c>
      <c r="E92" s="76">
        <f t="shared" si="20"/>
        <v>177487</v>
      </c>
    </row>
    <row r="93" spans="1:5" s="4" customFormat="1" ht="15.75" hidden="1" x14ac:dyDescent="0.25">
      <c r="A93" s="49" t="s">
        <v>76</v>
      </c>
      <c r="B93" s="147" t="s">
        <v>233</v>
      </c>
      <c r="C93" s="81" t="s">
        <v>77</v>
      </c>
      <c r="D93" s="76">
        <v>77487</v>
      </c>
      <c r="E93" s="76">
        <v>177487</v>
      </c>
    </row>
    <row r="94" spans="1:5" s="4" customFormat="1" ht="15.75" x14ac:dyDescent="0.25">
      <c r="A94" s="79" t="s">
        <v>102</v>
      </c>
      <c r="B94" s="22" t="s">
        <v>234</v>
      </c>
      <c r="C94" s="26"/>
      <c r="D94" s="139">
        <f t="shared" ref="D94:E96" si="21">D95</f>
        <v>75217</v>
      </c>
      <c r="E94" s="140">
        <f t="shared" si="21"/>
        <v>75217</v>
      </c>
    </row>
    <row r="95" spans="1:5" s="4" customFormat="1" ht="31.5" x14ac:dyDescent="0.25">
      <c r="A95" s="49" t="s">
        <v>18</v>
      </c>
      <c r="B95" s="147" t="s">
        <v>234</v>
      </c>
      <c r="C95" s="81" t="s">
        <v>20</v>
      </c>
      <c r="D95" s="136">
        <f t="shared" si="21"/>
        <v>75217</v>
      </c>
      <c r="E95" s="137">
        <f t="shared" si="21"/>
        <v>75217</v>
      </c>
    </row>
    <row r="96" spans="1:5" s="4" customFormat="1" ht="15.75" x14ac:dyDescent="0.25">
      <c r="A96" s="49" t="s">
        <v>24</v>
      </c>
      <c r="B96" s="147" t="s">
        <v>234</v>
      </c>
      <c r="C96" s="81" t="s">
        <v>25</v>
      </c>
      <c r="D96" s="136">
        <f t="shared" si="21"/>
        <v>75217</v>
      </c>
      <c r="E96" s="137">
        <f t="shared" si="21"/>
        <v>75217</v>
      </c>
    </row>
    <row r="97" spans="1:5" s="4" customFormat="1" ht="15.75" hidden="1" x14ac:dyDescent="0.25">
      <c r="A97" s="49" t="s">
        <v>76</v>
      </c>
      <c r="B97" s="147" t="s">
        <v>234</v>
      </c>
      <c r="C97" s="81" t="s">
        <v>77</v>
      </c>
      <c r="D97" s="136">
        <v>75217</v>
      </c>
      <c r="E97" s="137">
        <f>75217</f>
        <v>75217</v>
      </c>
    </row>
    <row r="98" spans="1:5" s="4" customFormat="1" ht="15.75" x14ac:dyDescent="0.25">
      <c r="A98" s="43" t="s">
        <v>103</v>
      </c>
      <c r="B98" s="22" t="s">
        <v>235</v>
      </c>
      <c r="C98" s="26"/>
      <c r="D98" s="139">
        <f t="shared" ref="D98:E98" si="22">D99+D102+D104</f>
        <v>3630</v>
      </c>
      <c r="E98" s="140">
        <f t="shared" si="22"/>
        <v>3630</v>
      </c>
    </row>
    <row r="99" spans="1:5" s="4" customFormat="1" ht="31.5" x14ac:dyDescent="0.2">
      <c r="A99" s="38" t="s">
        <v>440</v>
      </c>
      <c r="B99" s="147" t="s">
        <v>235</v>
      </c>
      <c r="C99" s="81" t="s">
        <v>15</v>
      </c>
      <c r="D99" s="136">
        <f t="shared" ref="D99:E100" si="23">D100</f>
        <v>160</v>
      </c>
      <c r="E99" s="137">
        <f t="shared" si="23"/>
        <v>160</v>
      </c>
    </row>
    <row r="100" spans="1:5" s="4" customFormat="1" ht="31.5" x14ac:dyDescent="0.25">
      <c r="A100" s="49" t="s">
        <v>17</v>
      </c>
      <c r="B100" s="147" t="s">
        <v>235</v>
      </c>
      <c r="C100" s="81" t="s">
        <v>16</v>
      </c>
      <c r="D100" s="136">
        <f t="shared" si="23"/>
        <v>160</v>
      </c>
      <c r="E100" s="137">
        <f t="shared" si="23"/>
        <v>160</v>
      </c>
    </row>
    <row r="101" spans="1:5" s="4" customFormat="1" ht="15.75" hidden="1" x14ac:dyDescent="0.25">
      <c r="A101" s="12" t="s">
        <v>579</v>
      </c>
      <c r="B101" s="147" t="s">
        <v>235</v>
      </c>
      <c r="C101" s="25" t="s">
        <v>71</v>
      </c>
      <c r="D101" s="136">
        <f>660-500</f>
        <v>160</v>
      </c>
      <c r="E101" s="137">
        <f>660-500</f>
        <v>160</v>
      </c>
    </row>
    <row r="102" spans="1:5" s="4" customFormat="1" ht="15.75" x14ac:dyDescent="0.25">
      <c r="A102" s="8" t="s">
        <v>22</v>
      </c>
      <c r="B102" s="147" t="s">
        <v>235</v>
      </c>
      <c r="C102" s="25" t="s">
        <v>23</v>
      </c>
      <c r="D102" s="136">
        <f>D103</f>
        <v>830</v>
      </c>
      <c r="E102" s="137">
        <f>E103</f>
        <v>830</v>
      </c>
    </row>
    <row r="103" spans="1:5" s="4" customFormat="1" ht="15.75" x14ac:dyDescent="0.25">
      <c r="A103" s="12" t="s">
        <v>456</v>
      </c>
      <c r="B103" s="147" t="s">
        <v>235</v>
      </c>
      <c r="C103" s="25" t="s">
        <v>455</v>
      </c>
      <c r="D103" s="136">
        <f>650+180</f>
        <v>830</v>
      </c>
      <c r="E103" s="137">
        <f>650+180</f>
        <v>830</v>
      </c>
    </row>
    <row r="104" spans="1:5" s="4" customFormat="1" ht="31.5" x14ac:dyDescent="0.25">
      <c r="A104" s="49" t="s">
        <v>18</v>
      </c>
      <c r="B104" s="147" t="s">
        <v>235</v>
      </c>
      <c r="C104" s="81" t="s">
        <v>20</v>
      </c>
      <c r="D104" s="136">
        <f t="shared" ref="D104:E105" si="24">D105</f>
        <v>2640</v>
      </c>
      <c r="E104" s="137">
        <f t="shared" si="24"/>
        <v>2640</v>
      </c>
    </row>
    <row r="105" spans="1:5" s="4" customFormat="1" ht="15.75" x14ac:dyDescent="0.25">
      <c r="A105" s="49" t="s">
        <v>24</v>
      </c>
      <c r="B105" s="147" t="s">
        <v>235</v>
      </c>
      <c r="C105" s="81" t="s">
        <v>25</v>
      </c>
      <c r="D105" s="136">
        <f t="shared" si="24"/>
        <v>2640</v>
      </c>
      <c r="E105" s="137">
        <f t="shared" si="24"/>
        <v>2640</v>
      </c>
    </row>
    <row r="106" spans="1:5" s="4" customFormat="1" ht="15.75" hidden="1" x14ac:dyDescent="0.25">
      <c r="A106" s="49" t="s">
        <v>76</v>
      </c>
      <c r="B106" s="147" t="s">
        <v>235</v>
      </c>
      <c r="C106" s="81" t="s">
        <v>77</v>
      </c>
      <c r="D106" s="136">
        <v>2640</v>
      </c>
      <c r="E106" s="137">
        <v>2640</v>
      </c>
    </row>
    <row r="107" spans="1:5" s="4" customFormat="1" ht="47.25" x14ac:dyDescent="0.25">
      <c r="A107" s="43" t="s">
        <v>622</v>
      </c>
      <c r="B107" s="22" t="s">
        <v>591</v>
      </c>
      <c r="C107" s="26"/>
      <c r="D107" s="72">
        <f t="shared" ref="D107:E107" si="25">D108</f>
        <v>10641</v>
      </c>
      <c r="E107" s="74">
        <f t="shared" si="25"/>
        <v>10641</v>
      </c>
    </row>
    <row r="108" spans="1:5" s="4" customFormat="1" ht="63" x14ac:dyDescent="0.25">
      <c r="A108" s="49" t="s">
        <v>28</v>
      </c>
      <c r="B108" s="25" t="s">
        <v>591</v>
      </c>
      <c r="C108" s="25" t="s">
        <v>29</v>
      </c>
      <c r="D108" s="75">
        <f t="shared" ref="D108:E108" si="26">D109</f>
        <v>10641</v>
      </c>
      <c r="E108" s="76">
        <f t="shared" si="26"/>
        <v>10641</v>
      </c>
    </row>
    <row r="109" spans="1:5" s="4" customFormat="1" ht="31.5" x14ac:dyDescent="0.25">
      <c r="A109" s="49" t="s">
        <v>8</v>
      </c>
      <c r="B109" s="25" t="s">
        <v>591</v>
      </c>
      <c r="C109" s="25" t="s">
        <v>60</v>
      </c>
      <c r="D109" s="75">
        <f t="shared" ref="D109:E109" si="27">D110+D111+D112</f>
        <v>10641</v>
      </c>
      <c r="E109" s="76">
        <f t="shared" si="27"/>
        <v>10641</v>
      </c>
    </row>
    <row r="110" spans="1:5" s="4" customFormat="1" ht="15.75" hidden="1" x14ac:dyDescent="0.2">
      <c r="A110" s="55" t="s">
        <v>249</v>
      </c>
      <c r="B110" s="25" t="s">
        <v>591</v>
      </c>
      <c r="C110" s="25" t="s">
        <v>68</v>
      </c>
      <c r="D110" s="136">
        <v>6307.75</v>
      </c>
      <c r="E110" s="137">
        <v>6307.75</v>
      </c>
    </row>
    <row r="111" spans="1:5" s="4" customFormat="1" ht="31.5" hidden="1" x14ac:dyDescent="0.2">
      <c r="A111" s="55" t="s">
        <v>69</v>
      </c>
      <c r="B111" s="25" t="s">
        <v>591</v>
      </c>
      <c r="C111" s="25" t="s">
        <v>70</v>
      </c>
      <c r="D111" s="136">
        <v>1940.25</v>
      </c>
      <c r="E111" s="137">
        <v>1940.25</v>
      </c>
    </row>
    <row r="112" spans="1:5" s="4" customFormat="1" ht="47.25" hidden="1" x14ac:dyDescent="0.25">
      <c r="A112" s="8" t="s">
        <v>145</v>
      </c>
      <c r="B112" s="25" t="s">
        <v>591</v>
      </c>
      <c r="C112" s="25" t="s">
        <v>144</v>
      </c>
      <c r="D112" s="136">
        <v>2393</v>
      </c>
      <c r="E112" s="137">
        <v>2393</v>
      </c>
    </row>
    <row r="113" spans="1:5" s="4" customFormat="1" ht="110.25" x14ac:dyDescent="0.25">
      <c r="A113" s="80" t="s">
        <v>625</v>
      </c>
      <c r="B113" s="22" t="s">
        <v>236</v>
      </c>
      <c r="C113" s="26"/>
      <c r="D113" s="139">
        <f t="shared" ref="D113:E113" si="28">D114</f>
        <v>143593</v>
      </c>
      <c r="E113" s="140">
        <f t="shared" si="28"/>
        <v>143593</v>
      </c>
    </row>
    <row r="114" spans="1:5" s="4" customFormat="1" ht="31.5" x14ac:dyDescent="0.25">
      <c r="A114" s="49" t="s">
        <v>18</v>
      </c>
      <c r="B114" s="147" t="s">
        <v>236</v>
      </c>
      <c r="C114" s="81" t="s">
        <v>20</v>
      </c>
      <c r="D114" s="136">
        <f t="shared" ref="D114:E114" si="29">D115+D117</f>
        <v>143593</v>
      </c>
      <c r="E114" s="137">
        <f t="shared" si="29"/>
        <v>143593</v>
      </c>
    </row>
    <row r="115" spans="1:5" s="4" customFormat="1" ht="15.75" x14ac:dyDescent="0.25">
      <c r="A115" s="49" t="s">
        <v>24</v>
      </c>
      <c r="B115" s="147" t="s">
        <v>236</v>
      </c>
      <c r="C115" s="81" t="s">
        <v>25</v>
      </c>
      <c r="D115" s="136">
        <f t="shared" ref="D115:E115" si="30">D116</f>
        <v>134321</v>
      </c>
      <c r="E115" s="137">
        <f t="shared" si="30"/>
        <v>134321</v>
      </c>
    </row>
    <row r="116" spans="1:5" s="4" customFormat="1" ht="15.75" hidden="1" x14ac:dyDescent="0.25">
      <c r="A116" s="49" t="s">
        <v>76</v>
      </c>
      <c r="B116" s="147" t="s">
        <v>236</v>
      </c>
      <c r="C116" s="81" t="s">
        <v>77</v>
      </c>
      <c r="D116" s="75">
        <v>134321</v>
      </c>
      <c r="E116" s="76">
        <v>134321</v>
      </c>
    </row>
    <row r="117" spans="1:5" s="4" customFormat="1" ht="31.5" x14ac:dyDescent="0.25">
      <c r="A117" s="49" t="s">
        <v>27</v>
      </c>
      <c r="B117" s="147" t="s">
        <v>236</v>
      </c>
      <c r="C117" s="81" t="s">
        <v>0</v>
      </c>
      <c r="D117" s="136">
        <f t="shared" ref="D117:E117" si="31">D118</f>
        <v>9272</v>
      </c>
      <c r="E117" s="137">
        <f t="shared" si="31"/>
        <v>9272</v>
      </c>
    </row>
    <row r="118" spans="1:5" s="4" customFormat="1" ht="31.5" hidden="1" x14ac:dyDescent="0.25">
      <c r="A118" s="12" t="s">
        <v>635</v>
      </c>
      <c r="B118" s="147" t="s">
        <v>236</v>
      </c>
      <c r="C118" s="148">
        <v>631</v>
      </c>
      <c r="D118" s="75">
        <v>9272</v>
      </c>
      <c r="E118" s="76">
        <v>9272</v>
      </c>
    </row>
    <row r="119" spans="1:5" s="4" customFormat="1" ht="63" x14ac:dyDescent="0.25">
      <c r="A119" s="80" t="s">
        <v>626</v>
      </c>
      <c r="B119" s="22" t="s">
        <v>310</v>
      </c>
      <c r="C119" s="26"/>
      <c r="D119" s="139">
        <f t="shared" ref="D119:E121" si="32">D120</f>
        <v>94</v>
      </c>
      <c r="E119" s="140">
        <f t="shared" si="32"/>
        <v>94</v>
      </c>
    </row>
    <row r="120" spans="1:5" s="4" customFormat="1" ht="15.75" x14ac:dyDescent="0.25">
      <c r="A120" s="49" t="s">
        <v>22</v>
      </c>
      <c r="B120" s="23" t="s">
        <v>310</v>
      </c>
      <c r="C120" s="81" t="s">
        <v>23</v>
      </c>
      <c r="D120" s="141">
        <f t="shared" si="32"/>
        <v>94</v>
      </c>
      <c r="E120" s="142">
        <f t="shared" si="32"/>
        <v>94</v>
      </c>
    </row>
    <row r="121" spans="1:5" s="4" customFormat="1" ht="31.5" x14ac:dyDescent="0.25">
      <c r="A121" s="49" t="s">
        <v>113</v>
      </c>
      <c r="B121" s="23" t="s">
        <v>310</v>
      </c>
      <c r="C121" s="81" t="s">
        <v>132</v>
      </c>
      <c r="D121" s="141">
        <f t="shared" si="32"/>
        <v>94</v>
      </c>
      <c r="E121" s="142">
        <f t="shared" si="32"/>
        <v>94</v>
      </c>
    </row>
    <row r="122" spans="1:5" s="4" customFormat="1" ht="31.5" hidden="1" x14ac:dyDescent="0.25">
      <c r="A122" s="49" t="s">
        <v>122</v>
      </c>
      <c r="B122" s="23" t="s">
        <v>310</v>
      </c>
      <c r="C122" s="81" t="s">
        <v>133</v>
      </c>
      <c r="D122" s="75">
        <v>94</v>
      </c>
      <c r="E122" s="76">
        <v>94</v>
      </c>
    </row>
    <row r="123" spans="1:5" s="4" customFormat="1" ht="47.25" x14ac:dyDescent="0.25">
      <c r="A123" s="35" t="s">
        <v>834</v>
      </c>
      <c r="B123" s="26" t="s">
        <v>835</v>
      </c>
      <c r="C123" s="26"/>
      <c r="D123" s="72">
        <f>D124+D129+D132</f>
        <v>7021</v>
      </c>
      <c r="E123" s="72">
        <f>E124+E129+E132</f>
        <v>7107</v>
      </c>
    </row>
    <row r="124" spans="1:5" s="4" customFormat="1" ht="63" x14ac:dyDescent="0.25">
      <c r="A124" s="8" t="s">
        <v>28</v>
      </c>
      <c r="B124" s="25" t="s">
        <v>835</v>
      </c>
      <c r="C124" s="25" t="s">
        <v>29</v>
      </c>
      <c r="D124" s="75">
        <f>D125</f>
        <v>3721</v>
      </c>
      <c r="E124" s="75">
        <f>E125</f>
        <v>3721</v>
      </c>
    </row>
    <row r="125" spans="1:5" s="4" customFormat="1" ht="15.75" x14ac:dyDescent="0.25">
      <c r="A125" s="8" t="s">
        <v>31</v>
      </c>
      <c r="B125" s="25" t="s">
        <v>835</v>
      </c>
      <c r="C125" s="25" t="s">
        <v>30</v>
      </c>
      <c r="D125" s="75">
        <f>SUM(D126:D128)</f>
        <v>3721</v>
      </c>
      <c r="E125" s="75">
        <f>SUM(E126:E128)</f>
        <v>3721</v>
      </c>
    </row>
    <row r="126" spans="1:5" s="4" customFormat="1" ht="15.75" hidden="1" x14ac:dyDescent="0.25">
      <c r="A126" s="8" t="s">
        <v>229</v>
      </c>
      <c r="B126" s="25" t="s">
        <v>835</v>
      </c>
      <c r="C126" s="25" t="s">
        <v>81</v>
      </c>
      <c r="D126" s="75">
        <f t="shared" ref="D126:E126" si="33">1097+1005</f>
        <v>2102</v>
      </c>
      <c r="E126" s="75">
        <f t="shared" si="33"/>
        <v>2102</v>
      </c>
    </row>
    <row r="127" spans="1:5" s="4" customFormat="1" ht="31.5" hidden="1" x14ac:dyDescent="0.25">
      <c r="A127" s="8" t="s">
        <v>83</v>
      </c>
      <c r="B127" s="25" t="s">
        <v>835</v>
      </c>
      <c r="C127" s="25" t="s">
        <v>82</v>
      </c>
      <c r="D127" s="75">
        <f t="shared" ref="D127:E127" si="34">360+360+36</f>
        <v>756</v>
      </c>
      <c r="E127" s="75">
        <f t="shared" si="34"/>
        <v>756</v>
      </c>
    </row>
    <row r="128" spans="1:5" s="4" customFormat="1" ht="47.25" hidden="1" x14ac:dyDescent="0.25">
      <c r="A128" s="8" t="s">
        <v>142</v>
      </c>
      <c r="B128" s="25" t="s">
        <v>835</v>
      </c>
      <c r="C128" s="25" t="s">
        <v>141</v>
      </c>
      <c r="D128" s="75">
        <f t="shared" ref="D128:E128" si="35">440+412+11</f>
        <v>863</v>
      </c>
      <c r="E128" s="75">
        <f t="shared" si="35"/>
        <v>863</v>
      </c>
    </row>
    <row r="129" spans="1:5" s="4" customFormat="1" ht="31.5" x14ac:dyDescent="0.2">
      <c r="A129" s="38" t="s">
        <v>440</v>
      </c>
      <c r="B129" s="25" t="s">
        <v>835</v>
      </c>
      <c r="C129" s="25" t="s">
        <v>15</v>
      </c>
      <c r="D129" s="75">
        <f t="shared" ref="D129:E130" si="36">D130</f>
        <v>3257</v>
      </c>
      <c r="E129" s="75">
        <f t="shared" si="36"/>
        <v>3343</v>
      </c>
    </row>
    <row r="130" spans="1:5" s="4" customFormat="1" ht="31.5" x14ac:dyDescent="0.25">
      <c r="A130" s="8" t="s">
        <v>17</v>
      </c>
      <c r="B130" s="25" t="s">
        <v>835</v>
      </c>
      <c r="C130" s="25" t="s">
        <v>16</v>
      </c>
      <c r="D130" s="75">
        <f t="shared" si="36"/>
        <v>3257</v>
      </c>
      <c r="E130" s="75">
        <f t="shared" si="36"/>
        <v>3343</v>
      </c>
    </row>
    <row r="131" spans="1:5" s="4" customFormat="1" ht="15.75" hidden="1" x14ac:dyDescent="0.25">
      <c r="A131" s="8" t="s">
        <v>579</v>
      </c>
      <c r="B131" s="25" t="s">
        <v>835</v>
      </c>
      <c r="C131" s="25" t="s">
        <v>71</v>
      </c>
      <c r="D131" s="75">
        <f>2895+362</f>
        <v>3257</v>
      </c>
      <c r="E131" s="75">
        <f>2895+448</f>
        <v>3343</v>
      </c>
    </row>
    <row r="132" spans="1:5" s="4" customFormat="1" ht="15.75" x14ac:dyDescent="0.25">
      <c r="A132" s="12" t="s">
        <v>13</v>
      </c>
      <c r="B132" s="25" t="s">
        <v>835</v>
      </c>
      <c r="C132" s="25" t="s">
        <v>14</v>
      </c>
      <c r="D132" s="75">
        <f t="shared" ref="D132:E133" si="37">D133</f>
        <v>43</v>
      </c>
      <c r="E132" s="75">
        <f t="shared" si="37"/>
        <v>43</v>
      </c>
    </row>
    <row r="133" spans="1:5" s="4" customFormat="1" ht="15.75" x14ac:dyDescent="0.25">
      <c r="A133" s="8" t="s">
        <v>33</v>
      </c>
      <c r="B133" s="25" t="s">
        <v>835</v>
      </c>
      <c r="C133" s="25" t="s">
        <v>32</v>
      </c>
      <c r="D133" s="75">
        <f t="shared" si="37"/>
        <v>43</v>
      </c>
      <c r="E133" s="75">
        <f t="shared" si="37"/>
        <v>43</v>
      </c>
    </row>
    <row r="134" spans="1:5" s="4" customFormat="1" ht="15.75" hidden="1" x14ac:dyDescent="0.25">
      <c r="A134" s="8" t="s">
        <v>74</v>
      </c>
      <c r="B134" s="25" t="s">
        <v>835</v>
      </c>
      <c r="C134" s="25" t="s">
        <v>75</v>
      </c>
      <c r="D134" s="75">
        <f>43</f>
        <v>43</v>
      </c>
      <c r="E134" s="75">
        <f>43</f>
        <v>43</v>
      </c>
    </row>
    <row r="135" spans="1:5" s="4" customFormat="1" ht="31.5" x14ac:dyDescent="0.25">
      <c r="A135" s="56" t="s">
        <v>701</v>
      </c>
      <c r="B135" s="21" t="s">
        <v>237</v>
      </c>
      <c r="C135" s="25"/>
      <c r="D135" s="70">
        <f>D136+D140+D144</f>
        <v>2620114</v>
      </c>
      <c r="E135" s="70">
        <f>E136+E140+E144</f>
        <v>2620114</v>
      </c>
    </row>
    <row r="136" spans="1:5" s="4" customFormat="1" ht="173.25" x14ac:dyDescent="0.25">
      <c r="A136" s="80" t="s">
        <v>623</v>
      </c>
      <c r="B136" s="22" t="s">
        <v>702</v>
      </c>
      <c r="C136" s="26"/>
      <c r="D136" s="139">
        <f>D137</f>
        <v>1991413</v>
      </c>
      <c r="E136" s="139">
        <f>E137</f>
        <v>1991413</v>
      </c>
    </row>
    <row r="137" spans="1:5" s="4" customFormat="1" ht="31.5" x14ac:dyDescent="0.25">
      <c r="A137" s="49" t="s">
        <v>18</v>
      </c>
      <c r="B137" s="23" t="s">
        <v>702</v>
      </c>
      <c r="C137" s="81" t="s">
        <v>20</v>
      </c>
      <c r="D137" s="141">
        <f t="shared" ref="D137:E137" si="38">D139</f>
        <v>1991413</v>
      </c>
      <c r="E137" s="142">
        <f t="shared" si="38"/>
        <v>1991413</v>
      </c>
    </row>
    <row r="138" spans="1:5" s="4" customFormat="1" ht="15.75" x14ac:dyDescent="0.25">
      <c r="A138" s="49" t="s">
        <v>24</v>
      </c>
      <c r="B138" s="23" t="s">
        <v>702</v>
      </c>
      <c r="C138" s="81" t="s">
        <v>25</v>
      </c>
      <c r="D138" s="141">
        <f t="shared" ref="D138:E138" si="39">D139</f>
        <v>1991413</v>
      </c>
      <c r="E138" s="142">
        <f t="shared" si="39"/>
        <v>1991413</v>
      </c>
    </row>
    <row r="139" spans="1:5" s="4" customFormat="1" ht="47.25" hidden="1" x14ac:dyDescent="0.25">
      <c r="A139" s="12" t="s">
        <v>92</v>
      </c>
      <c r="B139" s="23" t="s">
        <v>702</v>
      </c>
      <c r="C139" s="25" t="s">
        <v>93</v>
      </c>
      <c r="D139" s="75">
        <v>1991413</v>
      </c>
      <c r="E139" s="76">
        <v>1991413</v>
      </c>
    </row>
    <row r="140" spans="1:5" s="4" customFormat="1" ht="141.75" x14ac:dyDescent="0.25">
      <c r="A140" s="80" t="s">
        <v>624</v>
      </c>
      <c r="B140" s="22" t="s">
        <v>703</v>
      </c>
      <c r="C140" s="26"/>
      <c r="D140" s="139">
        <f t="shared" ref="D140:E142" si="40">D141</f>
        <v>209808</v>
      </c>
      <c r="E140" s="140">
        <f t="shared" si="40"/>
        <v>209808</v>
      </c>
    </row>
    <row r="141" spans="1:5" s="4" customFormat="1" ht="31.5" x14ac:dyDescent="0.25">
      <c r="A141" s="49" t="s">
        <v>18</v>
      </c>
      <c r="B141" s="23" t="s">
        <v>703</v>
      </c>
      <c r="C141" s="148">
        <v>600</v>
      </c>
      <c r="D141" s="141">
        <f t="shared" si="40"/>
        <v>209808</v>
      </c>
      <c r="E141" s="142">
        <f t="shared" si="40"/>
        <v>209808</v>
      </c>
    </row>
    <row r="142" spans="1:5" s="4" customFormat="1" ht="31.5" x14ac:dyDescent="0.25">
      <c r="A142" s="49" t="s">
        <v>27</v>
      </c>
      <c r="B142" s="23" t="s">
        <v>703</v>
      </c>
      <c r="C142" s="148">
        <v>630</v>
      </c>
      <c r="D142" s="141">
        <f t="shared" si="40"/>
        <v>209808</v>
      </c>
      <c r="E142" s="142">
        <f t="shared" si="40"/>
        <v>209808</v>
      </c>
    </row>
    <row r="143" spans="1:5" s="4" customFormat="1" ht="31.5" hidden="1" x14ac:dyDescent="0.25">
      <c r="A143" s="12" t="s">
        <v>635</v>
      </c>
      <c r="B143" s="23" t="s">
        <v>703</v>
      </c>
      <c r="C143" s="148">
        <v>631</v>
      </c>
      <c r="D143" s="73">
        <v>209808</v>
      </c>
      <c r="E143" s="77">
        <v>209808</v>
      </c>
    </row>
    <row r="144" spans="1:5" s="4" customFormat="1" ht="31.5" x14ac:dyDescent="0.25">
      <c r="A144" s="43" t="s">
        <v>104</v>
      </c>
      <c r="B144" s="22" t="s">
        <v>704</v>
      </c>
      <c r="C144" s="26"/>
      <c r="D144" s="139">
        <f t="shared" ref="D144:E146" si="41">D145</f>
        <v>418893</v>
      </c>
      <c r="E144" s="140">
        <f t="shared" si="41"/>
        <v>418893</v>
      </c>
    </row>
    <row r="145" spans="1:5" s="4" customFormat="1" ht="31.5" x14ac:dyDescent="0.25">
      <c r="A145" s="49" t="s">
        <v>18</v>
      </c>
      <c r="B145" s="25" t="s">
        <v>704</v>
      </c>
      <c r="C145" s="25" t="s">
        <v>20</v>
      </c>
      <c r="D145" s="136">
        <f t="shared" si="41"/>
        <v>418893</v>
      </c>
      <c r="E145" s="137">
        <f t="shared" si="41"/>
        <v>418893</v>
      </c>
    </row>
    <row r="146" spans="1:5" s="4" customFormat="1" ht="15.75" x14ac:dyDescent="0.25">
      <c r="A146" s="12" t="s">
        <v>24</v>
      </c>
      <c r="B146" s="25" t="s">
        <v>704</v>
      </c>
      <c r="C146" s="25" t="s">
        <v>25</v>
      </c>
      <c r="D146" s="75">
        <f t="shared" si="41"/>
        <v>418893</v>
      </c>
      <c r="E146" s="76">
        <f t="shared" si="41"/>
        <v>418893</v>
      </c>
    </row>
    <row r="147" spans="1:5" s="4" customFormat="1" ht="47.25" hidden="1" x14ac:dyDescent="0.25">
      <c r="A147" s="12" t="s">
        <v>92</v>
      </c>
      <c r="B147" s="25" t="s">
        <v>704</v>
      </c>
      <c r="C147" s="25" t="s">
        <v>93</v>
      </c>
      <c r="D147" s="75">
        <v>418893</v>
      </c>
      <c r="E147" s="76">
        <v>418893</v>
      </c>
    </row>
    <row r="148" spans="1:5" s="4" customFormat="1" ht="63" x14ac:dyDescent="0.25">
      <c r="A148" s="56" t="s">
        <v>705</v>
      </c>
      <c r="B148" s="21" t="s">
        <v>706</v>
      </c>
      <c r="C148" s="25"/>
      <c r="D148" s="70">
        <f t="shared" ref="D148:E149" si="42">D149</f>
        <v>16705</v>
      </c>
      <c r="E148" s="78">
        <f t="shared" si="42"/>
        <v>16705</v>
      </c>
    </row>
    <row r="149" spans="1:5" s="4" customFormat="1" ht="15.75" x14ac:dyDescent="0.25">
      <c r="A149" s="80" t="s">
        <v>100</v>
      </c>
      <c r="B149" s="71" t="s">
        <v>707</v>
      </c>
      <c r="C149" s="25"/>
      <c r="D149" s="134">
        <f t="shared" si="42"/>
        <v>16705</v>
      </c>
      <c r="E149" s="135">
        <f t="shared" si="42"/>
        <v>16705</v>
      </c>
    </row>
    <row r="150" spans="1:5" s="4" customFormat="1" ht="15.75" x14ac:dyDescent="0.25">
      <c r="A150" s="43" t="s">
        <v>103</v>
      </c>
      <c r="B150" s="22" t="s">
        <v>708</v>
      </c>
      <c r="C150" s="26"/>
      <c r="D150" s="139">
        <f t="shared" ref="D150:E150" si="43">D151+D154</f>
        <v>16705</v>
      </c>
      <c r="E150" s="140">
        <f t="shared" si="43"/>
        <v>16705</v>
      </c>
    </row>
    <row r="151" spans="1:5" s="4" customFormat="1" ht="31.5" x14ac:dyDescent="0.2">
      <c r="A151" s="38" t="s">
        <v>440</v>
      </c>
      <c r="B151" s="147" t="s">
        <v>708</v>
      </c>
      <c r="C151" s="81" t="s">
        <v>15</v>
      </c>
      <c r="D151" s="136">
        <f t="shared" ref="D151:E152" si="44">D152</f>
        <v>700</v>
      </c>
      <c r="E151" s="137">
        <f t="shared" si="44"/>
        <v>700</v>
      </c>
    </row>
    <row r="152" spans="1:5" s="4" customFormat="1" ht="31.5" x14ac:dyDescent="0.25">
      <c r="A152" s="49" t="s">
        <v>17</v>
      </c>
      <c r="B152" s="147" t="s">
        <v>708</v>
      </c>
      <c r="C152" s="81" t="s">
        <v>16</v>
      </c>
      <c r="D152" s="136">
        <f t="shared" si="44"/>
        <v>700</v>
      </c>
      <c r="E152" s="137">
        <f t="shared" si="44"/>
        <v>700</v>
      </c>
    </row>
    <row r="153" spans="1:5" s="4" customFormat="1" ht="15.75" hidden="1" x14ac:dyDescent="0.25">
      <c r="A153" s="12" t="s">
        <v>579</v>
      </c>
      <c r="B153" s="147" t="s">
        <v>708</v>
      </c>
      <c r="C153" s="25" t="s">
        <v>71</v>
      </c>
      <c r="D153" s="136">
        <v>700</v>
      </c>
      <c r="E153" s="137">
        <v>700</v>
      </c>
    </row>
    <row r="154" spans="1:5" s="4" customFormat="1" ht="31.5" x14ac:dyDescent="0.25">
      <c r="A154" s="49" t="s">
        <v>18</v>
      </c>
      <c r="B154" s="147" t="s">
        <v>708</v>
      </c>
      <c r="C154" s="81" t="s">
        <v>20</v>
      </c>
      <c r="D154" s="136">
        <f t="shared" ref="D154:E155" si="45">D155</f>
        <v>16005</v>
      </c>
      <c r="E154" s="137">
        <f t="shared" si="45"/>
        <v>16005</v>
      </c>
    </row>
    <row r="155" spans="1:5" s="4" customFormat="1" ht="15.75" x14ac:dyDescent="0.25">
      <c r="A155" s="49" t="s">
        <v>24</v>
      </c>
      <c r="B155" s="147" t="s">
        <v>708</v>
      </c>
      <c r="C155" s="81" t="s">
        <v>25</v>
      </c>
      <c r="D155" s="136">
        <f t="shared" si="45"/>
        <v>16005</v>
      </c>
      <c r="E155" s="137">
        <f t="shared" si="45"/>
        <v>16005</v>
      </c>
    </row>
    <row r="156" spans="1:5" s="4" customFormat="1" ht="15.75" hidden="1" x14ac:dyDescent="0.25">
      <c r="A156" s="49" t="s">
        <v>76</v>
      </c>
      <c r="B156" s="147" t="s">
        <v>708</v>
      </c>
      <c r="C156" s="81" t="s">
        <v>77</v>
      </c>
      <c r="D156" s="136">
        <v>16005</v>
      </c>
      <c r="E156" s="137">
        <v>16005</v>
      </c>
    </row>
    <row r="157" spans="1:5" s="4" customFormat="1" ht="47.25" x14ac:dyDescent="0.25">
      <c r="A157" s="56" t="s">
        <v>709</v>
      </c>
      <c r="B157" s="21" t="s">
        <v>710</v>
      </c>
      <c r="C157" s="25"/>
      <c r="D157" s="70">
        <f>D158+D167+D170+D174+D178+D182</f>
        <v>1480942.39</v>
      </c>
      <c r="E157" s="70">
        <f>E158+E167+E170+E174+E178+E182</f>
        <v>339842.25</v>
      </c>
    </row>
    <row r="158" spans="1:5" s="4" customFormat="1" ht="47.25" x14ac:dyDescent="0.25">
      <c r="A158" s="43" t="s">
        <v>130</v>
      </c>
      <c r="B158" s="22" t="s">
        <v>711</v>
      </c>
      <c r="C158" s="26"/>
      <c r="D158" s="139">
        <f>D159+D163</f>
        <v>480000</v>
      </c>
      <c r="E158" s="140">
        <f>E159+E163</f>
        <v>0</v>
      </c>
    </row>
    <row r="159" spans="1:5" s="4" customFormat="1" ht="47.25" x14ac:dyDescent="0.2">
      <c r="A159" s="150" t="s">
        <v>602</v>
      </c>
      <c r="B159" s="23" t="s">
        <v>712</v>
      </c>
      <c r="C159" s="26"/>
      <c r="D159" s="139">
        <f t="shared" ref="D159:E161" si="46">D160</f>
        <v>280000</v>
      </c>
      <c r="E159" s="140">
        <f t="shared" si="46"/>
        <v>0</v>
      </c>
    </row>
    <row r="160" spans="1:5" s="4" customFormat="1" ht="31.5" x14ac:dyDescent="0.25">
      <c r="A160" s="49" t="s">
        <v>304</v>
      </c>
      <c r="B160" s="23" t="s">
        <v>712</v>
      </c>
      <c r="C160" s="81" t="s">
        <v>35</v>
      </c>
      <c r="D160" s="136">
        <f t="shared" si="46"/>
        <v>280000</v>
      </c>
      <c r="E160" s="137">
        <f t="shared" si="46"/>
        <v>0</v>
      </c>
    </row>
    <row r="161" spans="1:5" s="4" customFormat="1" ht="15.75" x14ac:dyDescent="0.25">
      <c r="A161" s="49" t="s">
        <v>34</v>
      </c>
      <c r="B161" s="23" t="s">
        <v>712</v>
      </c>
      <c r="C161" s="81">
        <v>410</v>
      </c>
      <c r="D161" s="136">
        <f t="shared" si="46"/>
        <v>280000</v>
      </c>
      <c r="E161" s="137">
        <f t="shared" si="46"/>
        <v>0</v>
      </c>
    </row>
    <row r="162" spans="1:5" s="4" customFormat="1" ht="31.5" hidden="1" x14ac:dyDescent="0.25">
      <c r="A162" s="49" t="s">
        <v>88</v>
      </c>
      <c r="B162" s="23" t="s">
        <v>712</v>
      </c>
      <c r="C162" s="81" t="s">
        <v>89</v>
      </c>
      <c r="D162" s="137">
        <v>280000</v>
      </c>
      <c r="E162" s="137">
        <v>0</v>
      </c>
    </row>
    <row r="163" spans="1:5" s="4" customFormat="1" ht="47.25" x14ac:dyDescent="0.2">
      <c r="A163" s="151" t="s">
        <v>554</v>
      </c>
      <c r="B163" s="23" t="s">
        <v>713</v>
      </c>
      <c r="C163" s="26"/>
      <c r="D163" s="139">
        <f t="shared" ref="D163:E165" si="47">D164</f>
        <v>200000</v>
      </c>
      <c r="E163" s="140">
        <f t="shared" si="47"/>
        <v>0</v>
      </c>
    </row>
    <row r="164" spans="1:5" s="4" customFormat="1" ht="31.5" x14ac:dyDescent="0.25">
      <c r="A164" s="49" t="s">
        <v>304</v>
      </c>
      <c r="B164" s="23" t="s">
        <v>713</v>
      </c>
      <c r="C164" s="81" t="s">
        <v>35</v>
      </c>
      <c r="D164" s="136">
        <f t="shared" si="47"/>
        <v>200000</v>
      </c>
      <c r="E164" s="137">
        <f t="shared" si="47"/>
        <v>0</v>
      </c>
    </row>
    <row r="165" spans="1:5" s="4" customFormat="1" ht="15.75" x14ac:dyDescent="0.25">
      <c r="A165" s="49" t="s">
        <v>34</v>
      </c>
      <c r="B165" s="23" t="s">
        <v>713</v>
      </c>
      <c r="C165" s="81">
        <v>410</v>
      </c>
      <c r="D165" s="136">
        <f t="shared" si="47"/>
        <v>200000</v>
      </c>
      <c r="E165" s="137">
        <f t="shared" si="47"/>
        <v>0</v>
      </c>
    </row>
    <row r="166" spans="1:5" s="4" customFormat="1" ht="31.5" hidden="1" x14ac:dyDescent="0.25">
      <c r="A166" s="49" t="s">
        <v>88</v>
      </c>
      <c r="B166" s="23" t="s">
        <v>713</v>
      </c>
      <c r="C166" s="81" t="s">
        <v>89</v>
      </c>
      <c r="D166" s="137">
        <v>200000</v>
      </c>
      <c r="E166" s="137">
        <v>0</v>
      </c>
    </row>
    <row r="167" spans="1:5" s="4" customFormat="1" ht="31.5" x14ac:dyDescent="0.25">
      <c r="A167" s="64" t="s">
        <v>565</v>
      </c>
      <c r="B167" s="57" t="s">
        <v>714</v>
      </c>
      <c r="C167" s="57"/>
      <c r="D167" s="134">
        <f t="shared" ref="D167:E168" si="48">D168</f>
        <v>0</v>
      </c>
      <c r="E167" s="135">
        <f t="shared" si="48"/>
        <v>100000</v>
      </c>
    </row>
    <row r="168" spans="1:5" s="4" customFormat="1" ht="15.75" x14ac:dyDescent="0.25">
      <c r="A168" s="8" t="s">
        <v>13</v>
      </c>
      <c r="B168" s="25" t="s">
        <v>714</v>
      </c>
      <c r="C168" s="25">
        <v>800</v>
      </c>
      <c r="D168" s="75">
        <f t="shared" si="48"/>
        <v>0</v>
      </c>
      <c r="E168" s="76">
        <f t="shared" si="48"/>
        <v>100000</v>
      </c>
    </row>
    <row r="169" spans="1:5" s="4" customFormat="1" ht="15.75" x14ac:dyDescent="0.25">
      <c r="A169" s="8" t="s">
        <v>2</v>
      </c>
      <c r="B169" s="25" t="s">
        <v>714</v>
      </c>
      <c r="C169" s="25" t="s">
        <v>84</v>
      </c>
      <c r="D169" s="75">
        <v>0</v>
      </c>
      <c r="E169" s="76">
        <v>100000</v>
      </c>
    </row>
    <row r="170" spans="1:5" s="4" customFormat="1" ht="47.25" x14ac:dyDescent="0.25">
      <c r="A170" s="149" t="s">
        <v>836</v>
      </c>
      <c r="B170" s="71" t="s">
        <v>837</v>
      </c>
      <c r="C170" s="26"/>
      <c r="D170" s="134">
        <f t="shared" ref="D170:E172" si="49">D171</f>
        <v>61060</v>
      </c>
      <c r="E170" s="135">
        <f t="shared" si="49"/>
        <v>0</v>
      </c>
    </row>
    <row r="171" spans="1:5" s="4" customFormat="1" ht="31.5" x14ac:dyDescent="0.25">
      <c r="A171" s="49" t="s">
        <v>18</v>
      </c>
      <c r="B171" s="23" t="s">
        <v>837</v>
      </c>
      <c r="C171" s="81" t="s">
        <v>20</v>
      </c>
      <c r="D171" s="141">
        <f t="shared" si="49"/>
        <v>61060</v>
      </c>
      <c r="E171" s="142">
        <f t="shared" si="49"/>
        <v>0</v>
      </c>
    </row>
    <row r="172" spans="1:5" s="4" customFormat="1" ht="15.75" x14ac:dyDescent="0.25">
      <c r="A172" s="49" t="s">
        <v>24</v>
      </c>
      <c r="B172" s="23" t="s">
        <v>837</v>
      </c>
      <c r="C172" s="81" t="s">
        <v>25</v>
      </c>
      <c r="D172" s="141">
        <f t="shared" si="49"/>
        <v>61060</v>
      </c>
      <c r="E172" s="142">
        <f t="shared" si="49"/>
        <v>0</v>
      </c>
    </row>
    <row r="173" spans="1:5" s="4" customFormat="1" ht="15.75" hidden="1" x14ac:dyDescent="0.25">
      <c r="A173" s="49" t="s">
        <v>76</v>
      </c>
      <c r="B173" s="23" t="s">
        <v>837</v>
      </c>
      <c r="C173" s="81" t="s">
        <v>77</v>
      </c>
      <c r="D173" s="75">
        <f>37735+23325</f>
        <v>61060</v>
      </c>
      <c r="E173" s="76">
        <v>0</v>
      </c>
    </row>
    <row r="174" spans="1:5" s="4" customFormat="1" ht="78.75" x14ac:dyDescent="0.25">
      <c r="A174" s="186" t="s">
        <v>838</v>
      </c>
      <c r="B174" s="71" t="s">
        <v>839</v>
      </c>
      <c r="C174" s="57"/>
      <c r="D174" s="134">
        <f t="shared" ref="D174:E176" si="50">D175</f>
        <v>375491.44</v>
      </c>
      <c r="E174" s="135">
        <f t="shared" si="50"/>
        <v>239842.25</v>
      </c>
    </row>
    <row r="175" spans="1:5" s="4" customFormat="1" ht="31.5" x14ac:dyDescent="0.25">
      <c r="A175" s="49" t="s">
        <v>304</v>
      </c>
      <c r="B175" s="23" t="s">
        <v>839</v>
      </c>
      <c r="C175" s="81" t="s">
        <v>35</v>
      </c>
      <c r="D175" s="75">
        <f t="shared" si="50"/>
        <v>375491.44</v>
      </c>
      <c r="E175" s="76">
        <f t="shared" si="50"/>
        <v>239842.25</v>
      </c>
    </row>
    <row r="176" spans="1:5" s="4" customFormat="1" ht="15.75" x14ac:dyDescent="0.25">
      <c r="A176" s="49" t="s">
        <v>34</v>
      </c>
      <c r="B176" s="23" t="s">
        <v>839</v>
      </c>
      <c r="C176" s="81">
        <v>410</v>
      </c>
      <c r="D176" s="75">
        <f t="shared" si="50"/>
        <v>375491.44</v>
      </c>
      <c r="E176" s="76">
        <f t="shared" si="50"/>
        <v>239842.25</v>
      </c>
    </row>
    <row r="177" spans="1:5" s="4" customFormat="1" ht="31.5" hidden="1" x14ac:dyDescent="0.25">
      <c r="A177" s="49" t="s">
        <v>88</v>
      </c>
      <c r="B177" s="23" t="s">
        <v>839</v>
      </c>
      <c r="C177" s="81" t="s">
        <v>89</v>
      </c>
      <c r="D177" s="136">
        <f>369699.53+92425-0.13-69306.66-17326.3</f>
        <v>375491.44</v>
      </c>
      <c r="E177" s="137">
        <f>119656.4+29915-0.9+72217.75+18054</f>
        <v>239842.25</v>
      </c>
    </row>
    <row r="178" spans="1:5" s="4" customFormat="1" ht="63" x14ac:dyDescent="0.2">
      <c r="A178" s="187" t="s">
        <v>840</v>
      </c>
      <c r="B178" s="71" t="s">
        <v>841</v>
      </c>
      <c r="C178" s="57"/>
      <c r="D178" s="134">
        <f t="shared" ref="D178:E180" si="51">D179</f>
        <v>264847.75</v>
      </c>
      <c r="E178" s="135">
        <f t="shared" si="51"/>
        <v>0</v>
      </c>
    </row>
    <row r="179" spans="1:5" s="4" customFormat="1" ht="31.5" x14ac:dyDescent="0.25">
      <c r="A179" s="49" t="s">
        <v>304</v>
      </c>
      <c r="B179" s="23" t="s">
        <v>841</v>
      </c>
      <c r="C179" s="81" t="s">
        <v>35</v>
      </c>
      <c r="D179" s="75">
        <f t="shared" si="51"/>
        <v>264847.75</v>
      </c>
      <c r="E179" s="76">
        <f t="shared" si="51"/>
        <v>0</v>
      </c>
    </row>
    <row r="180" spans="1:5" s="4" customFormat="1" ht="15.75" x14ac:dyDescent="0.25">
      <c r="A180" s="49" t="s">
        <v>34</v>
      </c>
      <c r="B180" s="23" t="s">
        <v>841</v>
      </c>
      <c r="C180" s="81">
        <v>410</v>
      </c>
      <c r="D180" s="75">
        <f t="shared" si="51"/>
        <v>264847.75</v>
      </c>
      <c r="E180" s="76">
        <f t="shared" si="51"/>
        <v>0</v>
      </c>
    </row>
    <row r="181" spans="1:5" s="4" customFormat="1" ht="31.5" hidden="1" x14ac:dyDescent="0.25">
      <c r="A181" s="49" t="s">
        <v>88</v>
      </c>
      <c r="B181" s="23" t="s">
        <v>841</v>
      </c>
      <c r="C181" s="81" t="s">
        <v>89</v>
      </c>
      <c r="D181" s="136">
        <f>175816.88+89031-0.13</f>
        <v>264847.75</v>
      </c>
      <c r="E181" s="137">
        <v>0</v>
      </c>
    </row>
    <row r="182" spans="1:5" s="4" customFormat="1" ht="31.5" x14ac:dyDescent="0.2">
      <c r="A182" s="188" t="s">
        <v>842</v>
      </c>
      <c r="B182" s="71" t="s">
        <v>843</v>
      </c>
      <c r="C182" s="57"/>
      <c r="D182" s="153">
        <f t="shared" ref="D182:E184" si="52">D183</f>
        <v>299543.2</v>
      </c>
      <c r="E182" s="154">
        <f t="shared" si="52"/>
        <v>0</v>
      </c>
    </row>
    <row r="183" spans="1:5" s="4" customFormat="1" ht="31.5" x14ac:dyDescent="0.25">
      <c r="A183" s="49" t="s">
        <v>304</v>
      </c>
      <c r="B183" s="147" t="s">
        <v>843</v>
      </c>
      <c r="C183" s="81" t="s">
        <v>35</v>
      </c>
      <c r="D183" s="136">
        <f t="shared" si="52"/>
        <v>299543.2</v>
      </c>
      <c r="E183" s="137">
        <f t="shared" si="52"/>
        <v>0</v>
      </c>
    </row>
    <row r="184" spans="1:5" s="4" customFormat="1" ht="15.75" x14ac:dyDescent="0.25">
      <c r="A184" s="49" t="s">
        <v>34</v>
      </c>
      <c r="B184" s="147" t="s">
        <v>843</v>
      </c>
      <c r="C184" s="81">
        <v>410</v>
      </c>
      <c r="D184" s="136">
        <f t="shared" si="52"/>
        <v>299543.2</v>
      </c>
      <c r="E184" s="137">
        <f t="shared" si="52"/>
        <v>0</v>
      </c>
    </row>
    <row r="185" spans="1:5" s="4" customFormat="1" ht="31.5" hidden="1" x14ac:dyDescent="0.25">
      <c r="A185" s="49" t="s">
        <v>88</v>
      </c>
      <c r="B185" s="147" t="s">
        <v>843</v>
      </c>
      <c r="C185" s="81" t="s">
        <v>89</v>
      </c>
      <c r="D185" s="75">
        <f>239634.56+59909-0.36</f>
        <v>299543.2</v>
      </c>
      <c r="E185" s="76">
        <v>0</v>
      </c>
    </row>
    <row r="186" spans="1:5" s="4" customFormat="1" ht="47.25" x14ac:dyDescent="0.25">
      <c r="A186" s="56" t="s">
        <v>715</v>
      </c>
      <c r="B186" s="21" t="s">
        <v>716</v>
      </c>
      <c r="C186" s="44"/>
      <c r="D186" s="70">
        <f>D187</f>
        <v>24026</v>
      </c>
      <c r="E186" s="78">
        <f>E187</f>
        <v>24026</v>
      </c>
    </row>
    <row r="187" spans="1:5" s="4" customFormat="1" ht="15.75" x14ac:dyDescent="0.25">
      <c r="A187" s="43" t="s">
        <v>100</v>
      </c>
      <c r="B187" s="22" t="s">
        <v>717</v>
      </c>
      <c r="C187" s="26"/>
      <c r="D187" s="72">
        <f>D188+D195</f>
        <v>24026</v>
      </c>
      <c r="E187" s="74">
        <f>E188+E195</f>
        <v>24026</v>
      </c>
    </row>
    <row r="188" spans="1:5" s="4" customFormat="1" ht="15.75" x14ac:dyDescent="0.25">
      <c r="A188" s="43" t="s">
        <v>103</v>
      </c>
      <c r="B188" s="22" t="s">
        <v>718</v>
      </c>
      <c r="C188" s="26"/>
      <c r="D188" s="72">
        <f>D189+D192</f>
        <v>1562</v>
      </c>
      <c r="E188" s="74">
        <f>E189+E192</f>
        <v>1562</v>
      </c>
    </row>
    <row r="189" spans="1:5" s="4" customFormat="1" ht="31.5" x14ac:dyDescent="0.2">
      <c r="A189" s="38" t="s">
        <v>440</v>
      </c>
      <c r="B189" s="147" t="s">
        <v>718</v>
      </c>
      <c r="C189" s="81" t="s">
        <v>15</v>
      </c>
      <c r="D189" s="75">
        <f t="shared" ref="D189:E190" si="53">D190</f>
        <v>700</v>
      </c>
      <c r="E189" s="76">
        <f t="shared" si="53"/>
        <v>700</v>
      </c>
    </row>
    <row r="190" spans="1:5" s="4" customFormat="1" ht="31.5" x14ac:dyDescent="0.25">
      <c r="A190" s="49" t="s">
        <v>17</v>
      </c>
      <c r="B190" s="147" t="s">
        <v>718</v>
      </c>
      <c r="C190" s="81" t="s">
        <v>16</v>
      </c>
      <c r="D190" s="75">
        <f t="shared" si="53"/>
        <v>700</v>
      </c>
      <c r="E190" s="76">
        <f t="shared" si="53"/>
        <v>700</v>
      </c>
    </row>
    <row r="191" spans="1:5" s="4" customFormat="1" ht="15.75" hidden="1" x14ac:dyDescent="0.25">
      <c r="A191" s="12" t="s">
        <v>579</v>
      </c>
      <c r="B191" s="147" t="s">
        <v>718</v>
      </c>
      <c r="C191" s="25" t="s">
        <v>71</v>
      </c>
      <c r="D191" s="136">
        <v>700</v>
      </c>
      <c r="E191" s="137">
        <v>700</v>
      </c>
    </row>
    <row r="192" spans="1:5" s="4" customFormat="1" ht="31.5" x14ac:dyDescent="0.25">
      <c r="A192" s="49" t="s">
        <v>18</v>
      </c>
      <c r="B192" s="147" t="s">
        <v>718</v>
      </c>
      <c r="C192" s="81" t="s">
        <v>20</v>
      </c>
      <c r="D192" s="75">
        <f t="shared" ref="D192:E193" si="54">D193</f>
        <v>862</v>
      </c>
      <c r="E192" s="76">
        <f t="shared" si="54"/>
        <v>862</v>
      </c>
    </row>
    <row r="193" spans="1:5" s="4" customFormat="1" ht="15.75" x14ac:dyDescent="0.25">
      <c r="A193" s="49" t="s">
        <v>24</v>
      </c>
      <c r="B193" s="147" t="s">
        <v>718</v>
      </c>
      <c r="C193" s="81" t="s">
        <v>25</v>
      </c>
      <c r="D193" s="75">
        <f t="shared" si="54"/>
        <v>862</v>
      </c>
      <c r="E193" s="76">
        <f t="shared" si="54"/>
        <v>862</v>
      </c>
    </row>
    <row r="194" spans="1:5" s="4" customFormat="1" ht="15.75" hidden="1" x14ac:dyDescent="0.25">
      <c r="A194" s="49" t="s">
        <v>76</v>
      </c>
      <c r="B194" s="147" t="s">
        <v>718</v>
      </c>
      <c r="C194" s="81" t="s">
        <v>77</v>
      </c>
      <c r="D194" s="136">
        <v>862</v>
      </c>
      <c r="E194" s="137">
        <v>862</v>
      </c>
    </row>
    <row r="195" spans="1:5" s="4" customFormat="1" ht="31.5" x14ac:dyDescent="0.25">
      <c r="A195" s="12" t="s">
        <v>312</v>
      </c>
      <c r="B195" s="23" t="s">
        <v>719</v>
      </c>
      <c r="C195" s="25"/>
      <c r="D195" s="75">
        <f t="shared" ref="D195:E197" si="55">D196</f>
        <v>22464</v>
      </c>
      <c r="E195" s="76">
        <f t="shared" si="55"/>
        <v>22464</v>
      </c>
    </row>
    <row r="196" spans="1:5" s="4" customFormat="1" ht="15.75" x14ac:dyDescent="0.25">
      <c r="A196" s="49" t="s">
        <v>22</v>
      </c>
      <c r="B196" s="147" t="s">
        <v>719</v>
      </c>
      <c r="C196" s="25" t="s">
        <v>23</v>
      </c>
      <c r="D196" s="75">
        <f t="shared" si="55"/>
        <v>22464</v>
      </c>
      <c r="E196" s="76">
        <f t="shared" si="55"/>
        <v>22464</v>
      </c>
    </row>
    <row r="197" spans="1:5" s="4" customFormat="1" ht="31.5" x14ac:dyDescent="0.25">
      <c r="A197" s="49" t="s">
        <v>113</v>
      </c>
      <c r="B197" s="147" t="s">
        <v>719</v>
      </c>
      <c r="C197" s="25" t="s">
        <v>132</v>
      </c>
      <c r="D197" s="75">
        <f t="shared" si="55"/>
        <v>22464</v>
      </c>
      <c r="E197" s="76">
        <f t="shared" si="55"/>
        <v>22464</v>
      </c>
    </row>
    <row r="198" spans="1:5" s="4" customFormat="1" ht="31.5" hidden="1" x14ac:dyDescent="0.25">
      <c r="A198" s="8" t="s">
        <v>311</v>
      </c>
      <c r="B198" s="147" t="s">
        <v>719</v>
      </c>
      <c r="C198" s="25" t="s">
        <v>133</v>
      </c>
      <c r="D198" s="136">
        <v>22464</v>
      </c>
      <c r="E198" s="137">
        <v>22464</v>
      </c>
    </row>
    <row r="199" spans="1:5" s="4" customFormat="1" ht="31.5" x14ac:dyDescent="0.25">
      <c r="A199" s="56" t="s">
        <v>105</v>
      </c>
      <c r="B199" s="21" t="s">
        <v>238</v>
      </c>
      <c r="C199" s="25"/>
      <c r="D199" s="70">
        <f>D200+D218+D245+D254</f>
        <v>407756</v>
      </c>
      <c r="E199" s="70">
        <f>E200+E218+E245+E254</f>
        <v>363585.5</v>
      </c>
    </row>
    <row r="200" spans="1:5" s="4" customFormat="1" ht="47.25" x14ac:dyDescent="0.25">
      <c r="A200" s="56" t="s">
        <v>720</v>
      </c>
      <c r="B200" s="21" t="s">
        <v>239</v>
      </c>
      <c r="C200" s="44"/>
      <c r="D200" s="70">
        <f t="shared" ref="D200:E200" si="56">D201+D209</f>
        <v>2273</v>
      </c>
      <c r="E200" s="78">
        <f t="shared" si="56"/>
        <v>2273</v>
      </c>
    </row>
    <row r="201" spans="1:5" s="4" customFormat="1" ht="15.75" x14ac:dyDescent="0.25">
      <c r="A201" s="80" t="s">
        <v>106</v>
      </c>
      <c r="B201" s="71" t="s">
        <v>240</v>
      </c>
      <c r="C201" s="57"/>
      <c r="D201" s="134">
        <f t="shared" ref="D201:E201" si="57">D202</f>
        <v>900</v>
      </c>
      <c r="E201" s="135">
        <f t="shared" si="57"/>
        <v>900</v>
      </c>
    </row>
    <row r="202" spans="1:5" s="4" customFormat="1" ht="15.75" x14ac:dyDescent="0.25">
      <c r="A202" s="43" t="s">
        <v>107</v>
      </c>
      <c r="B202" s="22" t="s">
        <v>241</v>
      </c>
      <c r="C202" s="26"/>
      <c r="D202" s="72">
        <f>D203+D206</f>
        <v>900</v>
      </c>
      <c r="E202" s="74">
        <f>E203+E206</f>
        <v>900</v>
      </c>
    </row>
    <row r="203" spans="1:5" s="4" customFormat="1" ht="31.5" x14ac:dyDescent="0.2">
      <c r="A203" s="38" t="s">
        <v>440</v>
      </c>
      <c r="B203" s="147" t="s">
        <v>241</v>
      </c>
      <c r="C203" s="81" t="s">
        <v>15</v>
      </c>
      <c r="D203" s="75">
        <f t="shared" ref="D203:E204" si="58">D204</f>
        <v>200</v>
      </c>
      <c r="E203" s="76">
        <f t="shared" si="58"/>
        <v>200</v>
      </c>
    </row>
    <row r="204" spans="1:5" s="4" customFormat="1" ht="31.5" x14ac:dyDescent="0.25">
      <c r="A204" s="49" t="s">
        <v>17</v>
      </c>
      <c r="B204" s="147" t="s">
        <v>241</v>
      </c>
      <c r="C204" s="81" t="s">
        <v>16</v>
      </c>
      <c r="D204" s="75">
        <f t="shared" si="58"/>
        <v>200</v>
      </c>
      <c r="E204" s="76">
        <f t="shared" si="58"/>
        <v>200</v>
      </c>
    </row>
    <row r="205" spans="1:5" s="4" customFormat="1" ht="15.75" hidden="1" x14ac:dyDescent="0.25">
      <c r="A205" s="12" t="s">
        <v>579</v>
      </c>
      <c r="B205" s="147" t="s">
        <v>241</v>
      </c>
      <c r="C205" s="25" t="s">
        <v>71</v>
      </c>
      <c r="D205" s="136">
        <v>200</v>
      </c>
      <c r="E205" s="137">
        <v>200</v>
      </c>
    </row>
    <row r="206" spans="1:5" s="4" customFormat="1" ht="31.5" x14ac:dyDescent="0.25">
      <c r="A206" s="49" t="s">
        <v>18</v>
      </c>
      <c r="B206" s="147" t="s">
        <v>241</v>
      </c>
      <c r="C206" s="81" t="s">
        <v>20</v>
      </c>
      <c r="D206" s="75">
        <f t="shared" ref="D206:E207" si="59">D207</f>
        <v>700</v>
      </c>
      <c r="E206" s="76">
        <f t="shared" si="59"/>
        <v>700</v>
      </c>
    </row>
    <row r="207" spans="1:5" s="4" customFormat="1" ht="15.75" x14ac:dyDescent="0.25">
      <c r="A207" s="49" t="s">
        <v>24</v>
      </c>
      <c r="B207" s="147" t="s">
        <v>241</v>
      </c>
      <c r="C207" s="81" t="s">
        <v>25</v>
      </c>
      <c r="D207" s="75">
        <f t="shared" si="59"/>
        <v>700</v>
      </c>
      <c r="E207" s="76">
        <f t="shared" si="59"/>
        <v>700</v>
      </c>
    </row>
    <row r="208" spans="1:5" s="4" customFormat="1" ht="15.75" hidden="1" x14ac:dyDescent="0.25">
      <c r="A208" s="49" t="s">
        <v>76</v>
      </c>
      <c r="B208" s="147" t="s">
        <v>241</v>
      </c>
      <c r="C208" s="81" t="s">
        <v>77</v>
      </c>
      <c r="D208" s="136">
        <v>700</v>
      </c>
      <c r="E208" s="137">
        <v>700</v>
      </c>
    </row>
    <row r="209" spans="1:5" s="4" customFormat="1" ht="31.5" x14ac:dyDescent="0.25">
      <c r="A209" s="43" t="s">
        <v>243</v>
      </c>
      <c r="B209" s="22" t="s">
        <v>244</v>
      </c>
      <c r="C209" s="81"/>
      <c r="D209" s="136">
        <f t="shared" ref="D209:E209" si="60">D210+D214</f>
        <v>1373</v>
      </c>
      <c r="E209" s="137">
        <f t="shared" si="60"/>
        <v>1373</v>
      </c>
    </row>
    <row r="210" spans="1:5" s="4" customFormat="1" ht="31.5" x14ac:dyDescent="0.25">
      <c r="A210" s="43" t="s">
        <v>245</v>
      </c>
      <c r="B210" s="22" t="s">
        <v>246</v>
      </c>
      <c r="C210" s="26"/>
      <c r="D210" s="72">
        <f t="shared" ref="D210:E212" si="61">D211</f>
        <v>1055</v>
      </c>
      <c r="E210" s="74">
        <f t="shared" si="61"/>
        <v>1055</v>
      </c>
    </row>
    <row r="211" spans="1:5" s="4" customFormat="1" ht="31.5" x14ac:dyDescent="0.25">
      <c r="A211" s="49" t="s">
        <v>18</v>
      </c>
      <c r="B211" s="147" t="s">
        <v>246</v>
      </c>
      <c r="C211" s="81" t="s">
        <v>20</v>
      </c>
      <c r="D211" s="75">
        <f t="shared" si="61"/>
        <v>1055</v>
      </c>
      <c r="E211" s="76">
        <f t="shared" si="61"/>
        <v>1055</v>
      </c>
    </row>
    <row r="212" spans="1:5" s="4" customFormat="1" ht="15.75" x14ac:dyDescent="0.25">
      <c r="A212" s="49" t="s">
        <v>24</v>
      </c>
      <c r="B212" s="147" t="s">
        <v>246</v>
      </c>
      <c r="C212" s="81" t="s">
        <v>25</v>
      </c>
      <c r="D212" s="75">
        <f t="shared" si="61"/>
        <v>1055</v>
      </c>
      <c r="E212" s="76">
        <f t="shared" si="61"/>
        <v>1055</v>
      </c>
    </row>
    <row r="213" spans="1:5" s="4" customFormat="1" ht="15.75" hidden="1" x14ac:dyDescent="0.25">
      <c r="A213" s="49" t="s">
        <v>76</v>
      </c>
      <c r="B213" s="147" t="s">
        <v>246</v>
      </c>
      <c r="C213" s="81" t="s">
        <v>77</v>
      </c>
      <c r="D213" s="75">
        <v>1055</v>
      </c>
      <c r="E213" s="76">
        <v>1055</v>
      </c>
    </row>
    <row r="214" spans="1:5" s="4" customFormat="1" ht="31.5" x14ac:dyDescent="0.25">
      <c r="A214" s="43" t="s">
        <v>459</v>
      </c>
      <c r="B214" s="22" t="s">
        <v>460</v>
      </c>
      <c r="C214" s="26"/>
      <c r="D214" s="72">
        <f t="shared" ref="D214:E216" si="62">D215</f>
        <v>318</v>
      </c>
      <c r="E214" s="74">
        <f t="shared" si="62"/>
        <v>318</v>
      </c>
    </row>
    <row r="215" spans="1:5" s="4" customFormat="1" ht="31.5" x14ac:dyDescent="0.25">
      <c r="A215" s="6" t="s">
        <v>18</v>
      </c>
      <c r="B215" s="23" t="s">
        <v>460</v>
      </c>
      <c r="C215" s="81" t="s">
        <v>20</v>
      </c>
      <c r="D215" s="75">
        <f t="shared" si="62"/>
        <v>318</v>
      </c>
      <c r="E215" s="76">
        <f t="shared" si="62"/>
        <v>318</v>
      </c>
    </row>
    <row r="216" spans="1:5" s="4" customFormat="1" ht="15.75" x14ac:dyDescent="0.25">
      <c r="A216" s="6" t="s">
        <v>24</v>
      </c>
      <c r="B216" s="23" t="s">
        <v>460</v>
      </c>
      <c r="C216" s="81" t="s">
        <v>25</v>
      </c>
      <c r="D216" s="75">
        <f t="shared" si="62"/>
        <v>318</v>
      </c>
      <c r="E216" s="76">
        <f t="shared" si="62"/>
        <v>318</v>
      </c>
    </row>
    <row r="217" spans="1:5" s="4" customFormat="1" ht="15.75" hidden="1" x14ac:dyDescent="0.25">
      <c r="A217" s="6" t="s">
        <v>76</v>
      </c>
      <c r="B217" s="23" t="s">
        <v>460</v>
      </c>
      <c r="C217" s="81" t="s">
        <v>77</v>
      </c>
      <c r="D217" s="75">
        <v>318</v>
      </c>
      <c r="E217" s="76">
        <v>318</v>
      </c>
    </row>
    <row r="218" spans="1:5" s="4" customFormat="1" ht="47.25" x14ac:dyDescent="0.25">
      <c r="A218" s="56" t="s">
        <v>721</v>
      </c>
      <c r="B218" s="21" t="s">
        <v>248</v>
      </c>
      <c r="C218" s="44"/>
      <c r="D218" s="70">
        <f>D219+D232+D236</f>
        <v>404923</v>
      </c>
      <c r="E218" s="78">
        <f>E219+E232+E236</f>
        <v>342037</v>
      </c>
    </row>
    <row r="219" spans="1:5" s="4" customFormat="1" ht="15.75" x14ac:dyDescent="0.25">
      <c r="A219" s="80" t="s">
        <v>106</v>
      </c>
      <c r="B219" s="71" t="s">
        <v>250</v>
      </c>
      <c r="C219" s="57"/>
      <c r="D219" s="134">
        <f>D220+D224+D228</f>
        <v>103869</v>
      </c>
      <c r="E219" s="135">
        <f>E220+E224+E228</f>
        <v>51114</v>
      </c>
    </row>
    <row r="220" spans="1:5" s="4" customFormat="1" ht="15.75" x14ac:dyDescent="0.25">
      <c r="A220" s="43" t="s">
        <v>107</v>
      </c>
      <c r="B220" s="22" t="s">
        <v>251</v>
      </c>
      <c r="C220" s="26"/>
      <c r="D220" s="139">
        <f t="shared" ref="D220:E220" si="63">D221</f>
        <v>260</v>
      </c>
      <c r="E220" s="140">
        <f t="shared" si="63"/>
        <v>260</v>
      </c>
    </row>
    <row r="221" spans="1:5" s="4" customFormat="1" ht="31.5" x14ac:dyDescent="0.25">
      <c r="A221" s="49" t="s">
        <v>18</v>
      </c>
      <c r="B221" s="147" t="s">
        <v>251</v>
      </c>
      <c r="C221" s="81" t="s">
        <v>20</v>
      </c>
      <c r="D221" s="75">
        <f t="shared" ref="D221:E222" si="64">D222</f>
        <v>260</v>
      </c>
      <c r="E221" s="76">
        <f t="shared" si="64"/>
        <v>260</v>
      </c>
    </row>
    <row r="222" spans="1:5" s="4" customFormat="1" ht="15.75" x14ac:dyDescent="0.25">
      <c r="A222" s="49" t="s">
        <v>24</v>
      </c>
      <c r="B222" s="147" t="s">
        <v>251</v>
      </c>
      <c r="C222" s="81" t="s">
        <v>25</v>
      </c>
      <c r="D222" s="75">
        <f t="shared" si="64"/>
        <v>260</v>
      </c>
      <c r="E222" s="76">
        <f t="shared" si="64"/>
        <v>260</v>
      </c>
    </row>
    <row r="223" spans="1:5" s="4" customFormat="1" ht="15.75" hidden="1" x14ac:dyDescent="0.25">
      <c r="A223" s="49" t="s">
        <v>76</v>
      </c>
      <c r="B223" s="147" t="s">
        <v>251</v>
      </c>
      <c r="C223" s="81" t="s">
        <v>77</v>
      </c>
      <c r="D223" s="136">
        <v>260</v>
      </c>
      <c r="E223" s="137">
        <v>260</v>
      </c>
    </row>
    <row r="224" spans="1:5" s="4" customFormat="1" ht="78.75" x14ac:dyDescent="0.25">
      <c r="A224" s="80" t="s">
        <v>498</v>
      </c>
      <c r="B224" s="22" t="s">
        <v>722</v>
      </c>
      <c r="C224" s="26"/>
      <c r="D224" s="72">
        <f t="shared" ref="D224:E226" si="65">D225</f>
        <v>86656</v>
      </c>
      <c r="E224" s="74">
        <f t="shared" si="65"/>
        <v>0</v>
      </c>
    </row>
    <row r="225" spans="1:5" s="4" customFormat="1" ht="31.5" x14ac:dyDescent="0.25">
      <c r="A225" s="49" t="s">
        <v>500</v>
      </c>
      <c r="B225" s="23" t="s">
        <v>722</v>
      </c>
      <c r="C225" s="81" t="s">
        <v>35</v>
      </c>
      <c r="D225" s="75">
        <f t="shared" si="65"/>
        <v>86656</v>
      </c>
      <c r="E225" s="76">
        <f t="shared" si="65"/>
        <v>0</v>
      </c>
    </row>
    <row r="226" spans="1:5" s="4" customFormat="1" ht="15.75" x14ac:dyDescent="0.25">
      <c r="A226" s="49" t="s">
        <v>34</v>
      </c>
      <c r="B226" s="23" t="s">
        <v>722</v>
      </c>
      <c r="C226" s="81" t="s">
        <v>134</v>
      </c>
      <c r="D226" s="75">
        <f t="shared" si="65"/>
        <v>86656</v>
      </c>
      <c r="E226" s="76">
        <f t="shared" si="65"/>
        <v>0</v>
      </c>
    </row>
    <row r="227" spans="1:5" s="4" customFormat="1" ht="31.5" hidden="1" x14ac:dyDescent="0.25">
      <c r="A227" s="49" t="s">
        <v>88</v>
      </c>
      <c r="B227" s="23" t="s">
        <v>722</v>
      </c>
      <c r="C227" s="81" t="s">
        <v>89</v>
      </c>
      <c r="D227" s="158">
        <f>0+86656</f>
        <v>86656</v>
      </c>
      <c r="E227" s="76">
        <v>0</v>
      </c>
    </row>
    <row r="228" spans="1:5" s="4" customFormat="1" ht="15.75" x14ac:dyDescent="0.25">
      <c r="A228" s="80" t="s">
        <v>502</v>
      </c>
      <c r="B228" s="22" t="s">
        <v>723</v>
      </c>
      <c r="C228" s="26"/>
      <c r="D228" s="72">
        <f t="shared" ref="D228:E230" si="66">D229</f>
        <v>16953</v>
      </c>
      <c r="E228" s="74">
        <f t="shared" si="66"/>
        <v>50854</v>
      </c>
    </row>
    <row r="229" spans="1:5" s="4" customFormat="1" ht="31.5" x14ac:dyDescent="0.25">
      <c r="A229" s="49" t="s">
        <v>500</v>
      </c>
      <c r="B229" s="23" t="s">
        <v>723</v>
      </c>
      <c r="C229" s="81" t="s">
        <v>35</v>
      </c>
      <c r="D229" s="75">
        <f t="shared" si="66"/>
        <v>16953</v>
      </c>
      <c r="E229" s="76">
        <f t="shared" si="66"/>
        <v>50854</v>
      </c>
    </row>
    <row r="230" spans="1:5" s="4" customFormat="1" ht="15.75" x14ac:dyDescent="0.25">
      <c r="A230" s="49" t="s">
        <v>34</v>
      </c>
      <c r="B230" s="23" t="s">
        <v>723</v>
      </c>
      <c r="C230" s="81" t="s">
        <v>134</v>
      </c>
      <c r="D230" s="75">
        <f t="shared" si="66"/>
        <v>16953</v>
      </c>
      <c r="E230" s="76">
        <f t="shared" si="66"/>
        <v>50854</v>
      </c>
    </row>
    <row r="231" spans="1:5" s="4" customFormat="1" ht="31.5" hidden="1" x14ac:dyDescent="0.25">
      <c r="A231" s="8" t="s">
        <v>119</v>
      </c>
      <c r="B231" s="23" t="s">
        <v>723</v>
      </c>
      <c r="C231" s="81" t="s">
        <v>501</v>
      </c>
      <c r="D231" s="136">
        <v>16953</v>
      </c>
      <c r="E231" s="76">
        <v>50854</v>
      </c>
    </row>
    <row r="232" spans="1:5" s="4" customFormat="1" ht="31.5" x14ac:dyDescent="0.25">
      <c r="A232" s="43" t="s">
        <v>108</v>
      </c>
      <c r="B232" s="22" t="s">
        <v>724</v>
      </c>
      <c r="C232" s="26"/>
      <c r="D232" s="139">
        <f t="shared" ref="D232:E234" si="67">D233</f>
        <v>53516</v>
      </c>
      <c r="E232" s="140">
        <f t="shared" si="67"/>
        <v>53516</v>
      </c>
    </row>
    <row r="233" spans="1:5" s="4" customFormat="1" ht="31.5" x14ac:dyDescent="0.25">
      <c r="A233" s="49" t="s">
        <v>18</v>
      </c>
      <c r="B233" s="25" t="s">
        <v>724</v>
      </c>
      <c r="C233" s="81" t="s">
        <v>20</v>
      </c>
      <c r="D233" s="136">
        <f t="shared" si="67"/>
        <v>53516</v>
      </c>
      <c r="E233" s="137">
        <f t="shared" si="67"/>
        <v>53516</v>
      </c>
    </row>
    <row r="234" spans="1:5" s="4" customFormat="1" ht="15.75" x14ac:dyDescent="0.25">
      <c r="A234" s="49" t="s">
        <v>24</v>
      </c>
      <c r="B234" s="25" t="s">
        <v>724</v>
      </c>
      <c r="C234" s="81" t="s">
        <v>25</v>
      </c>
      <c r="D234" s="136">
        <f t="shared" si="67"/>
        <v>53516</v>
      </c>
      <c r="E234" s="137">
        <f t="shared" si="67"/>
        <v>53516</v>
      </c>
    </row>
    <row r="235" spans="1:5" s="4" customFormat="1" ht="47.25" hidden="1" x14ac:dyDescent="0.25">
      <c r="A235" s="12" t="s">
        <v>92</v>
      </c>
      <c r="B235" s="25" t="s">
        <v>724</v>
      </c>
      <c r="C235" s="25" t="s">
        <v>93</v>
      </c>
      <c r="D235" s="75">
        <v>53516</v>
      </c>
      <c r="E235" s="76">
        <v>53516</v>
      </c>
    </row>
    <row r="236" spans="1:5" s="4" customFormat="1" ht="31.5" x14ac:dyDescent="0.25">
      <c r="A236" s="43" t="s">
        <v>243</v>
      </c>
      <c r="B236" s="22" t="s">
        <v>725</v>
      </c>
      <c r="C236" s="26"/>
      <c r="D236" s="139">
        <f t="shared" ref="D236:E236" si="68">D237+D241</f>
        <v>247538</v>
      </c>
      <c r="E236" s="140">
        <f t="shared" si="68"/>
        <v>237407</v>
      </c>
    </row>
    <row r="237" spans="1:5" s="4" customFormat="1" ht="31.5" x14ac:dyDescent="0.25">
      <c r="A237" s="43" t="s">
        <v>245</v>
      </c>
      <c r="B237" s="22" t="s">
        <v>726</v>
      </c>
      <c r="C237" s="26"/>
      <c r="D237" s="72">
        <f t="shared" ref="D237:E239" si="69">D238</f>
        <v>11552</v>
      </c>
      <c r="E237" s="74">
        <f t="shared" si="69"/>
        <v>1421</v>
      </c>
    </row>
    <row r="238" spans="1:5" s="4" customFormat="1" ht="31.5" x14ac:dyDescent="0.25">
      <c r="A238" s="49" t="s">
        <v>18</v>
      </c>
      <c r="B238" s="147" t="s">
        <v>726</v>
      </c>
      <c r="C238" s="81" t="s">
        <v>20</v>
      </c>
      <c r="D238" s="75">
        <f t="shared" si="69"/>
        <v>11552</v>
      </c>
      <c r="E238" s="76">
        <f t="shared" si="69"/>
        <v>1421</v>
      </c>
    </row>
    <row r="239" spans="1:5" s="4" customFormat="1" ht="15.75" x14ac:dyDescent="0.25">
      <c r="A239" s="49" t="s">
        <v>24</v>
      </c>
      <c r="B239" s="147" t="s">
        <v>726</v>
      </c>
      <c r="C239" s="81" t="s">
        <v>25</v>
      </c>
      <c r="D239" s="75">
        <f t="shared" si="69"/>
        <v>11552</v>
      </c>
      <c r="E239" s="76">
        <f t="shared" si="69"/>
        <v>1421</v>
      </c>
    </row>
    <row r="240" spans="1:5" s="4" customFormat="1" ht="15.75" hidden="1" x14ac:dyDescent="0.25">
      <c r="A240" s="49" t="s">
        <v>76</v>
      </c>
      <c r="B240" s="147" t="s">
        <v>726</v>
      </c>
      <c r="C240" s="81" t="s">
        <v>77</v>
      </c>
      <c r="D240" s="75">
        <f>1421+20262-10131</f>
        <v>11552</v>
      </c>
      <c r="E240" s="76">
        <f>600+721+100+9358-9358</f>
        <v>1421</v>
      </c>
    </row>
    <row r="241" spans="1:5" s="4" customFormat="1" ht="31.5" x14ac:dyDescent="0.25">
      <c r="A241" s="43" t="s">
        <v>247</v>
      </c>
      <c r="B241" s="26" t="s">
        <v>727</v>
      </c>
      <c r="C241" s="26"/>
      <c r="D241" s="72">
        <f t="shared" ref="D241:E243" si="70">D242</f>
        <v>235986</v>
      </c>
      <c r="E241" s="74">
        <f t="shared" si="70"/>
        <v>235986</v>
      </c>
    </row>
    <row r="242" spans="1:5" s="4" customFormat="1" ht="31.5" x14ac:dyDescent="0.25">
      <c r="A242" s="49" t="s">
        <v>18</v>
      </c>
      <c r="B242" s="25" t="s">
        <v>727</v>
      </c>
      <c r="C242" s="81" t="s">
        <v>20</v>
      </c>
      <c r="D242" s="75">
        <f t="shared" si="70"/>
        <v>235986</v>
      </c>
      <c r="E242" s="76">
        <f t="shared" si="70"/>
        <v>235986</v>
      </c>
    </row>
    <row r="243" spans="1:5" s="4" customFormat="1" ht="15.75" x14ac:dyDescent="0.25">
      <c r="A243" s="49" t="s">
        <v>24</v>
      </c>
      <c r="B243" s="25" t="s">
        <v>727</v>
      </c>
      <c r="C243" s="81" t="s">
        <v>25</v>
      </c>
      <c r="D243" s="75">
        <f t="shared" si="70"/>
        <v>235986</v>
      </c>
      <c r="E243" s="76">
        <f t="shared" si="70"/>
        <v>235986</v>
      </c>
    </row>
    <row r="244" spans="1:5" s="4" customFormat="1" ht="47.25" hidden="1" x14ac:dyDescent="0.25">
      <c r="A244" s="12" t="s">
        <v>92</v>
      </c>
      <c r="B244" s="25" t="s">
        <v>727</v>
      </c>
      <c r="C244" s="25" t="s">
        <v>93</v>
      </c>
      <c r="D244" s="75">
        <v>235986</v>
      </c>
      <c r="E244" s="76">
        <v>235986</v>
      </c>
    </row>
    <row r="245" spans="1:5" s="4" customFormat="1" ht="47.25" x14ac:dyDescent="0.25">
      <c r="A245" s="56" t="s">
        <v>728</v>
      </c>
      <c r="B245" s="21" t="s">
        <v>729</v>
      </c>
      <c r="C245" s="44"/>
      <c r="D245" s="70">
        <f t="shared" ref="D245:E245" si="71">D246</f>
        <v>560</v>
      </c>
      <c r="E245" s="78">
        <f t="shared" si="71"/>
        <v>560</v>
      </c>
    </row>
    <row r="246" spans="1:5" s="4" customFormat="1" ht="15.75" x14ac:dyDescent="0.25">
      <c r="A246" s="80" t="s">
        <v>106</v>
      </c>
      <c r="B246" s="71" t="s">
        <v>730</v>
      </c>
      <c r="C246" s="57"/>
      <c r="D246" s="134">
        <f>D247</f>
        <v>560</v>
      </c>
      <c r="E246" s="135">
        <f>E247</f>
        <v>560</v>
      </c>
    </row>
    <row r="247" spans="1:5" s="4" customFormat="1" ht="15.75" x14ac:dyDescent="0.25">
      <c r="A247" s="43" t="s">
        <v>107</v>
      </c>
      <c r="B247" s="22" t="s">
        <v>731</v>
      </c>
      <c r="C247" s="26"/>
      <c r="D247" s="72">
        <f>D248+D251</f>
        <v>560</v>
      </c>
      <c r="E247" s="74">
        <f>E248+E251</f>
        <v>560</v>
      </c>
    </row>
    <row r="248" spans="1:5" s="4" customFormat="1" ht="31.5" x14ac:dyDescent="0.2">
      <c r="A248" s="38" t="s">
        <v>440</v>
      </c>
      <c r="B248" s="147" t="s">
        <v>731</v>
      </c>
      <c r="C248" s="81" t="s">
        <v>15</v>
      </c>
      <c r="D248" s="75">
        <f t="shared" ref="D248:E249" si="72">D249</f>
        <v>270</v>
      </c>
      <c r="E248" s="76">
        <f t="shared" si="72"/>
        <v>270</v>
      </c>
    </row>
    <row r="249" spans="1:5" s="4" customFormat="1" ht="31.5" x14ac:dyDescent="0.25">
      <c r="A249" s="49" t="s">
        <v>17</v>
      </c>
      <c r="B249" s="147" t="s">
        <v>731</v>
      </c>
      <c r="C249" s="81" t="s">
        <v>16</v>
      </c>
      <c r="D249" s="75">
        <f t="shared" si="72"/>
        <v>270</v>
      </c>
      <c r="E249" s="76">
        <f t="shared" si="72"/>
        <v>270</v>
      </c>
    </row>
    <row r="250" spans="1:5" s="4" customFormat="1" ht="15.75" hidden="1" x14ac:dyDescent="0.25">
      <c r="A250" s="12" t="s">
        <v>579</v>
      </c>
      <c r="B250" s="147" t="s">
        <v>731</v>
      </c>
      <c r="C250" s="25" t="s">
        <v>71</v>
      </c>
      <c r="D250" s="136">
        <v>270</v>
      </c>
      <c r="E250" s="137">
        <v>270</v>
      </c>
    </row>
    <row r="251" spans="1:5" s="4" customFormat="1" ht="31.5" x14ac:dyDescent="0.25">
      <c r="A251" s="49" t="s">
        <v>18</v>
      </c>
      <c r="B251" s="147" t="s">
        <v>731</v>
      </c>
      <c r="C251" s="81" t="s">
        <v>20</v>
      </c>
      <c r="D251" s="75">
        <f t="shared" ref="D251:E252" si="73">D252</f>
        <v>290</v>
      </c>
      <c r="E251" s="76">
        <f t="shared" si="73"/>
        <v>290</v>
      </c>
    </row>
    <row r="252" spans="1:5" s="4" customFormat="1" ht="15.75" x14ac:dyDescent="0.25">
      <c r="A252" s="49" t="s">
        <v>24</v>
      </c>
      <c r="B252" s="147" t="s">
        <v>731</v>
      </c>
      <c r="C252" s="81" t="s">
        <v>25</v>
      </c>
      <c r="D252" s="75">
        <f t="shared" si="73"/>
        <v>290</v>
      </c>
      <c r="E252" s="76">
        <f t="shared" si="73"/>
        <v>290</v>
      </c>
    </row>
    <row r="253" spans="1:5" s="4" customFormat="1" ht="15.75" hidden="1" x14ac:dyDescent="0.25">
      <c r="A253" s="49" t="s">
        <v>76</v>
      </c>
      <c r="B253" s="147" t="s">
        <v>731</v>
      </c>
      <c r="C253" s="81" t="s">
        <v>77</v>
      </c>
      <c r="D253" s="136">
        <v>290</v>
      </c>
      <c r="E253" s="137">
        <v>290</v>
      </c>
    </row>
    <row r="254" spans="1:5" s="4" customFormat="1" ht="15.75" x14ac:dyDescent="0.2">
      <c r="A254" s="62" t="s">
        <v>860</v>
      </c>
      <c r="B254" s="22" t="s">
        <v>862</v>
      </c>
      <c r="C254" s="25"/>
      <c r="D254" s="73">
        <f>D255</f>
        <v>0</v>
      </c>
      <c r="E254" s="73">
        <f>E255</f>
        <v>18715.5</v>
      </c>
    </row>
    <row r="255" spans="1:5" s="4" customFormat="1" ht="47.25" x14ac:dyDescent="0.2">
      <c r="A255" s="85" t="s">
        <v>861</v>
      </c>
      <c r="B255" s="22" t="str">
        <f>B256</f>
        <v>01 3 A1 S0480</v>
      </c>
      <c r="C255" s="46"/>
      <c r="D255" s="138">
        <f t="shared" ref="D255:E257" si="74">D256</f>
        <v>0</v>
      </c>
      <c r="E255" s="138">
        <f t="shared" si="74"/>
        <v>18715.5</v>
      </c>
    </row>
    <row r="256" spans="1:5" s="4" customFormat="1" ht="31.5" x14ac:dyDescent="0.2">
      <c r="A256" s="62" t="s">
        <v>18</v>
      </c>
      <c r="B256" s="23" t="str">
        <f>B257</f>
        <v>01 3 A1 S0480</v>
      </c>
      <c r="C256" s="25" t="s">
        <v>20</v>
      </c>
      <c r="D256" s="73">
        <f t="shared" si="74"/>
        <v>0</v>
      </c>
      <c r="E256" s="73">
        <f t="shared" si="74"/>
        <v>18715.5</v>
      </c>
    </row>
    <row r="257" spans="1:16320" s="4" customFormat="1" ht="15.75" x14ac:dyDescent="0.2">
      <c r="A257" s="62" t="s">
        <v>24</v>
      </c>
      <c r="B257" s="23" t="str">
        <f>B258</f>
        <v>01 3 A1 S0480</v>
      </c>
      <c r="C257" s="25" t="s">
        <v>25</v>
      </c>
      <c r="D257" s="73">
        <f t="shared" si="74"/>
        <v>0</v>
      </c>
      <c r="E257" s="73">
        <f t="shared" si="74"/>
        <v>18715.5</v>
      </c>
    </row>
    <row r="258" spans="1:16320" s="4" customFormat="1" ht="15.75" hidden="1" x14ac:dyDescent="0.2">
      <c r="A258" s="62" t="s">
        <v>76</v>
      </c>
      <c r="B258" s="23" t="s">
        <v>863</v>
      </c>
      <c r="C258" s="25" t="s">
        <v>77</v>
      </c>
      <c r="D258" s="73">
        <v>0</v>
      </c>
      <c r="E258" s="73">
        <f>9357.5+9358</f>
        <v>18715.5</v>
      </c>
    </row>
    <row r="259" spans="1:16320" s="4" customFormat="1" ht="15.75" x14ac:dyDescent="0.25">
      <c r="A259" s="5" t="s">
        <v>109</v>
      </c>
      <c r="B259" s="21" t="s">
        <v>252</v>
      </c>
      <c r="C259" s="25"/>
      <c r="D259" s="70">
        <f>D260+D288</f>
        <v>50321</v>
      </c>
      <c r="E259" s="78">
        <f>E260+E288</f>
        <v>50321</v>
      </c>
    </row>
    <row r="260" spans="1:16320" s="4" customFormat="1" ht="47.25" x14ac:dyDescent="0.25">
      <c r="A260" s="56" t="s">
        <v>732</v>
      </c>
      <c r="B260" s="21" t="s">
        <v>292</v>
      </c>
      <c r="C260" s="25"/>
      <c r="D260" s="70">
        <f>D261+D274</f>
        <v>50171</v>
      </c>
      <c r="E260" s="78">
        <f>E261+E274</f>
        <v>50171</v>
      </c>
    </row>
    <row r="261" spans="1:16320" s="4" customFormat="1" ht="15.75" x14ac:dyDescent="0.25">
      <c r="A261" s="43" t="s">
        <v>454</v>
      </c>
      <c r="B261" s="22" t="s">
        <v>253</v>
      </c>
      <c r="C261" s="26"/>
      <c r="D261" s="72">
        <f>D262+D267+D271</f>
        <v>37486</v>
      </c>
      <c r="E261" s="74">
        <f>E262+E267+E271</f>
        <v>37486</v>
      </c>
    </row>
    <row r="262" spans="1:16320" s="4" customFormat="1" ht="63" x14ac:dyDescent="0.25">
      <c r="A262" s="12" t="s">
        <v>36</v>
      </c>
      <c r="B262" s="25" t="s">
        <v>253</v>
      </c>
      <c r="C262" s="25">
        <v>100</v>
      </c>
      <c r="D262" s="75">
        <f>D263</f>
        <v>31630</v>
      </c>
      <c r="E262" s="76">
        <f>E263</f>
        <v>31630</v>
      </c>
    </row>
    <row r="263" spans="1:16320" s="4" customFormat="1" ht="31.5" x14ac:dyDescent="0.25">
      <c r="A263" s="12" t="s">
        <v>8</v>
      </c>
      <c r="B263" s="25" t="s">
        <v>253</v>
      </c>
      <c r="C263" s="25">
        <v>120</v>
      </c>
      <c r="D263" s="75">
        <f>SUM(D264:D266)</f>
        <v>31630</v>
      </c>
      <c r="E263" s="76">
        <f>SUM(E264:E266)</f>
        <v>31630</v>
      </c>
    </row>
    <row r="264" spans="1:16320" s="4" customFormat="1" ht="15.75" hidden="1" x14ac:dyDescent="0.2">
      <c r="A264" s="55" t="s">
        <v>249</v>
      </c>
      <c r="B264" s="25" t="s">
        <v>253</v>
      </c>
      <c r="C264" s="25" t="s">
        <v>68</v>
      </c>
      <c r="D264" s="75">
        <f>16517+1652</f>
        <v>18169</v>
      </c>
      <c r="E264" s="75">
        <f>16517+1652</f>
        <v>18169</v>
      </c>
    </row>
    <row r="265" spans="1:16320" s="4" customFormat="1" ht="31.5" hidden="1" x14ac:dyDescent="0.2">
      <c r="A265" s="55" t="s">
        <v>69</v>
      </c>
      <c r="B265" s="25" t="s">
        <v>253</v>
      </c>
      <c r="C265" s="25" t="s">
        <v>70</v>
      </c>
      <c r="D265" s="75">
        <f>5720+572</f>
        <v>6292</v>
      </c>
      <c r="E265" s="75">
        <f>5720+572</f>
        <v>6292</v>
      </c>
    </row>
    <row r="266" spans="1:16320" s="4" customFormat="1" ht="47.25" hidden="1" x14ac:dyDescent="0.25">
      <c r="A266" s="8" t="s">
        <v>145</v>
      </c>
      <c r="B266" s="25" t="s">
        <v>253</v>
      </c>
      <c r="C266" s="25" t="s">
        <v>144</v>
      </c>
      <c r="D266" s="75">
        <f>6517+652</f>
        <v>7169</v>
      </c>
      <c r="E266" s="75">
        <f>6517+652</f>
        <v>7169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  <c r="IV266" s="7"/>
      <c r="IW266" s="7"/>
      <c r="IX266" s="7"/>
      <c r="IY266" s="7"/>
      <c r="IZ266" s="7"/>
      <c r="JA266" s="7"/>
      <c r="JB266" s="7"/>
      <c r="JC266" s="7"/>
      <c r="JD266" s="7"/>
      <c r="JE266" s="7"/>
      <c r="JF266" s="7"/>
      <c r="JG266" s="7"/>
      <c r="JH266" s="7"/>
      <c r="JI266" s="7"/>
      <c r="JJ266" s="7"/>
      <c r="JK266" s="7"/>
      <c r="JL266" s="7"/>
      <c r="JM266" s="7"/>
      <c r="JN266" s="7"/>
      <c r="JO266" s="7"/>
      <c r="JP266" s="7"/>
      <c r="JQ266" s="7"/>
      <c r="JR266" s="7"/>
      <c r="JS266" s="7"/>
      <c r="JT266" s="7"/>
      <c r="JU266" s="7"/>
      <c r="JV266" s="7"/>
      <c r="JW266" s="7"/>
      <c r="JX266" s="7"/>
      <c r="JY266" s="7"/>
      <c r="JZ266" s="7"/>
      <c r="KA266" s="7"/>
      <c r="KB266" s="7"/>
      <c r="KC266" s="7"/>
      <c r="KD266" s="7"/>
      <c r="KE266" s="7"/>
      <c r="KF266" s="7"/>
      <c r="KG266" s="7"/>
      <c r="KH266" s="7"/>
      <c r="KI266" s="7"/>
      <c r="KJ266" s="7"/>
      <c r="KK266" s="7"/>
      <c r="KL266" s="7"/>
      <c r="KM266" s="7"/>
      <c r="KN266" s="7"/>
      <c r="KO266" s="7"/>
      <c r="KP266" s="7"/>
      <c r="KQ266" s="7"/>
      <c r="KR266" s="7"/>
      <c r="KS266" s="7"/>
      <c r="KT266" s="7"/>
      <c r="KU266" s="7"/>
      <c r="KV266" s="7"/>
      <c r="KW266" s="7"/>
      <c r="KX266" s="7"/>
      <c r="KY266" s="7"/>
      <c r="KZ266" s="7"/>
      <c r="LA266" s="7"/>
      <c r="LB266" s="7"/>
      <c r="LC266" s="7"/>
      <c r="LD266" s="7"/>
      <c r="LE266" s="7"/>
      <c r="LF266" s="7"/>
      <c r="LG266" s="7"/>
      <c r="LH266" s="7"/>
      <c r="LI266" s="7"/>
      <c r="LJ266" s="7"/>
      <c r="LK266" s="7"/>
      <c r="LL266" s="7"/>
      <c r="LM266" s="7"/>
      <c r="LN266" s="7"/>
      <c r="LO266" s="7"/>
      <c r="LP266" s="7"/>
      <c r="LQ266" s="7"/>
      <c r="LR266" s="7"/>
      <c r="LS266" s="7"/>
      <c r="LT266" s="7"/>
      <c r="LU266" s="7"/>
      <c r="LV266" s="7"/>
      <c r="LW266" s="7"/>
      <c r="LX266" s="7"/>
      <c r="LY266" s="7"/>
      <c r="LZ266" s="7"/>
      <c r="MA266" s="7"/>
      <c r="MB266" s="7"/>
      <c r="MC266" s="7"/>
      <c r="MD266" s="7"/>
      <c r="ME266" s="7"/>
      <c r="MF266" s="7"/>
      <c r="MG266" s="7"/>
      <c r="MH266" s="7"/>
      <c r="MI266" s="7"/>
      <c r="MJ266" s="7"/>
      <c r="MK266" s="7"/>
      <c r="ML266" s="7"/>
      <c r="MM266" s="7"/>
      <c r="MN266" s="7"/>
      <c r="MO266" s="7"/>
      <c r="MP266" s="7"/>
      <c r="MQ266" s="7"/>
      <c r="MR266" s="7"/>
      <c r="MS266" s="7"/>
      <c r="MT266" s="7"/>
      <c r="MU266" s="7"/>
      <c r="MV266" s="7"/>
      <c r="MW266" s="7"/>
      <c r="MX266" s="7"/>
      <c r="MY266" s="7"/>
      <c r="MZ266" s="7"/>
      <c r="NA266" s="7"/>
      <c r="NB266" s="7"/>
      <c r="NC266" s="7"/>
      <c r="ND266" s="7"/>
      <c r="NE266" s="7"/>
      <c r="NF266" s="7"/>
      <c r="NG266" s="7"/>
      <c r="NH266" s="7"/>
      <c r="NI266" s="7"/>
      <c r="NJ266" s="7"/>
      <c r="NK266" s="7"/>
      <c r="NL266" s="7"/>
      <c r="NM266" s="7"/>
      <c r="NN266" s="7"/>
      <c r="NO266" s="7"/>
      <c r="NP266" s="7"/>
      <c r="NQ266" s="7"/>
      <c r="NR266" s="7"/>
      <c r="NS266" s="7"/>
      <c r="NT266" s="7"/>
      <c r="NU266" s="7"/>
      <c r="NV266" s="7"/>
      <c r="NW266" s="7"/>
      <c r="NX266" s="7"/>
      <c r="NY266" s="7"/>
      <c r="NZ266" s="7"/>
      <c r="OA266" s="7"/>
      <c r="OB266" s="7"/>
      <c r="OC266" s="7"/>
      <c r="OD266" s="7"/>
      <c r="OE266" s="7"/>
      <c r="OF266" s="7"/>
      <c r="OG266" s="7"/>
      <c r="OH266" s="7"/>
      <c r="OI266" s="7"/>
      <c r="OJ266" s="7"/>
      <c r="OK266" s="7"/>
      <c r="OL266" s="7"/>
      <c r="OM266" s="7"/>
      <c r="ON266" s="7"/>
      <c r="OO266" s="7"/>
      <c r="OP266" s="7"/>
      <c r="OQ266" s="7"/>
      <c r="OR266" s="7"/>
      <c r="OS266" s="7"/>
      <c r="OT266" s="7"/>
      <c r="OU266" s="7"/>
      <c r="OV266" s="7"/>
      <c r="OW266" s="7"/>
      <c r="OX266" s="7"/>
      <c r="OY266" s="7"/>
      <c r="OZ266" s="7"/>
      <c r="PA266" s="7"/>
      <c r="PB266" s="7"/>
      <c r="PC266" s="7"/>
      <c r="PD266" s="7"/>
      <c r="PE266" s="7"/>
      <c r="PF266" s="7"/>
      <c r="PG266" s="7"/>
      <c r="PH266" s="7"/>
      <c r="PI266" s="7"/>
      <c r="PJ266" s="7"/>
      <c r="PK266" s="7"/>
      <c r="PL266" s="7"/>
      <c r="PM266" s="7"/>
      <c r="PN266" s="7"/>
      <c r="PO266" s="7"/>
      <c r="PP266" s="7"/>
      <c r="PQ266" s="7"/>
      <c r="PR266" s="7"/>
      <c r="PS266" s="7"/>
      <c r="PT266" s="7"/>
      <c r="PU266" s="7"/>
      <c r="PV266" s="7"/>
      <c r="PW266" s="7"/>
      <c r="PX266" s="7"/>
      <c r="PY266" s="7"/>
      <c r="PZ266" s="7"/>
      <c r="QA266" s="7"/>
      <c r="QB266" s="7"/>
      <c r="QC266" s="7"/>
      <c r="QD266" s="7"/>
      <c r="QE266" s="7"/>
      <c r="QF266" s="7"/>
      <c r="QG266" s="7"/>
      <c r="QH266" s="7"/>
      <c r="QI266" s="7"/>
      <c r="QJ266" s="7"/>
      <c r="QK266" s="7"/>
      <c r="QL266" s="7"/>
      <c r="QM266" s="7"/>
      <c r="QN266" s="7"/>
      <c r="QO266" s="7"/>
      <c r="QP266" s="7"/>
      <c r="QQ266" s="7"/>
      <c r="QR266" s="7"/>
      <c r="QS266" s="7"/>
      <c r="QT266" s="7"/>
      <c r="QU266" s="7"/>
      <c r="QV266" s="7"/>
      <c r="QW266" s="7"/>
      <c r="QX266" s="7"/>
      <c r="QY266" s="7"/>
      <c r="QZ266" s="7"/>
      <c r="RA266" s="7"/>
      <c r="RB266" s="7"/>
      <c r="RC266" s="7"/>
      <c r="RD266" s="7"/>
      <c r="RE266" s="7"/>
      <c r="RF266" s="7"/>
      <c r="RG266" s="7"/>
      <c r="RH266" s="7"/>
      <c r="RI266" s="7"/>
      <c r="RJ266" s="7"/>
      <c r="RK266" s="7"/>
      <c r="RL266" s="7"/>
      <c r="RM266" s="7"/>
      <c r="RN266" s="7"/>
      <c r="RO266" s="7"/>
      <c r="RP266" s="7"/>
      <c r="RQ266" s="7"/>
      <c r="RR266" s="7"/>
      <c r="RS266" s="7"/>
      <c r="RT266" s="7"/>
      <c r="RU266" s="7"/>
      <c r="RV266" s="7"/>
      <c r="RW266" s="7"/>
      <c r="RX266" s="7"/>
      <c r="RY266" s="7"/>
      <c r="RZ266" s="7"/>
      <c r="SA266" s="7"/>
      <c r="SB266" s="7"/>
      <c r="SC266" s="7"/>
      <c r="SD266" s="7"/>
      <c r="SE266" s="7"/>
      <c r="SF266" s="7"/>
      <c r="SG266" s="7"/>
      <c r="SH266" s="7"/>
      <c r="SI266" s="7"/>
      <c r="SJ266" s="7"/>
      <c r="SK266" s="7"/>
      <c r="SL266" s="7"/>
      <c r="SM266" s="7"/>
      <c r="SN266" s="7"/>
      <c r="SO266" s="7"/>
      <c r="SP266" s="7"/>
      <c r="SQ266" s="7"/>
      <c r="SR266" s="7"/>
      <c r="SS266" s="7"/>
      <c r="ST266" s="7"/>
      <c r="SU266" s="7"/>
      <c r="SV266" s="7"/>
      <c r="SW266" s="7"/>
      <c r="SX266" s="7"/>
      <c r="SY266" s="7"/>
      <c r="SZ266" s="7"/>
      <c r="TA266" s="7"/>
      <c r="TB266" s="7"/>
      <c r="TC266" s="7"/>
      <c r="TD266" s="7"/>
      <c r="TE266" s="7"/>
      <c r="TF266" s="7"/>
      <c r="TG266" s="7"/>
      <c r="TH266" s="7"/>
      <c r="TI266" s="7"/>
      <c r="TJ266" s="7"/>
      <c r="TK266" s="7"/>
      <c r="TL266" s="7"/>
      <c r="TM266" s="7"/>
      <c r="TN266" s="7"/>
      <c r="TO266" s="7"/>
      <c r="TP266" s="7"/>
      <c r="TQ266" s="7"/>
      <c r="TR266" s="7"/>
      <c r="TS266" s="7"/>
      <c r="TT266" s="7"/>
      <c r="TU266" s="7"/>
      <c r="TV266" s="7"/>
      <c r="TW266" s="7"/>
      <c r="TX266" s="7"/>
      <c r="TY266" s="7"/>
      <c r="TZ266" s="7"/>
      <c r="UA266" s="7"/>
      <c r="UB266" s="7"/>
      <c r="UC266" s="7"/>
      <c r="UD266" s="7"/>
      <c r="UE266" s="7"/>
      <c r="UF266" s="7"/>
      <c r="UG266" s="7"/>
      <c r="UH266" s="7"/>
      <c r="UI266" s="7"/>
      <c r="UJ266" s="7"/>
      <c r="UK266" s="7"/>
      <c r="UL266" s="7"/>
      <c r="UM266" s="7"/>
      <c r="UN266" s="7"/>
      <c r="UO266" s="7"/>
      <c r="UP266" s="7"/>
      <c r="UQ266" s="7"/>
      <c r="UR266" s="7"/>
      <c r="US266" s="7"/>
      <c r="UT266" s="7"/>
      <c r="UU266" s="7"/>
      <c r="UV266" s="7"/>
      <c r="UW266" s="7"/>
      <c r="UX266" s="7"/>
      <c r="UY266" s="7"/>
      <c r="UZ266" s="7"/>
      <c r="VA266" s="7"/>
      <c r="VB266" s="7"/>
      <c r="VC266" s="7"/>
      <c r="VD266" s="7"/>
      <c r="VE266" s="7"/>
      <c r="VF266" s="7"/>
      <c r="VG266" s="7"/>
      <c r="VH266" s="7"/>
      <c r="VI266" s="7"/>
      <c r="VJ266" s="7"/>
      <c r="VK266" s="7"/>
      <c r="VL266" s="7"/>
      <c r="VM266" s="7"/>
      <c r="VN266" s="7"/>
      <c r="VO266" s="7"/>
      <c r="VP266" s="7"/>
      <c r="VQ266" s="7"/>
      <c r="VR266" s="7"/>
      <c r="VS266" s="7"/>
      <c r="VT266" s="7"/>
      <c r="VU266" s="7"/>
      <c r="VV266" s="7"/>
      <c r="VW266" s="7"/>
      <c r="VX266" s="7"/>
      <c r="VY266" s="7"/>
      <c r="VZ266" s="7"/>
      <c r="WA266" s="7"/>
      <c r="WB266" s="7"/>
      <c r="WC266" s="7"/>
      <c r="WD266" s="7"/>
      <c r="WE266" s="7"/>
      <c r="WF266" s="7"/>
      <c r="WG266" s="7"/>
      <c r="WH266" s="7"/>
      <c r="WI266" s="7"/>
      <c r="WJ266" s="7"/>
      <c r="WK266" s="7"/>
      <c r="WL266" s="7"/>
      <c r="WM266" s="7"/>
      <c r="WN266" s="7"/>
      <c r="WO266" s="7"/>
      <c r="WP266" s="7"/>
      <c r="WQ266" s="7"/>
      <c r="WR266" s="7"/>
      <c r="WS266" s="7"/>
      <c r="WT266" s="7"/>
      <c r="WU266" s="7"/>
      <c r="WV266" s="7"/>
      <c r="WW266" s="7"/>
      <c r="WX266" s="7"/>
      <c r="WY266" s="7"/>
      <c r="WZ266" s="7"/>
      <c r="XA266" s="7"/>
      <c r="XB266" s="7"/>
      <c r="XC266" s="7"/>
      <c r="XD266" s="7"/>
      <c r="XE266" s="7"/>
      <c r="XF266" s="7"/>
      <c r="XG266" s="7"/>
      <c r="XH266" s="7"/>
      <c r="XI266" s="7"/>
      <c r="XJ266" s="7"/>
      <c r="XK266" s="7"/>
      <c r="XL266" s="7"/>
      <c r="XM266" s="7"/>
      <c r="XN266" s="7"/>
      <c r="XO266" s="7"/>
      <c r="XP266" s="7"/>
      <c r="XQ266" s="7"/>
      <c r="XR266" s="7"/>
      <c r="XS266" s="7"/>
      <c r="XT266" s="7"/>
      <c r="XU266" s="7"/>
      <c r="XV266" s="7"/>
      <c r="XW266" s="7"/>
      <c r="XX266" s="7"/>
      <c r="XY266" s="7"/>
      <c r="XZ266" s="7"/>
      <c r="YA266" s="7"/>
      <c r="YB266" s="7"/>
      <c r="YC266" s="7"/>
      <c r="YD266" s="7"/>
      <c r="YE266" s="7"/>
      <c r="YF266" s="7"/>
      <c r="YG266" s="7"/>
      <c r="YH266" s="7"/>
      <c r="YI266" s="7"/>
      <c r="YJ266" s="7"/>
      <c r="YK266" s="7"/>
      <c r="YL266" s="7"/>
      <c r="YM266" s="7"/>
      <c r="YN266" s="7"/>
      <c r="YO266" s="7"/>
      <c r="YP266" s="7"/>
      <c r="YQ266" s="7"/>
      <c r="YR266" s="7"/>
      <c r="YS266" s="7"/>
      <c r="YT266" s="7"/>
      <c r="YU266" s="7"/>
      <c r="YV266" s="7"/>
      <c r="YW266" s="7"/>
      <c r="YX266" s="7"/>
      <c r="YY266" s="7"/>
      <c r="YZ266" s="7"/>
      <c r="ZA266" s="7"/>
      <c r="ZB266" s="7"/>
      <c r="ZC266" s="7"/>
      <c r="ZD266" s="7"/>
      <c r="ZE266" s="7"/>
      <c r="ZF266" s="7"/>
      <c r="ZG266" s="7"/>
      <c r="ZH266" s="7"/>
      <c r="ZI266" s="7"/>
      <c r="ZJ266" s="7"/>
      <c r="ZK266" s="7"/>
      <c r="ZL266" s="7"/>
      <c r="ZM266" s="7"/>
      <c r="ZN266" s="7"/>
      <c r="ZO266" s="7"/>
      <c r="ZP266" s="7"/>
      <c r="ZQ266" s="7"/>
      <c r="ZR266" s="7"/>
      <c r="ZS266" s="7"/>
      <c r="ZT266" s="7"/>
      <c r="ZU266" s="7"/>
      <c r="ZV266" s="7"/>
      <c r="ZW266" s="7"/>
      <c r="ZX266" s="7"/>
      <c r="ZY266" s="7"/>
      <c r="ZZ266" s="7"/>
      <c r="AAA266" s="7"/>
      <c r="AAB266" s="7"/>
      <c r="AAC266" s="7"/>
      <c r="AAD266" s="7"/>
      <c r="AAE266" s="7"/>
      <c r="AAF266" s="7"/>
      <c r="AAG266" s="7"/>
      <c r="AAH266" s="7"/>
      <c r="AAI266" s="7"/>
      <c r="AAJ266" s="7"/>
      <c r="AAK266" s="7"/>
      <c r="AAL266" s="7"/>
      <c r="AAM266" s="7"/>
      <c r="AAN266" s="7"/>
      <c r="AAO266" s="7"/>
      <c r="AAP266" s="7"/>
      <c r="AAQ266" s="7"/>
      <c r="AAR266" s="7"/>
      <c r="AAS266" s="7"/>
      <c r="AAT266" s="7"/>
      <c r="AAU266" s="7"/>
      <c r="AAV266" s="7"/>
      <c r="AAW266" s="7"/>
      <c r="AAX266" s="7"/>
      <c r="AAY266" s="7"/>
      <c r="AAZ266" s="7"/>
      <c r="ABA266" s="7"/>
      <c r="ABB266" s="7"/>
      <c r="ABC266" s="7"/>
      <c r="ABD266" s="7"/>
      <c r="ABE266" s="7"/>
      <c r="ABF266" s="7"/>
      <c r="ABG266" s="7"/>
      <c r="ABH266" s="7"/>
      <c r="ABI266" s="7"/>
      <c r="ABJ266" s="7"/>
      <c r="ABK266" s="7"/>
      <c r="ABL266" s="7"/>
      <c r="ABM266" s="7"/>
      <c r="ABN266" s="7"/>
      <c r="ABO266" s="7"/>
      <c r="ABP266" s="7"/>
      <c r="ABQ266" s="7"/>
      <c r="ABR266" s="7"/>
      <c r="ABS266" s="7"/>
      <c r="ABT266" s="7"/>
      <c r="ABU266" s="7"/>
      <c r="ABV266" s="7"/>
      <c r="ABW266" s="7"/>
      <c r="ABX266" s="7"/>
      <c r="ABY266" s="7"/>
      <c r="ABZ266" s="7"/>
      <c r="ACA266" s="7"/>
      <c r="ACB266" s="7"/>
      <c r="ACC266" s="7"/>
      <c r="ACD266" s="7"/>
      <c r="ACE266" s="7"/>
      <c r="ACF266" s="7"/>
      <c r="ACG266" s="7"/>
      <c r="ACH266" s="7"/>
      <c r="ACI266" s="7"/>
      <c r="ACJ266" s="7"/>
      <c r="ACK266" s="7"/>
      <c r="ACL266" s="7"/>
      <c r="ACM266" s="7"/>
      <c r="ACN266" s="7"/>
      <c r="ACO266" s="7"/>
      <c r="ACP266" s="7"/>
      <c r="ACQ266" s="7"/>
      <c r="ACR266" s="7"/>
      <c r="ACS266" s="7"/>
      <c r="ACT266" s="7"/>
      <c r="ACU266" s="7"/>
      <c r="ACV266" s="7"/>
      <c r="ACW266" s="7"/>
      <c r="ACX266" s="7"/>
      <c r="ACY266" s="7"/>
      <c r="ACZ266" s="7"/>
      <c r="ADA266" s="7"/>
      <c r="ADB266" s="7"/>
      <c r="ADC266" s="7"/>
      <c r="ADD266" s="7"/>
      <c r="ADE266" s="7"/>
      <c r="ADF266" s="7"/>
      <c r="ADG266" s="7"/>
      <c r="ADH266" s="7"/>
      <c r="ADI266" s="7"/>
      <c r="ADJ266" s="7"/>
      <c r="ADK266" s="7"/>
      <c r="ADL266" s="7"/>
      <c r="ADM266" s="7"/>
      <c r="ADN266" s="7"/>
      <c r="ADO266" s="7"/>
      <c r="ADP266" s="7"/>
      <c r="ADQ266" s="7"/>
      <c r="ADR266" s="7"/>
      <c r="ADS266" s="7"/>
      <c r="ADT266" s="7"/>
      <c r="ADU266" s="7"/>
      <c r="ADV266" s="7"/>
      <c r="ADW266" s="7"/>
      <c r="ADX266" s="7"/>
      <c r="ADY266" s="7"/>
      <c r="ADZ266" s="7"/>
      <c r="AEA266" s="7"/>
      <c r="AEB266" s="7"/>
      <c r="AEC266" s="7"/>
      <c r="AED266" s="7"/>
      <c r="AEE266" s="7"/>
      <c r="AEF266" s="7"/>
      <c r="AEG266" s="7"/>
      <c r="AEH266" s="7"/>
      <c r="AEI266" s="7"/>
      <c r="AEJ266" s="7"/>
      <c r="AEK266" s="7"/>
      <c r="AEL266" s="7"/>
      <c r="AEM266" s="7"/>
      <c r="AEN266" s="7"/>
      <c r="AEO266" s="7"/>
      <c r="AEP266" s="7"/>
      <c r="AEQ266" s="7"/>
      <c r="AER266" s="7"/>
      <c r="AES266" s="7"/>
      <c r="AET266" s="7"/>
      <c r="AEU266" s="7"/>
      <c r="AEV266" s="7"/>
      <c r="AEW266" s="7"/>
      <c r="AEX266" s="7"/>
      <c r="AEY266" s="7"/>
      <c r="AEZ266" s="7"/>
      <c r="AFA266" s="7"/>
      <c r="AFB266" s="7"/>
      <c r="AFC266" s="7"/>
      <c r="AFD266" s="7"/>
      <c r="AFE266" s="7"/>
      <c r="AFF266" s="7"/>
      <c r="AFG266" s="7"/>
      <c r="AFH266" s="7"/>
      <c r="AFI266" s="7"/>
      <c r="AFJ266" s="7"/>
      <c r="AFK266" s="7"/>
      <c r="AFL266" s="7"/>
      <c r="AFM266" s="7"/>
      <c r="AFN266" s="7"/>
      <c r="AFO266" s="7"/>
      <c r="AFP266" s="7"/>
      <c r="AFQ266" s="7"/>
      <c r="AFR266" s="7"/>
      <c r="AFS266" s="7"/>
      <c r="AFT266" s="7"/>
      <c r="AFU266" s="7"/>
      <c r="AFV266" s="7"/>
      <c r="AFW266" s="7"/>
      <c r="AFX266" s="7"/>
      <c r="AFY266" s="7"/>
      <c r="AFZ266" s="7"/>
      <c r="AGA266" s="7"/>
      <c r="AGB266" s="7"/>
      <c r="AGC266" s="7"/>
      <c r="AGD266" s="7"/>
      <c r="AGE266" s="7"/>
      <c r="AGF266" s="7"/>
      <c r="AGG266" s="7"/>
      <c r="AGH266" s="7"/>
      <c r="AGI266" s="7"/>
      <c r="AGJ266" s="7"/>
      <c r="AGK266" s="7"/>
      <c r="AGL266" s="7"/>
      <c r="AGM266" s="7"/>
      <c r="AGN266" s="7"/>
      <c r="AGO266" s="7"/>
      <c r="AGP266" s="7"/>
      <c r="AGQ266" s="7"/>
      <c r="AGR266" s="7"/>
      <c r="AGS266" s="7"/>
      <c r="AGT266" s="7"/>
      <c r="AGU266" s="7"/>
      <c r="AGV266" s="7"/>
      <c r="AGW266" s="7"/>
      <c r="AGX266" s="7"/>
      <c r="AGY266" s="7"/>
      <c r="AGZ266" s="7"/>
      <c r="AHA266" s="7"/>
      <c r="AHB266" s="7"/>
      <c r="AHC266" s="7"/>
      <c r="AHD266" s="7"/>
      <c r="AHE266" s="7"/>
      <c r="AHF266" s="7"/>
      <c r="AHG266" s="7"/>
      <c r="AHH266" s="7"/>
      <c r="AHI266" s="7"/>
      <c r="AHJ266" s="7"/>
      <c r="AHK266" s="7"/>
      <c r="AHL266" s="7"/>
      <c r="AHM266" s="7"/>
      <c r="AHN266" s="7"/>
      <c r="AHO266" s="7"/>
      <c r="AHP266" s="7"/>
      <c r="AHQ266" s="7"/>
      <c r="AHR266" s="7"/>
      <c r="AHS266" s="7"/>
      <c r="AHT266" s="7"/>
      <c r="AHU266" s="7"/>
      <c r="AHV266" s="7"/>
      <c r="AHW266" s="7"/>
      <c r="AHX266" s="7"/>
      <c r="AHY266" s="7"/>
      <c r="AHZ266" s="7"/>
      <c r="AIA266" s="7"/>
      <c r="AIB266" s="7"/>
      <c r="AIC266" s="7"/>
      <c r="AID266" s="7"/>
      <c r="AIE266" s="7"/>
      <c r="AIF266" s="7"/>
      <c r="AIG266" s="7"/>
      <c r="AIH266" s="7"/>
      <c r="AII266" s="7"/>
      <c r="AIJ266" s="7"/>
      <c r="AIK266" s="7"/>
      <c r="AIL266" s="7"/>
      <c r="AIM266" s="7"/>
      <c r="AIN266" s="7"/>
      <c r="AIO266" s="7"/>
      <c r="AIP266" s="7"/>
      <c r="AIQ266" s="7"/>
      <c r="AIR266" s="7"/>
      <c r="AIS266" s="7"/>
      <c r="AIT266" s="7"/>
      <c r="AIU266" s="7"/>
      <c r="AIV266" s="7"/>
      <c r="AIW266" s="7"/>
      <c r="AIX266" s="7"/>
      <c r="AIY266" s="7"/>
      <c r="AIZ266" s="7"/>
      <c r="AJA266" s="7"/>
      <c r="AJB266" s="7"/>
      <c r="AJC266" s="7"/>
      <c r="AJD266" s="7"/>
      <c r="AJE266" s="7"/>
      <c r="AJF266" s="7"/>
      <c r="AJG266" s="7"/>
      <c r="AJH266" s="7"/>
      <c r="AJI266" s="7"/>
      <c r="AJJ266" s="7"/>
      <c r="AJK266" s="7"/>
      <c r="AJL266" s="7"/>
      <c r="AJM266" s="7"/>
      <c r="AJN266" s="7"/>
      <c r="AJO266" s="7"/>
      <c r="AJP266" s="7"/>
      <c r="AJQ266" s="7"/>
      <c r="AJR266" s="7"/>
      <c r="AJS266" s="7"/>
      <c r="AJT266" s="7"/>
      <c r="AJU266" s="7"/>
      <c r="AJV266" s="7"/>
      <c r="AJW266" s="7"/>
      <c r="AJX266" s="7"/>
      <c r="AJY266" s="7"/>
      <c r="AJZ266" s="7"/>
      <c r="AKA266" s="7"/>
      <c r="AKB266" s="7"/>
      <c r="AKC266" s="7"/>
      <c r="AKD266" s="7"/>
      <c r="AKE266" s="7"/>
      <c r="AKF266" s="7"/>
      <c r="AKG266" s="7"/>
      <c r="AKH266" s="7"/>
      <c r="AKI266" s="7"/>
      <c r="AKJ266" s="7"/>
      <c r="AKK266" s="7"/>
      <c r="AKL266" s="7"/>
      <c r="AKM266" s="7"/>
      <c r="AKN266" s="7"/>
      <c r="AKO266" s="7"/>
      <c r="AKP266" s="7"/>
      <c r="AKQ266" s="7"/>
      <c r="AKR266" s="7"/>
      <c r="AKS266" s="7"/>
      <c r="AKT266" s="7"/>
      <c r="AKU266" s="7"/>
      <c r="AKV266" s="7"/>
      <c r="AKW266" s="7"/>
      <c r="AKX266" s="7"/>
      <c r="AKY266" s="7"/>
      <c r="AKZ266" s="7"/>
      <c r="ALA266" s="7"/>
      <c r="ALB266" s="7"/>
      <c r="ALC266" s="7"/>
      <c r="ALD266" s="7"/>
      <c r="ALE266" s="7"/>
      <c r="ALF266" s="7"/>
      <c r="ALG266" s="7"/>
      <c r="ALH266" s="7"/>
      <c r="ALI266" s="7"/>
      <c r="ALJ266" s="7"/>
      <c r="ALK266" s="7"/>
      <c r="ALL266" s="7"/>
      <c r="ALM266" s="7"/>
      <c r="ALN266" s="7"/>
      <c r="ALO266" s="7"/>
      <c r="ALP266" s="7"/>
      <c r="ALQ266" s="7"/>
      <c r="ALR266" s="7"/>
      <c r="ALS266" s="7"/>
      <c r="ALT266" s="7"/>
      <c r="ALU266" s="7"/>
      <c r="ALV266" s="7"/>
      <c r="ALW266" s="7"/>
      <c r="ALX266" s="7"/>
      <c r="ALY266" s="7"/>
      <c r="ALZ266" s="7"/>
      <c r="AMA266" s="7"/>
      <c r="AMB266" s="7"/>
      <c r="AMC266" s="7"/>
      <c r="AMD266" s="7"/>
      <c r="AME266" s="7"/>
      <c r="AMF266" s="7"/>
      <c r="AMG266" s="7"/>
      <c r="AMH266" s="7"/>
      <c r="AMI266" s="7"/>
      <c r="AMJ266" s="7"/>
      <c r="AMK266" s="7"/>
      <c r="AML266" s="7"/>
      <c r="AMM266" s="7"/>
      <c r="AMN266" s="7"/>
      <c r="AMO266" s="7"/>
      <c r="AMP266" s="7"/>
      <c r="AMQ266" s="7"/>
      <c r="AMR266" s="7"/>
      <c r="AMS266" s="7"/>
      <c r="AMT266" s="7"/>
      <c r="AMU266" s="7"/>
      <c r="AMV266" s="7"/>
      <c r="AMW266" s="7"/>
      <c r="AMX266" s="7"/>
      <c r="AMY266" s="7"/>
      <c r="AMZ266" s="7"/>
      <c r="ANA266" s="7"/>
      <c r="ANB266" s="7"/>
      <c r="ANC266" s="7"/>
      <c r="AND266" s="7"/>
      <c r="ANE266" s="7"/>
      <c r="ANF266" s="7"/>
      <c r="ANG266" s="7"/>
      <c r="ANH266" s="7"/>
      <c r="ANI266" s="7"/>
      <c r="ANJ266" s="7"/>
      <c r="ANK266" s="7"/>
      <c r="ANL266" s="7"/>
      <c r="ANM266" s="7"/>
      <c r="ANN266" s="7"/>
      <c r="ANO266" s="7"/>
      <c r="ANP266" s="7"/>
      <c r="ANQ266" s="7"/>
      <c r="ANR266" s="7"/>
      <c r="ANS266" s="7"/>
      <c r="ANT266" s="7"/>
      <c r="ANU266" s="7"/>
      <c r="ANV266" s="7"/>
      <c r="ANW266" s="7"/>
      <c r="ANX266" s="7"/>
      <c r="ANY266" s="7"/>
      <c r="ANZ266" s="7"/>
      <c r="AOA266" s="7"/>
      <c r="AOB266" s="7"/>
      <c r="AOC266" s="7"/>
      <c r="AOD266" s="7"/>
      <c r="AOE266" s="7"/>
      <c r="AOF266" s="7"/>
      <c r="AOG266" s="7"/>
      <c r="AOH266" s="7"/>
      <c r="AOI266" s="7"/>
      <c r="AOJ266" s="7"/>
      <c r="AOK266" s="7"/>
      <c r="AOL266" s="7"/>
      <c r="AOM266" s="7"/>
      <c r="AON266" s="7"/>
      <c r="AOO266" s="7"/>
      <c r="AOP266" s="7"/>
      <c r="AOQ266" s="7"/>
      <c r="AOR266" s="7"/>
      <c r="AOS266" s="7"/>
      <c r="AOT266" s="7"/>
      <c r="AOU266" s="7"/>
      <c r="AOV266" s="7"/>
      <c r="AOW266" s="7"/>
      <c r="AOX266" s="7"/>
      <c r="AOY266" s="7"/>
      <c r="AOZ266" s="7"/>
      <c r="APA266" s="7"/>
      <c r="APB266" s="7"/>
      <c r="APC266" s="7"/>
      <c r="APD266" s="7"/>
      <c r="APE266" s="7"/>
      <c r="APF266" s="7"/>
      <c r="APG266" s="7"/>
      <c r="APH266" s="7"/>
      <c r="API266" s="7"/>
      <c r="APJ266" s="7"/>
      <c r="APK266" s="7"/>
      <c r="APL266" s="7"/>
      <c r="APM266" s="7"/>
      <c r="APN266" s="7"/>
      <c r="APO266" s="7"/>
      <c r="APP266" s="7"/>
      <c r="APQ266" s="7"/>
      <c r="APR266" s="7"/>
      <c r="APS266" s="7"/>
      <c r="APT266" s="7"/>
      <c r="APU266" s="7"/>
      <c r="APV266" s="7"/>
      <c r="APW266" s="7"/>
      <c r="APX266" s="7"/>
      <c r="APY266" s="7"/>
      <c r="APZ266" s="7"/>
      <c r="AQA266" s="7"/>
      <c r="AQB266" s="7"/>
      <c r="AQC266" s="7"/>
      <c r="AQD266" s="7"/>
      <c r="AQE266" s="7"/>
      <c r="AQF266" s="7"/>
      <c r="AQG266" s="7"/>
      <c r="AQH266" s="7"/>
      <c r="AQI266" s="7"/>
      <c r="AQJ266" s="7"/>
      <c r="AQK266" s="7"/>
      <c r="AQL266" s="7"/>
      <c r="AQM266" s="7"/>
      <c r="AQN266" s="7"/>
      <c r="AQO266" s="7"/>
      <c r="AQP266" s="7"/>
      <c r="AQQ266" s="7"/>
      <c r="AQR266" s="7"/>
      <c r="AQS266" s="7"/>
      <c r="AQT266" s="7"/>
      <c r="AQU266" s="7"/>
      <c r="AQV266" s="7"/>
      <c r="AQW266" s="7"/>
      <c r="AQX266" s="7"/>
      <c r="AQY266" s="7"/>
      <c r="AQZ266" s="7"/>
      <c r="ARA266" s="7"/>
      <c r="ARB266" s="7"/>
      <c r="ARC266" s="7"/>
      <c r="ARD266" s="7"/>
      <c r="ARE266" s="7"/>
      <c r="ARF266" s="7"/>
      <c r="ARG266" s="7"/>
      <c r="ARH266" s="7"/>
      <c r="ARI266" s="7"/>
      <c r="ARJ266" s="7"/>
      <c r="ARK266" s="7"/>
      <c r="ARL266" s="7"/>
      <c r="ARM266" s="7"/>
      <c r="ARN266" s="7"/>
      <c r="ARO266" s="7"/>
      <c r="ARP266" s="7"/>
      <c r="ARQ266" s="7"/>
      <c r="ARR266" s="7"/>
      <c r="ARS266" s="7"/>
      <c r="ART266" s="7"/>
      <c r="ARU266" s="7"/>
      <c r="ARV266" s="7"/>
      <c r="ARW266" s="7"/>
      <c r="ARX266" s="7"/>
      <c r="ARY266" s="7"/>
      <c r="ARZ266" s="7"/>
      <c r="ASA266" s="7"/>
      <c r="ASB266" s="7"/>
      <c r="ASC266" s="7"/>
      <c r="ASD266" s="7"/>
      <c r="ASE266" s="7"/>
      <c r="ASF266" s="7"/>
      <c r="ASG266" s="7"/>
      <c r="ASH266" s="7"/>
      <c r="ASI266" s="7"/>
      <c r="ASJ266" s="7"/>
      <c r="ASK266" s="7"/>
      <c r="ASL266" s="7"/>
      <c r="ASM266" s="7"/>
      <c r="ASN266" s="7"/>
      <c r="ASO266" s="7"/>
      <c r="ASP266" s="7"/>
      <c r="ASQ266" s="7"/>
      <c r="ASR266" s="7"/>
      <c r="ASS266" s="7"/>
      <c r="AST266" s="7"/>
      <c r="ASU266" s="7"/>
      <c r="ASV266" s="7"/>
      <c r="ASW266" s="7"/>
      <c r="ASX266" s="7"/>
      <c r="ASY266" s="7"/>
      <c r="ASZ266" s="7"/>
      <c r="ATA266" s="7"/>
      <c r="ATB266" s="7"/>
      <c r="ATC266" s="7"/>
      <c r="ATD266" s="7"/>
      <c r="ATE266" s="7"/>
      <c r="ATF266" s="7"/>
      <c r="ATG266" s="7"/>
      <c r="ATH266" s="7"/>
      <c r="ATI266" s="7"/>
      <c r="ATJ266" s="7"/>
      <c r="ATK266" s="7"/>
      <c r="ATL266" s="7"/>
      <c r="ATM266" s="7"/>
      <c r="ATN266" s="7"/>
      <c r="ATO266" s="7"/>
      <c r="ATP266" s="7"/>
      <c r="ATQ266" s="7"/>
      <c r="ATR266" s="7"/>
      <c r="ATS266" s="7"/>
      <c r="ATT266" s="7"/>
      <c r="ATU266" s="7"/>
      <c r="ATV266" s="7"/>
      <c r="ATW266" s="7"/>
      <c r="ATX266" s="7"/>
      <c r="ATY266" s="7"/>
      <c r="ATZ266" s="7"/>
      <c r="AUA266" s="7"/>
      <c r="AUB266" s="7"/>
      <c r="AUC266" s="7"/>
      <c r="AUD266" s="7"/>
      <c r="AUE266" s="7"/>
      <c r="AUF266" s="7"/>
      <c r="AUG266" s="7"/>
      <c r="AUH266" s="7"/>
      <c r="AUI266" s="7"/>
      <c r="AUJ266" s="7"/>
      <c r="AUK266" s="7"/>
      <c r="AUL266" s="7"/>
      <c r="AUM266" s="7"/>
      <c r="AUN266" s="7"/>
      <c r="AUO266" s="7"/>
      <c r="AUP266" s="7"/>
      <c r="AUQ266" s="7"/>
      <c r="AUR266" s="7"/>
      <c r="AUS266" s="7"/>
      <c r="AUT266" s="7"/>
      <c r="AUU266" s="7"/>
      <c r="AUV266" s="7"/>
      <c r="AUW266" s="7"/>
      <c r="AUX266" s="7"/>
      <c r="AUY266" s="7"/>
      <c r="AUZ266" s="7"/>
      <c r="AVA266" s="7"/>
      <c r="AVB266" s="7"/>
      <c r="AVC266" s="7"/>
      <c r="AVD266" s="7"/>
      <c r="AVE266" s="7"/>
      <c r="AVF266" s="7"/>
      <c r="AVG266" s="7"/>
      <c r="AVH266" s="7"/>
      <c r="AVI266" s="7"/>
      <c r="AVJ266" s="7"/>
      <c r="AVK266" s="7"/>
      <c r="AVL266" s="7"/>
      <c r="AVM266" s="7"/>
      <c r="AVN266" s="7"/>
      <c r="AVO266" s="7"/>
      <c r="AVP266" s="7"/>
      <c r="AVQ266" s="7"/>
      <c r="AVR266" s="7"/>
      <c r="AVS266" s="7"/>
      <c r="AVT266" s="7"/>
      <c r="AVU266" s="7"/>
      <c r="AVV266" s="7"/>
      <c r="AVW266" s="7"/>
      <c r="AVX266" s="7"/>
      <c r="AVY266" s="7"/>
      <c r="AVZ266" s="7"/>
      <c r="AWA266" s="7"/>
      <c r="AWB266" s="7"/>
      <c r="AWC266" s="7"/>
      <c r="AWD266" s="7"/>
      <c r="AWE266" s="7"/>
      <c r="AWF266" s="7"/>
      <c r="AWG266" s="7"/>
      <c r="AWH266" s="7"/>
      <c r="AWI266" s="7"/>
      <c r="AWJ266" s="7"/>
      <c r="AWK266" s="7"/>
      <c r="AWL266" s="7"/>
      <c r="AWM266" s="7"/>
      <c r="AWN266" s="7"/>
      <c r="AWO266" s="7"/>
      <c r="AWP266" s="7"/>
      <c r="AWQ266" s="7"/>
      <c r="AWR266" s="7"/>
      <c r="AWS266" s="7"/>
      <c r="AWT266" s="7"/>
      <c r="AWU266" s="7"/>
      <c r="AWV266" s="7"/>
      <c r="AWW266" s="7"/>
      <c r="AWX266" s="7"/>
      <c r="AWY266" s="7"/>
      <c r="AWZ266" s="7"/>
      <c r="AXA266" s="7"/>
      <c r="AXB266" s="7"/>
      <c r="AXC266" s="7"/>
      <c r="AXD266" s="7"/>
      <c r="AXE266" s="7"/>
      <c r="AXF266" s="7"/>
      <c r="AXG266" s="7"/>
      <c r="AXH266" s="7"/>
      <c r="AXI266" s="7"/>
      <c r="AXJ266" s="7"/>
      <c r="AXK266" s="7"/>
      <c r="AXL266" s="7"/>
      <c r="AXM266" s="7"/>
      <c r="AXN266" s="7"/>
      <c r="AXO266" s="7"/>
      <c r="AXP266" s="7"/>
      <c r="AXQ266" s="7"/>
      <c r="AXR266" s="7"/>
      <c r="AXS266" s="7"/>
      <c r="AXT266" s="7"/>
      <c r="AXU266" s="7"/>
      <c r="AXV266" s="7"/>
      <c r="AXW266" s="7"/>
      <c r="AXX266" s="7"/>
      <c r="AXY266" s="7"/>
      <c r="AXZ266" s="7"/>
      <c r="AYA266" s="7"/>
      <c r="AYB266" s="7"/>
      <c r="AYC266" s="7"/>
      <c r="AYD266" s="7"/>
      <c r="AYE266" s="7"/>
      <c r="AYF266" s="7"/>
      <c r="AYG266" s="7"/>
      <c r="AYH266" s="7"/>
      <c r="AYI266" s="7"/>
      <c r="AYJ266" s="7"/>
      <c r="AYK266" s="7"/>
      <c r="AYL266" s="7"/>
      <c r="AYM266" s="7"/>
      <c r="AYN266" s="7"/>
      <c r="AYO266" s="7"/>
      <c r="AYP266" s="7"/>
      <c r="AYQ266" s="7"/>
      <c r="AYR266" s="7"/>
      <c r="AYS266" s="7"/>
      <c r="AYT266" s="7"/>
      <c r="AYU266" s="7"/>
      <c r="AYV266" s="7"/>
      <c r="AYW266" s="7"/>
      <c r="AYX266" s="7"/>
      <c r="AYY266" s="7"/>
      <c r="AYZ266" s="7"/>
      <c r="AZA266" s="7"/>
      <c r="AZB266" s="7"/>
      <c r="AZC266" s="7"/>
      <c r="AZD266" s="7"/>
      <c r="AZE266" s="7"/>
      <c r="AZF266" s="7"/>
      <c r="AZG266" s="7"/>
      <c r="AZH266" s="7"/>
      <c r="AZI266" s="7"/>
      <c r="AZJ266" s="7"/>
      <c r="AZK266" s="7"/>
      <c r="AZL266" s="7"/>
      <c r="AZM266" s="7"/>
      <c r="AZN266" s="7"/>
      <c r="AZO266" s="7"/>
      <c r="AZP266" s="7"/>
      <c r="AZQ266" s="7"/>
      <c r="AZR266" s="7"/>
      <c r="AZS266" s="7"/>
      <c r="AZT266" s="7"/>
      <c r="AZU266" s="7"/>
      <c r="AZV266" s="7"/>
      <c r="AZW266" s="7"/>
      <c r="AZX266" s="7"/>
      <c r="AZY266" s="7"/>
      <c r="AZZ266" s="7"/>
      <c r="BAA266" s="7"/>
      <c r="BAB266" s="7"/>
      <c r="BAC266" s="7"/>
      <c r="BAD266" s="7"/>
      <c r="BAE266" s="7"/>
      <c r="BAF266" s="7"/>
      <c r="BAG266" s="7"/>
      <c r="BAH266" s="7"/>
      <c r="BAI266" s="7"/>
      <c r="BAJ266" s="7"/>
      <c r="BAK266" s="7"/>
      <c r="BAL266" s="7"/>
      <c r="BAM266" s="7"/>
      <c r="BAN266" s="7"/>
      <c r="BAO266" s="7"/>
      <c r="BAP266" s="7"/>
      <c r="BAQ266" s="7"/>
      <c r="BAR266" s="7"/>
      <c r="BAS266" s="7"/>
      <c r="BAT266" s="7"/>
      <c r="BAU266" s="7"/>
      <c r="BAV266" s="7"/>
      <c r="BAW266" s="7"/>
      <c r="BAX266" s="7"/>
      <c r="BAY266" s="7"/>
      <c r="BAZ266" s="7"/>
      <c r="BBA266" s="7"/>
      <c r="BBB266" s="7"/>
      <c r="BBC266" s="7"/>
      <c r="BBD266" s="7"/>
      <c r="BBE266" s="7"/>
      <c r="BBF266" s="7"/>
      <c r="BBG266" s="7"/>
      <c r="BBH266" s="7"/>
      <c r="BBI266" s="7"/>
      <c r="BBJ266" s="7"/>
      <c r="BBK266" s="7"/>
      <c r="BBL266" s="7"/>
      <c r="BBM266" s="7"/>
      <c r="BBN266" s="7"/>
      <c r="BBO266" s="7"/>
      <c r="BBP266" s="7"/>
      <c r="BBQ266" s="7"/>
      <c r="BBR266" s="7"/>
      <c r="BBS266" s="7"/>
      <c r="BBT266" s="7"/>
      <c r="BBU266" s="7"/>
      <c r="BBV266" s="7"/>
      <c r="BBW266" s="7"/>
      <c r="BBX266" s="7"/>
      <c r="BBY266" s="7"/>
      <c r="BBZ266" s="7"/>
      <c r="BCA266" s="7"/>
      <c r="BCB266" s="7"/>
      <c r="BCC266" s="7"/>
      <c r="BCD266" s="7"/>
      <c r="BCE266" s="7"/>
      <c r="BCF266" s="7"/>
      <c r="BCG266" s="7"/>
      <c r="BCH266" s="7"/>
      <c r="BCI266" s="7"/>
      <c r="BCJ266" s="7"/>
      <c r="BCK266" s="7"/>
      <c r="BCL266" s="7"/>
      <c r="BCM266" s="7"/>
      <c r="BCN266" s="7"/>
      <c r="BCO266" s="7"/>
      <c r="BCP266" s="7"/>
      <c r="BCQ266" s="7"/>
      <c r="BCR266" s="7"/>
      <c r="BCS266" s="7"/>
      <c r="BCT266" s="7"/>
      <c r="BCU266" s="7"/>
      <c r="BCV266" s="7"/>
      <c r="BCW266" s="7"/>
      <c r="BCX266" s="7"/>
      <c r="BCY266" s="7"/>
      <c r="BCZ266" s="7"/>
      <c r="BDA266" s="7"/>
      <c r="BDB266" s="7"/>
      <c r="BDC266" s="7"/>
      <c r="BDD266" s="7"/>
      <c r="BDE266" s="7"/>
      <c r="BDF266" s="7"/>
      <c r="BDG266" s="7"/>
      <c r="BDH266" s="7"/>
      <c r="BDI266" s="7"/>
      <c r="BDJ266" s="7"/>
      <c r="BDK266" s="7"/>
      <c r="BDL266" s="7"/>
      <c r="BDM266" s="7"/>
      <c r="BDN266" s="7"/>
      <c r="BDO266" s="7"/>
      <c r="BDP266" s="7"/>
      <c r="BDQ266" s="7"/>
      <c r="BDR266" s="7"/>
      <c r="BDS266" s="7"/>
      <c r="BDT266" s="7"/>
      <c r="BDU266" s="7"/>
      <c r="BDV266" s="7"/>
      <c r="BDW266" s="7"/>
      <c r="BDX266" s="7"/>
      <c r="BDY266" s="7"/>
      <c r="BDZ266" s="7"/>
      <c r="BEA266" s="7"/>
      <c r="BEB266" s="7"/>
      <c r="BEC266" s="7"/>
      <c r="BED266" s="7"/>
      <c r="BEE266" s="7"/>
      <c r="BEF266" s="7"/>
      <c r="BEG266" s="7"/>
      <c r="BEH266" s="7"/>
      <c r="BEI266" s="7"/>
      <c r="BEJ266" s="7"/>
      <c r="BEK266" s="7"/>
      <c r="BEL266" s="7"/>
      <c r="BEM266" s="7"/>
      <c r="BEN266" s="7"/>
      <c r="BEO266" s="7"/>
      <c r="BEP266" s="7"/>
      <c r="BEQ266" s="7"/>
      <c r="BER266" s="7"/>
      <c r="BES266" s="7"/>
      <c r="BET266" s="7"/>
      <c r="BEU266" s="7"/>
      <c r="BEV266" s="7"/>
      <c r="BEW266" s="7"/>
      <c r="BEX266" s="7"/>
      <c r="BEY266" s="7"/>
      <c r="BEZ266" s="7"/>
      <c r="BFA266" s="7"/>
      <c r="BFB266" s="7"/>
      <c r="BFC266" s="7"/>
      <c r="BFD266" s="7"/>
      <c r="BFE266" s="7"/>
      <c r="BFF266" s="7"/>
      <c r="BFG266" s="7"/>
      <c r="BFH266" s="7"/>
      <c r="BFI266" s="7"/>
      <c r="BFJ266" s="7"/>
      <c r="BFK266" s="7"/>
      <c r="BFL266" s="7"/>
      <c r="BFM266" s="7"/>
      <c r="BFN266" s="7"/>
      <c r="BFO266" s="7"/>
      <c r="BFP266" s="7"/>
      <c r="BFQ266" s="7"/>
      <c r="BFR266" s="7"/>
      <c r="BFS266" s="7"/>
      <c r="BFT266" s="7"/>
      <c r="BFU266" s="7"/>
      <c r="BFV266" s="7"/>
      <c r="BFW266" s="7"/>
      <c r="BFX266" s="7"/>
      <c r="BFY266" s="7"/>
      <c r="BFZ266" s="7"/>
      <c r="BGA266" s="7"/>
      <c r="BGB266" s="7"/>
      <c r="BGC266" s="7"/>
      <c r="BGD266" s="7"/>
      <c r="BGE266" s="7"/>
      <c r="BGF266" s="7"/>
      <c r="BGG266" s="7"/>
      <c r="BGH266" s="7"/>
      <c r="BGI266" s="7"/>
      <c r="BGJ266" s="7"/>
      <c r="BGK266" s="7"/>
      <c r="BGL266" s="7"/>
      <c r="BGM266" s="7"/>
      <c r="BGN266" s="7"/>
      <c r="BGO266" s="7"/>
      <c r="BGP266" s="7"/>
      <c r="BGQ266" s="7"/>
      <c r="BGR266" s="7"/>
      <c r="BGS266" s="7"/>
      <c r="BGT266" s="7"/>
      <c r="BGU266" s="7"/>
      <c r="BGV266" s="7"/>
      <c r="BGW266" s="7"/>
      <c r="BGX266" s="7"/>
      <c r="BGY266" s="7"/>
      <c r="BGZ266" s="7"/>
      <c r="BHA266" s="7"/>
      <c r="BHB266" s="7"/>
      <c r="BHC266" s="7"/>
      <c r="BHD266" s="7"/>
      <c r="BHE266" s="7"/>
      <c r="BHF266" s="7"/>
      <c r="BHG266" s="7"/>
      <c r="BHH266" s="7"/>
      <c r="BHI266" s="7"/>
      <c r="BHJ266" s="7"/>
      <c r="BHK266" s="7"/>
      <c r="BHL266" s="7"/>
      <c r="BHM266" s="7"/>
      <c r="BHN266" s="7"/>
      <c r="BHO266" s="7"/>
      <c r="BHP266" s="7"/>
      <c r="BHQ266" s="7"/>
      <c r="BHR266" s="7"/>
      <c r="BHS266" s="7"/>
      <c r="BHT266" s="7"/>
      <c r="BHU266" s="7"/>
      <c r="BHV266" s="7"/>
      <c r="BHW266" s="7"/>
      <c r="BHX266" s="7"/>
      <c r="BHY266" s="7"/>
      <c r="BHZ266" s="7"/>
      <c r="BIA266" s="7"/>
      <c r="BIB266" s="7"/>
      <c r="BIC266" s="7"/>
      <c r="BID266" s="7"/>
      <c r="BIE266" s="7"/>
      <c r="BIF266" s="7"/>
      <c r="BIG266" s="7"/>
      <c r="BIH266" s="7"/>
      <c r="BII266" s="7"/>
      <c r="BIJ266" s="7"/>
      <c r="BIK266" s="7"/>
      <c r="BIL266" s="7"/>
      <c r="BIM266" s="7"/>
      <c r="BIN266" s="7"/>
      <c r="BIO266" s="7"/>
      <c r="BIP266" s="7"/>
      <c r="BIQ266" s="7"/>
      <c r="BIR266" s="7"/>
      <c r="BIS266" s="7"/>
      <c r="BIT266" s="7"/>
      <c r="BIU266" s="7"/>
      <c r="BIV266" s="7"/>
      <c r="BIW266" s="7"/>
      <c r="BIX266" s="7"/>
      <c r="BIY266" s="7"/>
      <c r="BIZ266" s="7"/>
      <c r="BJA266" s="7"/>
      <c r="BJB266" s="7"/>
      <c r="BJC266" s="7"/>
      <c r="BJD266" s="7"/>
      <c r="BJE266" s="7"/>
      <c r="BJF266" s="7"/>
      <c r="BJG266" s="7"/>
      <c r="BJH266" s="7"/>
      <c r="BJI266" s="7"/>
      <c r="BJJ266" s="7"/>
      <c r="BJK266" s="7"/>
      <c r="BJL266" s="7"/>
      <c r="BJM266" s="7"/>
      <c r="BJN266" s="7"/>
      <c r="BJO266" s="7"/>
      <c r="BJP266" s="7"/>
      <c r="BJQ266" s="7"/>
      <c r="BJR266" s="7"/>
      <c r="BJS266" s="7"/>
      <c r="BJT266" s="7"/>
      <c r="BJU266" s="7"/>
      <c r="BJV266" s="7"/>
      <c r="BJW266" s="7"/>
      <c r="BJX266" s="7"/>
      <c r="BJY266" s="7"/>
      <c r="BJZ266" s="7"/>
      <c r="BKA266" s="7"/>
      <c r="BKB266" s="7"/>
      <c r="BKC266" s="7"/>
      <c r="BKD266" s="7"/>
      <c r="BKE266" s="7"/>
      <c r="BKF266" s="7"/>
      <c r="BKG266" s="7"/>
      <c r="BKH266" s="7"/>
      <c r="BKI266" s="7"/>
      <c r="BKJ266" s="7"/>
      <c r="BKK266" s="7"/>
      <c r="BKL266" s="7"/>
      <c r="BKM266" s="7"/>
      <c r="BKN266" s="7"/>
      <c r="BKO266" s="7"/>
      <c r="BKP266" s="7"/>
      <c r="BKQ266" s="7"/>
      <c r="BKR266" s="7"/>
      <c r="BKS266" s="7"/>
      <c r="BKT266" s="7"/>
      <c r="BKU266" s="7"/>
      <c r="BKV266" s="7"/>
      <c r="BKW266" s="7"/>
      <c r="BKX266" s="7"/>
      <c r="BKY266" s="7"/>
      <c r="BKZ266" s="7"/>
      <c r="BLA266" s="7"/>
      <c r="BLB266" s="7"/>
      <c r="BLC266" s="7"/>
      <c r="BLD266" s="7"/>
      <c r="BLE266" s="7"/>
      <c r="BLF266" s="7"/>
      <c r="BLG266" s="7"/>
      <c r="BLH266" s="7"/>
      <c r="BLI266" s="7"/>
      <c r="BLJ266" s="7"/>
      <c r="BLK266" s="7"/>
      <c r="BLL266" s="7"/>
      <c r="BLM266" s="7"/>
      <c r="BLN266" s="7"/>
      <c r="BLO266" s="7"/>
      <c r="BLP266" s="7"/>
      <c r="BLQ266" s="7"/>
      <c r="BLR266" s="7"/>
      <c r="BLS266" s="7"/>
      <c r="BLT266" s="7"/>
      <c r="BLU266" s="7"/>
      <c r="BLV266" s="7"/>
      <c r="BLW266" s="7"/>
      <c r="BLX266" s="7"/>
      <c r="BLY266" s="7"/>
      <c r="BLZ266" s="7"/>
      <c r="BMA266" s="7"/>
      <c r="BMB266" s="7"/>
      <c r="BMC266" s="7"/>
      <c r="BMD266" s="7"/>
      <c r="BME266" s="7"/>
      <c r="BMF266" s="7"/>
      <c r="BMG266" s="7"/>
      <c r="BMH266" s="7"/>
      <c r="BMI266" s="7"/>
      <c r="BMJ266" s="7"/>
      <c r="BMK266" s="7"/>
      <c r="BML266" s="7"/>
      <c r="BMM266" s="7"/>
      <c r="BMN266" s="7"/>
      <c r="BMO266" s="7"/>
      <c r="BMP266" s="7"/>
      <c r="BMQ266" s="7"/>
      <c r="BMR266" s="7"/>
      <c r="BMS266" s="7"/>
      <c r="BMT266" s="7"/>
      <c r="BMU266" s="7"/>
      <c r="BMV266" s="7"/>
      <c r="BMW266" s="7"/>
      <c r="BMX266" s="7"/>
      <c r="BMY266" s="7"/>
      <c r="BMZ266" s="7"/>
      <c r="BNA266" s="7"/>
      <c r="BNB266" s="7"/>
      <c r="BNC266" s="7"/>
      <c r="BND266" s="7"/>
      <c r="BNE266" s="7"/>
      <c r="BNF266" s="7"/>
      <c r="BNG266" s="7"/>
      <c r="BNH266" s="7"/>
      <c r="BNI266" s="7"/>
      <c r="BNJ266" s="7"/>
      <c r="BNK266" s="7"/>
      <c r="BNL266" s="7"/>
      <c r="BNM266" s="7"/>
      <c r="BNN266" s="7"/>
      <c r="BNO266" s="7"/>
      <c r="BNP266" s="7"/>
      <c r="BNQ266" s="7"/>
      <c r="BNR266" s="7"/>
      <c r="BNS266" s="7"/>
      <c r="BNT266" s="7"/>
      <c r="BNU266" s="7"/>
      <c r="BNV266" s="7"/>
      <c r="BNW266" s="7"/>
      <c r="BNX266" s="7"/>
      <c r="BNY266" s="7"/>
      <c r="BNZ266" s="7"/>
      <c r="BOA266" s="7"/>
      <c r="BOB266" s="7"/>
      <c r="BOC266" s="7"/>
      <c r="BOD266" s="7"/>
      <c r="BOE266" s="7"/>
      <c r="BOF266" s="7"/>
      <c r="BOG266" s="7"/>
      <c r="BOH266" s="7"/>
      <c r="BOI266" s="7"/>
      <c r="BOJ266" s="7"/>
      <c r="BOK266" s="7"/>
      <c r="BOL266" s="7"/>
      <c r="BOM266" s="7"/>
      <c r="BON266" s="7"/>
      <c r="BOO266" s="7"/>
      <c r="BOP266" s="7"/>
      <c r="BOQ266" s="7"/>
      <c r="BOR266" s="7"/>
      <c r="BOS266" s="7"/>
      <c r="BOT266" s="7"/>
      <c r="BOU266" s="7"/>
      <c r="BOV266" s="7"/>
      <c r="BOW266" s="7"/>
      <c r="BOX266" s="7"/>
      <c r="BOY266" s="7"/>
      <c r="BOZ266" s="7"/>
      <c r="BPA266" s="7"/>
      <c r="BPB266" s="7"/>
      <c r="BPC266" s="7"/>
      <c r="BPD266" s="7"/>
      <c r="BPE266" s="7"/>
      <c r="BPF266" s="7"/>
      <c r="BPG266" s="7"/>
      <c r="BPH266" s="7"/>
      <c r="BPI266" s="7"/>
      <c r="BPJ266" s="7"/>
      <c r="BPK266" s="7"/>
      <c r="BPL266" s="7"/>
      <c r="BPM266" s="7"/>
      <c r="BPN266" s="7"/>
      <c r="BPO266" s="7"/>
      <c r="BPP266" s="7"/>
      <c r="BPQ266" s="7"/>
      <c r="BPR266" s="7"/>
      <c r="BPS266" s="7"/>
      <c r="BPT266" s="7"/>
      <c r="BPU266" s="7"/>
      <c r="BPV266" s="7"/>
      <c r="BPW266" s="7"/>
      <c r="BPX266" s="7"/>
      <c r="BPY266" s="7"/>
      <c r="BPZ266" s="7"/>
      <c r="BQA266" s="7"/>
      <c r="BQB266" s="7"/>
      <c r="BQC266" s="7"/>
      <c r="BQD266" s="7"/>
      <c r="BQE266" s="7"/>
      <c r="BQF266" s="7"/>
      <c r="BQG266" s="7"/>
      <c r="BQH266" s="7"/>
      <c r="BQI266" s="7"/>
      <c r="BQJ266" s="7"/>
      <c r="BQK266" s="7"/>
      <c r="BQL266" s="7"/>
      <c r="BQM266" s="7"/>
      <c r="BQN266" s="7"/>
      <c r="BQO266" s="7"/>
      <c r="BQP266" s="7"/>
      <c r="BQQ266" s="7"/>
      <c r="BQR266" s="7"/>
      <c r="BQS266" s="7"/>
      <c r="BQT266" s="7"/>
      <c r="BQU266" s="7"/>
      <c r="BQV266" s="7"/>
      <c r="BQW266" s="7"/>
      <c r="BQX266" s="7"/>
      <c r="BQY266" s="7"/>
      <c r="BQZ266" s="7"/>
      <c r="BRA266" s="7"/>
      <c r="BRB266" s="7"/>
      <c r="BRC266" s="7"/>
      <c r="BRD266" s="7"/>
      <c r="BRE266" s="7"/>
      <c r="BRF266" s="7"/>
      <c r="BRG266" s="7"/>
      <c r="BRH266" s="7"/>
      <c r="BRI266" s="7"/>
      <c r="BRJ266" s="7"/>
      <c r="BRK266" s="7"/>
      <c r="BRL266" s="7"/>
      <c r="BRM266" s="7"/>
      <c r="BRN266" s="7"/>
      <c r="BRO266" s="7"/>
      <c r="BRP266" s="7"/>
      <c r="BRQ266" s="7"/>
      <c r="BRR266" s="7"/>
      <c r="BRS266" s="7"/>
      <c r="BRT266" s="7"/>
      <c r="BRU266" s="7"/>
      <c r="BRV266" s="7"/>
      <c r="BRW266" s="7"/>
      <c r="BRX266" s="7"/>
      <c r="BRY266" s="7"/>
      <c r="BRZ266" s="7"/>
      <c r="BSA266" s="7"/>
      <c r="BSB266" s="7"/>
      <c r="BSC266" s="7"/>
      <c r="BSD266" s="7"/>
      <c r="BSE266" s="7"/>
      <c r="BSF266" s="7"/>
      <c r="BSG266" s="7"/>
      <c r="BSH266" s="7"/>
      <c r="BSI266" s="7"/>
      <c r="BSJ266" s="7"/>
      <c r="BSK266" s="7"/>
      <c r="BSL266" s="7"/>
      <c r="BSM266" s="7"/>
      <c r="BSN266" s="7"/>
      <c r="BSO266" s="7"/>
      <c r="BSP266" s="7"/>
      <c r="BSQ266" s="7"/>
      <c r="BSR266" s="7"/>
      <c r="BSS266" s="7"/>
      <c r="BST266" s="7"/>
      <c r="BSU266" s="7"/>
      <c r="BSV266" s="7"/>
      <c r="BSW266" s="7"/>
      <c r="BSX266" s="7"/>
      <c r="BSY266" s="7"/>
      <c r="BSZ266" s="7"/>
      <c r="BTA266" s="7"/>
      <c r="BTB266" s="7"/>
      <c r="BTC266" s="7"/>
      <c r="BTD266" s="7"/>
      <c r="BTE266" s="7"/>
      <c r="BTF266" s="7"/>
      <c r="BTG266" s="7"/>
      <c r="BTH266" s="7"/>
      <c r="BTI266" s="7"/>
      <c r="BTJ266" s="7"/>
      <c r="BTK266" s="7"/>
      <c r="BTL266" s="7"/>
      <c r="BTM266" s="7"/>
      <c r="BTN266" s="7"/>
      <c r="BTO266" s="7"/>
      <c r="BTP266" s="7"/>
      <c r="BTQ266" s="7"/>
      <c r="BTR266" s="7"/>
      <c r="BTS266" s="7"/>
      <c r="BTT266" s="7"/>
      <c r="BTU266" s="7"/>
      <c r="BTV266" s="7"/>
      <c r="BTW266" s="7"/>
      <c r="BTX266" s="7"/>
      <c r="BTY266" s="7"/>
      <c r="BTZ266" s="7"/>
      <c r="BUA266" s="7"/>
      <c r="BUB266" s="7"/>
      <c r="BUC266" s="7"/>
      <c r="BUD266" s="7"/>
      <c r="BUE266" s="7"/>
      <c r="BUF266" s="7"/>
      <c r="BUG266" s="7"/>
      <c r="BUH266" s="7"/>
      <c r="BUI266" s="7"/>
      <c r="BUJ266" s="7"/>
      <c r="BUK266" s="7"/>
      <c r="BUL266" s="7"/>
      <c r="BUM266" s="7"/>
      <c r="BUN266" s="7"/>
      <c r="BUO266" s="7"/>
      <c r="BUP266" s="7"/>
      <c r="BUQ266" s="7"/>
      <c r="BUR266" s="7"/>
      <c r="BUS266" s="7"/>
      <c r="BUT266" s="7"/>
      <c r="BUU266" s="7"/>
      <c r="BUV266" s="7"/>
      <c r="BUW266" s="7"/>
      <c r="BUX266" s="7"/>
      <c r="BUY266" s="7"/>
      <c r="BUZ266" s="7"/>
      <c r="BVA266" s="7"/>
      <c r="BVB266" s="7"/>
      <c r="BVC266" s="7"/>
      <c r="BVD266" s="7"/>
      <c r="BVE266" s="7"/>
      <c r="BVF266" s="7"/>
      <c r="BVG266" s="7"/>
      <c r="BVH266" s="7"/>
      <c r="BVI266" s="7"/>
      <c r="BVJ266" s="7"/>
      <c r="BVK266" s="7"/>
      <c r="BVL266" s="7"/>
      <c r="BVM266" s="7"/>
      <c r="BVN266" s="7"/>
      <c r="BVO266" s="7"/>
      <c r="BVP266" s="7"/>
      <c r="BVQ266" s="7"/>
      <c r="BVR266" s="7"/>
      <c r="BVS266" s="7"/>
      <c r="BVT266" s="7"/>
      <c r="BVU266" s="7"/>
      <c r="BVV266" s="7"/>
      <c r="BVW266" s="7"/>
      <c r="BVX266" s="7"/>
      <c r="BVY266" s="7"/>
      <c r="BVZ266" s="7"/>
      <c r="BWA266" s="7"/>
      <c r="BWB266" s="7"/>
      <c r="BWC266" s="7"/>
      <c r="BWD266" s="7"/>
      <c r="BWE266" s="7"/>
      <c r="BWF266" s="7"/>
      <c r="BWG266" s="7"/>
      <c r="BWH266" s="7"/>
      <c r="BWI266" s="7"/>
      <c r="BWJ266" s="7"/>
      <c r="BWK266" s="7"/>
      <c r="BWL266" s="7"/>
      <c r="BWM266" s="7"/>
      <c r="BWN266" s="7"/>
      <c r="BWO266" s="7"/>
      <c r="BWP266" s="7"/>
      <c r="BWQ266" s="7"/>
      <c r="BWR266" s="7"/>
      <c r="BWS266" s="7"/>
      <c r="BWT266" s="7"/>
      <c r="BWU266" s="7"/>
      <c r="BWV266" s="7"/>
      <c r="BWW266" s="7"/>
      <c r="BWX266" s="7"/>
      <c r="BWY266" s="7"/>
      <c r="BWZ266" s="7"/>
      <c r="BXA266" s="7"/>
      <c r="BXB266" s="7"/>
      <c r="BXC266" s="7"/>
      <c r="BXD266" s="7"/>
      <c r="BXE266" s="7"/>
      <c r="BXF266" s="7"/>
      <c r="BXG266" s="7"/>
      <c r="BXH266" s="7"/>
      <c r="BXI266" s="7"/>
      <c r="BXJ266" s="7"/>
      <c r="BXK266" s="7"/>
      <c r="BXL266" s="7"/>
      <c r="BXM266" s="7"/>
      <c r="BXN266" s="7"/>
      <c r="BXO266" s="7"/>
      <c r="BXP266" s="7"/>
      <c r="BXQ266" s="7"/>
      <c r="BXR266" s="7"/>
      <c r="BXS266" s="7"/>
      <c r="BXT266" s="7"/>
      <c r="BXU266" s="7"/>
      <c r="BXV266" s="7"/>
      <c r="BXW266" s="7"/>
      <c r="BXX266" s="7"/>
      <c r="BXY266" s="7"/>
      <c r="BXZ266" s="7"/>
      <c r="BYA266" s="7"/>
      <c r="BYB266" s="7"/>
      <c r="BYC266" s="7"/>
      <c r="BYD266" s="7"/>
      <c r="BYE266" s="7"/>
      <c r="BYF266" s="7"/>
      <c r="BYG266" s="7"/>
      <c r="BYH266" s="7"/>
      <c r="BYI266" s="7"/>
      <c r="BYJ266" s="7"/>
      <c r="BYK266" s="7"/>
      <c r="BYL266" s="7"/>
      <c r="BYM266" s="7"/>
      <c r="BYN266" s="7"/>
      <c r="BYO266" s="7"/>
      <c r="BYP266" s="7"/>
      <c r="BYQ266" s="7"/>
      <c r="BYR266" s="7"/>
      <c r="BYS266" s="7"/>
      <c r="BYT266" s="7"/>
      <c r="BYU266" s="7"/>
      <c r="BYV266" s="7"/>
      <c r="BYW266" s="7"/>
      <c r="BYX266" s="7"/>
      <c r="BYY266" s="7"/>
      <c r="BYZ266" s="7"/>
      <c r="BZA266" s="7"/>
      <c r="BZB266" s="7"/>
      <c r="BZC266" s="7"/>
      <c r="BZD266" s="7"/>
      <c r="BZE266" s="7"/>
      <c r="BZF266" s="7"/>
      <c r="BZG266" s="7"/>
      <c r="BZH266" s="7"/>
      <c r="BZI266" s="7"/>
      <c r="BZJ266" s="7"/>
      <c r="BZK266" s="7"/>
      <c r="BZL266" s="7"/>
      <c r="BZM266" s="7"/>
      <c r="BZN266" s="7"/>
      <c r="BZO266" s="7"/>
      <c r="BZP266" s="7"/>
      <c r="BZQ266" s="7"/>
      <c r="BZR266" s="7"/>
      <c r="BZS266" s="7"/>
      <c r="BZT266" s="7"/>
      <c r="BZU266" s="7"/>
      <c r="BZV266" s="7"/>
      <c r="BZW266" s="7"/>
      <c r="BZX266" s="7"/>
      <c r="BZY266" s="7"/>
      <c r="BZZ266" s="7"/>
      <c r="CAA266" s="7"/>
      <c r="CAB266" s="7"/>
      <c r="CAC266" s="7"/>
      <c r="CAD266" s="7"/>
      <c r="CAE266" s="7"/>
      <c r="CAF266" s="7"/>
      <c r="CAG266" s="7"/>
      <c r="CAH266" s="7"/>
      <c r="CAI266" s="7"/>
      <c r="CAJ266" s="7"/>
      <c r="CAK266" s="7"/>
      <c r="CAL266" s="7"/>
      <c r="CAM266" s="7"/>
      <c r="CAN266" s="7"/>
      <c r="CAO266" s="7"/>
      <c r="CAP266" s="7"/>
      <c r="CAQ266" s="7"/>
      <c r="CAR266" s="7"/>
      <c r="CAS266" s="7"/>
      <c r="CAT266" s="7"/>
      <c r="CAU266" s="7"/>
      <c r="CAV266" s="7"/>
      <c r="CAW266" s="7"/>
      <c r="CAX266" s="7"/>
      <c r="CAY266" s="7"/>
      <c r="CAZ266" s="7"/>
      <c r="CBA266" s="7"/>
      <c r="CBB266" s="7"/>
      <c r="CBC266" s="7"/>
      <c r="CBD266" s="7"/>
      <c r="CBE266" s="7"/>
      <c r="CBF266" s="7"/>
      <c r="CBG266" s="7"/>
      <c r="CBH266" s="7"/>
      <c r="CBI266" s="7"/>
      <c r="CBJ266" s="7"/>
      <c r="CBK266" s="7"/>
      <c r="CBL266" s="7"/>
      <c r="CBM266" s="7"/>
      <c r="CBN266" s="7"/>
      <c r="CBO266" s="7"/>
      <c r="CBP266" s="7"/>
      <c r="CBQ266" s="7"/>
      <c r="CBR266" s="7"/>
      <c r="CBS266" s="7"/>
      <c r="CBT266" s="7"/>
      <c r="CBU266" s="7"/>
      <c r="CBV266" s="7"/>
      <c r="CBW266" s="7"/>
      <c r="CBX266" s="7"/>
      <c r="CBY266" s="7"/>
      <c r="CBZ266" s="7"/>
      <c r="CCA266" s="7"/>
      <c r="CCB266" s="7"/>
      <c r="CCC266" s="7"/>
      <c r="CCD266" s="7"/>
      <c r="CCE266" s="7"/>
      <c r="CCF266" s="7"/>
      <c r="CCG266" s="7"/>
      <c r="CCH266" s="7"/>
      <c r="CCI266" s="7"/>
      <c r="CCJ266" s="7"/>
      <c r="CCK266" s="7"/>
      <c r="CCL266" s="7"/>
      <c r="CCM266" s="7"/>
      <c r="CCN266" s="7"/>
      <c r="CCO266" s="7"/>
      <c r="CCP266" s="7"/>
      <c r="CCQ266" s="7"/>
      <c r="CCR266" s="7"/>
      <c r="CCS266" s="7"/>
      <c r="CCT266" s="7"/>
      <c r="CCU266" s="7"/>
      <c r="CCV266" s="7"/>
      <c r="CCW266" s="7"/>
      <c r="CCX266" s="7"/>
      <c r="CCY266" s="7"/>
      <c r="CCZ266" s="7"/>
      <c r="CDA266" s="7"/>
      <c r="CDB266" s="7"/>
      <c r="CDC266" s="7"/>
      <c r="CDD266" s="7"/>
      <c r="CDE266" s="7"/>
      <c r="CDF266" s="7"/>
      <c r="CDG266" s="7"/>
      <c r="CDH266" s="7"/>
      <c r="CDI266" s="7"/>
      <c r="CDJ266" s="7"/>
      <c r="CDK266" s="7"/>
      <c r="CDL266" s="7"/>
      <c r="CDM266" s="7"/>
      <c r="CDN266" s="7"/>
      <c r="CDO266" s="7"/>
      <c r="CDP266" s="7"/>
      <c r="CDQ266" s="7"/>
      <c r="CDR266" s="7"/>
      <c r="CDS266" s="7"/>
      <c r="CDT266" s="7"/>
      <c r="CDU266" s="7"/>
      <c r="CDV266" s="7"/>
      <c r="CDW266" s="7"/>
      <c r="CDX266" s="7"/>
      <c r="CDY266" s="7"/>
      <c r="CDZ266" s="7"/>
      <c r="CEA266" s="7"/>
      <c r="CEB266" s="7"/>
      <c r="CEC266" s="7"/>
      <c r="CED266" s="7"/>
      <c r="CEE266" s="7"/>
      <c r="CEF266" s="7"/>
      <c r="CEG266" s="7"/>
      <c r="CEH266" s="7"/>
      <c r="CEI266" s="7"/>
      <c r="CEJ266" s="7"/>
      <c r="CEK266" s="7"/>
      <c r="CEL266" s="7"/>
      <c r="CEM266" s="7"/>
      <c r="CEN266" s="7"/>
      <c r="CEO266" s="7"/>
      <c r="CEP266" s="7"/>
      <c r="CEQ266" s="7"/>
      <c r="CER266" s="7"/>
      <c r="CES266" s="7"/>
      <c r="CET266" s="7"/>
      <c r="CEU266" s="7"/>
      <c r="CEV266" s="7"/>
      <c r="CEW266" s="7"/>
      <c r="CEX266" s="7"/>
      <c r="CEY266" s="7"/>
      <c r="CEZ266" s="7"/>
      <c r="CFA266" s="7"/>
      <c r="CFB266" s="7"/>
      <c r="CFC266" s="7"/>
      <c r="CFD266" s="7"/>
      <c r="CFE266" s="7"/>
      <c r="CFF266" s="7"/>
      <c r="CFG266" s="7"/>
      <c r="CFH266" s="7"/>
      <c r="CFI266" s="7"/>
      <c r="CFJ266" s="7"/>
      <c r="CFK266" s="7"/>
      <c r="CFL266" s="7"/>
      <c r="CFM266" s="7"/>
      <c r="CFN266" s="7"/>
      <c r="CFO266" s="7"/>
      <c r="CFP266" s="7"/>
      <c r="CFQ266" s="7"/>
      <c r="CFR266" s="7"/>
      <c r="CFS266" s="7"/>
      <c r="CFT266" s="7"/>
      <c r="CFU266" s="7"/>
      <c r="CFV266" s="7"/>
      <c r="CFW266" s="7"/>
      <c r="CFX266" s="7"/>
      <c r="CFY266" s="7"/>
      <c r="CFZ266" s="7"/>
      <c r="CGA266" s="7"/>
      <c r="CGB266" s="7"/>
      <c r="CGC266" s="7"/>
      <c r="CGD266" s="7"/>
      <c r="CGE266" s="7"/>
      <c r="CGF266" s="7"/>
      <c r="CGG266" s="7"/>
      <c r="CGH266" s="7"/>
      <c r="CGI266" s="7"/>
      <c r="CGJ266" s="7"/>
      <c r="CGK266" s="7"/>
      <c r="CGL266" s="7"/>
      <c r="CGM266" s="7"/>
      <c r="CGN266" s="7"/>
      <c r="CGO266" s="7"/>
      <c r="CGP266" s="7"/>
      <c r="CGQ266" s="7"/>
      <c r="CGR266" s="7"/>
      <c r="CGS266" s="7"/>
      <c r="CGT266" s="7"/>
      <c r="CGU266" s="7"/>
      <c r="CGV266" s="7"/>
      <c r="CGW266" s="7"/>
      <c r="CGX266" s="7"/>
      <c r="CGY266" s="7"/>
      <c r="CGZ266" s="7"/>
      <c r="CHA266" s="7"/>
      <c r="CHB266" s="7"/>
      <c r="CHC266" s="7"/>
      <c r="CHD266" s="7"/>
      <c r="CHE266" s="7"/>
      <c r="CHF266" s="7"/>
      <c r="CHG266" s="7"/>
      <c r="CHH266" s="7"/>
      <c r="CHI266" s="7"/>
      <c r="CHJ266" s="7"/>
      <c r="CHK266" s="7"/>
      <c r="CHL266" s="7"/>
      <c r="CHM266" s="7"/>
      <c r="CHN266" s="7"/>
      <c r="CHO266" s="7"/>
      <c r="CHP266" s="7"/>
      <c r="CHQ266" s="7"/>
      <c r="CHR266" s="7"/>
      <c r="CHS266" s="7"/>
      <c r="CHT266" s="7"/>
      <c r="CHU266" s="7"/>
      <c r="CHV266" s="7"/>
      <c r="CHW266" s="7"/>
      <c r="CHX266" s="7"/>
      <c r="CHY266" s="7"/>
      <c r="CHZ266" s="7"/>
      <c r="CIA266" s="7"/>
      <c r="CIB266" s="7"/>
      <c r="CIC266" s="7"/>
      <c r="CID266" s="7"/>
      <c r="CIE266" s="7"/>
      <c r="CIF266" s="7"/>
      <c r="CIG266" s="7"/>
      <c r="CIH266" s="7"/>
      <c r="CII266" s="7"/>
      <c r="CIJ266" s="7"/>
      <c r="CIK266" s="7"/>
      <c r="CIL266" s="7"/>
      <c r="CIM266" s="7"/>
      <c r="CIN266" s="7"/>
      <c r="CIO266" s="7"/>
      <c r="CIP266" s="7"/>
      <c r="CIQ266" s="7"/>
      <c r="CIR266" s="7"/>
      <c r="CIS266" s="7"/>
      <c r="CIT266" s="7"/>
      <c r="CIU266" s="7"/>
      <c r="CIV266" s="7"/>
      <c r="CIW266" s="7"/>
      <c r="CIX266" s="7"/>
      <c r="CIY266" s="7"/>
      <c r="CIZ266" s="7"/>
      <c r="CJA266" s="7"/>
      <c r="CJB266" s="7"/>
      <c r="CJC266" s="7"/>
      <c r="CJD266" s="7"/>
      <c r="CJE266" s="7"/>
      <c r="CJF266" s="7"/>
      <c r="CJG266" s="7"/>
      <c r="CJH266" s="7"/>
      <c r="CJI266" s="7"/>
      <c r="CJJ266" s="7"/>
      <c r="CJK266" s="7"/>
      <c r="CJL266" s="7"/>
      <c r="CJM266" s="7"/>
      <c r="CJN266" s="7"/>
      <c r="CJO266" s="7"/>
      <c r="CJP266" s="7"/>
      <c r="CJQ266" s="7"/>
      <c r="CJR266" s="7"/>
      <c r="CJS266" s="7"/>
      <c r="CJT266" s="7"/>
      <c r="CJU266" s="7"/>
      <c r="CJV266" s="7"/>
      <c r="CJW266" s="7"/>
      <c r="CJX266" s="7"/>
      <c r="CJY266" s="7"/>
      <c r="CJZ266" s="7"/>
      <c r="CKA266" s="7"/>
      <c r="CKB266" s="7"/>
      <c r="CKC266" s="7"/>
      <c r="CKD266" s="7"/>
      <c r="CKE266" s="7"/>
      <c r="CKF266" s="7"/>
      <c r="CKG266" s="7"/>
      <c r="CKH266" s="7"/>
      <c r="CKI266" s="7"/>
      <c r="CKJ266" s="7"/>
      <c r="CKK266" s="7"/>
      <c r="CKL266" s="7"/>
      <c r="CKM266" s="7"/>
      <c r="CKN266" s="7"/>
      <c r="CKO266" s="7"/>
      <c r="CKP266" s="7"/>
      <c r="CKQ266" s="7"/>
      <c r="CKR266" s="7"/>
      <c r="CKS266" s="7"/>
      <c r="CKT266" s="7"/>
      <c r="CKU266" s="7"/>
      <c r="CKV266" s="7"/>
      <c r="CKW266" s="7"/>
      <c r="CKX266" s="7"/>
      <c r="CKY266" s="7"/>
      <c r="CKZ266" s="7"/>
      <c r="CLA266" s="7"/>
      <c r="CLB266" s="7"/>
      <c r="CLC266" s="7"/>
      <c r="CLD266" s="7"/>
      <c r="CLE266" s="7"/>
      <c r="CLF266" s="7"/>
      <c r="CLG266" s="7"/>
      <c r="CLH266" s="7"/>
      <c r="CLI266" s="7"/>
      <c r="CLJ266" s="7"/>
      <c r="CLK266" s="7"/>
      <c r="CLL266" s="7"/>
      <c r="CLM266" s="7"/>
      <c r="CLN266" s="7"/>
      <c r="CLO266" s="7"/>
      <c r="CLP266" s="7"/>
      <c r="CLQ266" s="7"/>
      <c r="CLR266" s="7"/>
      <c r="CLS266" s="7"/>
      <c r="CLT266" s="7"/>
      <c r="CLU266" s="7"/>
      <c r="CLV266" s="7"/>
      <c r="CLW266" s="7"/>
      <c r="CLX266" s="7"/>
      <c r="CLY266" s="7"/>
      <c r="CLZ266" s="7"/>
      <c r="CMA266" s="7"/>
      <c r="CMB266" s="7"/>
      <c r="CMC266" s="7"/>
      <c r="CMD266" s="7"/>
      <c r="CME266" s="7"/>
      <c r="CMF266" s="7"/>
      <c r="CMG266" s="7"/>
      <c r="CMH266" s="7"/>
      <c r="CMI266" s="7"/>
      <c r="CMJ266" s="7"/>
      <c r="CMK266" s="7"/>
      <c r="CML266" s="7"/>
      <c r="CMM266" s="7"/>
      <c r="CMN266" s="7"/>
      <c r="CMO266" s="7"/>
      <c r="CMP266" s="7"/>
      <c r="CMQ266" s="7"/>
      <c r="CMR266" s="7"/>
      <c r="CMS266" s="7"/>
      <c r="CMT266" s="7"/>
      <c r="CMU266" s="7"/>
      <c r="CMV266" s="7"/>
      <c r="CMW266" s="7"/>
      <c r="CMX266" s="7"/>
      <c r="CMY266" s="7"/>
      <c r="CMZ266" s="7"/>
      <c r="CNA266" s="7"/>
      <c r="CNB266" s="7"/>
      <c r="CNC266" s="7"/>
      <c r="CND266" s="7"/>
      <c r="CNE266" s="7"/>
      <c r="CNF266" s="7"/>
      <c r="CNG266" s="7"/>
      <c r="CNH266" s="7"/>
      <c r="CNI266" s="7"/>
      <c r="CNJ266" s="7"/>
      <c r="CNK266" s="7"/>
      <c r="CNL266" s="7"/>
      <c r="CNM266" s="7"/>
      <c r="CNN266" s="7"/>
      <c r="CNO266" s="7"/>
      <c r="CNP266" s="7"/>
      <c r="CNQ266" s="7"/>
      <c r="CNR266" s="7"/>
      <c r="CNS266" s="7"/>
      <c r="CNT266" s="7"/>
      <c r="CNU266" s="7"/>
      <c r="CNV266" s="7"/>
      <c r="CNW266" s="7"/>
      <c r="CNX266" s="7"/>
      <c r="CNY266" s="7"/>
      <c r="CNZ266" s="7"/>
      <c r="COA266" s="7"/>
      <c r="COB266" s="7"/>
      <c r="COC266" s="7"/>
      <c r="COD266" s="7"/>
      <c r="COE266" s="7"/>
      <c r="COF266" s="7"/>
      <c r="COG266" s="7"/>
      <c r="COH266" s="7"/>
      <c r="COI266" s="7"/>
      <c r="COJ266" s="7"/>
      <c r="COK266" s="7"/>
      <c r="COL266" s="7"/>
      <c r="COM266" s="7"/>
      <c r="CON266" s="7"/>
      <c r="COO266" s="7"/>
      <c r="COP266" s="7"/>
      <c r="COQ266" s="7"/>
      <c r="COR266" s="7"/>
      <c r="COS266" s="7"/>
      <c r="COT266" s="7"/>
      <c r="COU266" s="7"/>
      <c r="COV266" s="7"/>
      <c r="COW266" s="7"/>
      <c r="COX266" s="7"/>
      <c r="COY266" s="7"/>
      <c r="COZ266" s="7"/>
      <c r="CPA266" s="7"/>
      <c r="CPB266" s="7"/>
      <c r="CPC266" s="7"/>
      <c r="CPD266" s="7"/>
      <c r="CPE266" s="7"/>
      <c r="CPF266" s="7"/>
      <c r="CPG266" s="7"/>
      <c r="CPH266" s="7"/>
      <c r="CPI266" s="7"/>
      <c r="CPJ266" s="7"/>
      <c r="CPK266" s="7"/>
      <c r="CPL266" s="7"/>
      <c r="CPM266" s="7"/>
      <c r="CPN266" s="7"/>
      <c r="CPO266" s="7"/>
      <c r="CPP266" s="7"/>
      <c r="CPQ266" s="7"/>
      <c r="CPR266" s="7"/>
      <c r="CPS266" s="7"/>
      <c r="CPT266" s="7"/>
      <c r="CPU266" s="7"/>
      <c r="CPV266" s="7"/>
      <c r="CPW266" s="7"/>
      <c r="CPX266" s="7"/>
      <c r="CPY266" s="7"/>
      <c r="CPZ266" s="7"/>
      <c r="CQA266" s="7"/>
      <c r="CQB266" s="7"/>
      <c r="CQC266" s="7"/>
      <c r="CQD266" s="7"/>
      <c r="CQE266" s="7"/>
      <c r="CQF266" s="7"/>
      <c r="CQG266" s="7"/>
      <c r="CQH266" s="7"/>
      <c r="CQI266" s="7"/>
      <c r="CQJ266" s="7"/>
      <c r="CQK266" s="7"/>
      <c r="CQL266" s="7"/>
      <c r="CQM266" s="7"/>
      <c r="CQN266" s="7"/>
      <c r="CQO266" s="7"/>
      <c r="CQP266" s="7"/>
      <c r="CQQ266" s="7"/>
      <c r="CQR266" s="7"/>
      <c r="CQS266" s="7"/>
      <c r="CQT266" s="7"/>
      <c r="CQU266" s="7"/>
      <c r="CQV266" s="7"/>
      <c r="CQW266" s="7"/>
      <c r="CQX266" s="7"/>
      <c r="CQY266" s="7"/>
      <c r="CQZ266" s="7"/>
      <c r="CRA266" s="7"/>
      <c r="CRB266" s="7"/>
      <c r="CRC266" s="7"/>
      <c r="CRD266" s="7"/>
      <c r="CRE266" s="7"/>
      <c r="CRF266" s="7"/>
      <c r="CRG266" s="7"/>
      <c r="CRH266" s="7"/>
      <c r="CRI266" s="7"/>
      <c r="CRJ266" s="7"/>
      <c r="CRK266" s="7"/>
      <c r="CRL266" s="7"/>
      <c r="CRM266" s="7"/>
      <c r="CRN266" s="7"/>
      <c r="CRO266" s="7"/>
      <c r="CRP266" s="7"/>
      <c r="CRQ266" s="7"/>
      <c r="CRR266" s="7"/>
      <c r="CRS266" s="7"/>
      <c r="CRT266" s="7"/>
      <c r="CRU266" s="7"/>
      <c r="CRV266" s="7"/>
      <c r="CRW266" s="7"/>
      <c r="CRX266" s="7"/>
      <c r="CRY266" s="7"/>
      <c r="CRZ266" s="7"/>
      <c r="CSA266" s="7"/>
      <c r="CSB266" s="7"/>
      <c r="CSC266" s="7"/>
      <c r="CSD266" s="7"/>
      <c r="CSE266" s="7"/>
      <c r="CSF266" s="7"/>
      <c r="CSG266" s="7"/>
      <c r="CSH266" s="7"/>
      <c r="CSI266" s="7"/>
      <c r="CSJ266" s="7"/>
      <c r="CSK266" s="7"/>
      <c r="CSL266" s="7"/>
      <c r="CSM266" s="7"/>
      <c r="CSN266" s="7"/>
      <c r="CSO266" s="7"/>
      <c r="CSP266" s="7"/>
      <c r="CSQ266" s="7"/>
      <c r="CSR266" s="7"/>
      <c r="CSS266" s="7"/>
      <c r="CST266" s="7"/>
      <c r="CSU266" s="7"/>
      <c r="CSV266" s="7"/>
      <c r="CSW266" s="7"/>
      <c r="CSX266" s="7"/>
      <c r="CSY266" s="7"/>
      <c r="CSZ266" s="7"/>
      <c r="CTA266" s="7"/>
      <c r="CTB266" s="7"/>
      <c r="CTC266" s="7"/>
      <c r="CTD266" s="7"/>
      <c r="CTE266" s="7"/>
      <c r="CTF266" s="7"/>
      <c r="CTG266" s="7"/>
      <c r="CTH266" s="7"/>
      <c r="CTI266" s="7"/>
      <c r="CTJ266" s="7"/>
      <c r="CTK266" s="7"/>
      <c r="CTL266" s="7"/>
      <c r="CTM266" s="7"/>
      <c r="CTN266" s="7"/>
      <c r="CTO266" s="7"/>
      <c r="CTP266" s="7"/>
      <c r="CTQ266" s="7"/>
      <c r="CTR266" s="7"/>
      <c r="CTS266" s="7"/>
      <c r="CTT266" s="7"/>
      <c r="CTU266" s="7"/>
      <c r="CTV266" s="7"/>
      <c r="CTW266" s="7"/>
      <c r="CTX266" s="7"/>
      <c r="CTY266" s="7"/>
      <c r="CTZ266" s="7"/>
      <c r="CUA266" s="7"/>
      <c r="CUB266" s="7"/>
      <c r="CUC266" s="7"/>
      <c r="CUD266" s="7"/>
      <c r="CUE266" s="7"/>
      <c r="CUF266" s="7"/>
      <c r="CUG266" s="7"/>
      <c r="CUH266" s="7"/>
      <c r="CUI266" s="7"/>
      <c r="CUJ266" s="7"/>
      <c r="CUK266" s="7"/>
      <c r="CUL266" s="7"/>
      <c r="CUM266" s="7"/>
      <c r="CUN266" s="7"/>
      <c r="CUO266" s="7"/>
      <c r="CUP266" s="7"/>
      <c r="CUQ266" s="7"/>
      <c r="CUR266" s="7"/>
      <c r="CUS266" s="7"/>
      <c r="CUT266" s="7"/>
      <c r="CUU266" s="7"/>
      <c r="CUV266" s="7"/>
      <c r="CUW266" s="7"/>
      <c r="CUX266" s="7"/>
      <c r="CUY266" s="7"/>
      <c r="CUZ266" s="7"/>
      <c r="CVA266" s="7"/>
      <c r="CVB266" s="7"/>
      <c r="CVC266" s="7"/>
      <c r="CVD266" s="7"/>
      <c r="CVE266" s="7"/>
      <c r="CVF266" s="7"/>
      <c r="CVG266" s="7"/>
      <c r="CVH266" s="7"/>
      <c r="CVI266" s="7"/>
      <c r="CVJ266" s="7"/>
      <c r="CVK266" s="7"/>
      <c r="CVL266" s="7"/>
      <c r="CVM266" s="7"/>
      <c r="CVN266" s="7"/>
      <c r="CVO266" s="7"/>
      <c r="CVP266" s="7"/>
      <c r="CVQ266" s="7"/>
      <c r="CVR266" s="7"/>
      <c r="CVS266" s="7"/>
      <c r="CVT266" s="7"/>
      <c r="CVU266" s="7"/>
      <c r="CVV266" s="7"/>
      <c r="CVW266" s="7"/>
      <c r="CVX266" s="7"/>
      <c r="CVY266" s="7"/>
      <c r="CVZ266" s="7"/>
      <c r="CWA266" s="7"/>
      <c r="CWB266" s="7"/>
      <c r="CWC266" s="7"/>
      <c r="CWD266" s="7"/>
      <c r="CWE266" s="7"/>
      <c r="CWF266" s="7"/>
      <c r="CWG266" s="7"/>
      <c r="CWH266" s="7"/>
      <c r="CWI266" s="7"/>
      <c r="CWJ266" s="7"/>
      <c r="CWK266" s="7"/>
      <c r="CWL266" s="7"/>
      <c r="CWM266" s="7"/>
      <c r="CWN266" s="7"/>
      <c r="CWO266" s="7"/>
      <c r="CWP266" s="7"/>
      <c r="CWQ266" s="7"/>
      <c r="CWR266" s="7"/>
      <c r="CWS266" s="7"/>
      <c r="CWT266" s="7"/>
      <c r="CWU266" s="7"/>
      <c r="CWV266" s="7"/>
      <c r="CWW266" s="7"/>
      <c r="CWX266" s="7"/>
      <c r="CWY266" s="7"/>
      <c r="CWZ266" s="7"/>
      <c r="CXA266" s="7"/>
      <c r="CXB266" s="7"/>
      <c r="CXC266" s="7"/>
      <c r="CXD266" s="7"/>
      <c r="CXE266" s="7"/>
      <c r="CXF266" s="7"/>
      <c r="CXG266" s="7"/>
      <c r="CXH266" s="7"/>
      <c r="CXI266" s="7"/>
      <c r="CXJ266" s="7"/>
      <c r="CXK266" s="7"/>
      <c r="CXL266" s="7"/>
      <c r="CXM266" s="7"/>
      <c r="CXN266" s="7"/>
      <c r="CXO266" s="7"/>
      <c r="CXP266" s="7"/>
      <c r="CXQ266" s="7"/>
      <c r="CXR266" s="7"/>
      <c r="CXS266" s="7"/>
      <c r="CXT266" s="7"/>
      <c r="CXU266" s="7"/>
      <c r="CXV266" s="7"/>
      <c r="CXW266" s="7"/>
      <c r="CXX266" s="7"/>
      <c r="CXY266" s="7"/>
      <c r="CXZ266" s="7"/>
      <c r="CYA266" s="7"/>
      <c r="CYB266" s="7"/>
      <c r="CYC266" s="7"/>
      <c r="CYD266" s="7"/>
      <c r="CYE266" s="7"/>
      <c r="CYF266" s="7"/>
      <c r="CYG266" s="7"/>
      <c r="CYH266" s="7"/>
      <c r="CYI266" s="7"/>
      <c r="CYJ266" s="7"/>
      <c r="CYK266" s="7"/>
      <c r="CYL266" s="7"/>
      <c r="CYM266" s="7"/>
      <c r="CYN266" s="7"/>
      <c r="CYO266" s="7"/>
      <c r="CYP266" s="7"/>
      <c r="CYQ266" s="7"/>
      <c r="CYR266" s="7"/>
      <c r="CYS266" s="7"/>
      <c r="CYT266" s="7"/>
      <c r="CYU266" s="7"/>
      <c r="CYV266" s="7"/>
      <c r="CYW266" s="7"/>
      <c r="CYX266" s="7"/>
      <c r="CYY266" s="7"/>
      <c r="CYZ266" s="7"/>
      <c r="CZA266" s="7"/>
      <c r="CZB266" s="7"/>
      <c r="CZC266" s="7"/>
      <c r="CZD266" s="7"/>
      <c r="CZE266" s="7"/>
      <c r="CZF266" s="7"/>
      <c r="CZG266" s="7"/>
      <c r="CZH266" s="7"/>
      <c r="CZI266" s="7"/>
      <c r="CZJ266" s="7"/>
      <c r="CZK266" s="7"/>
      <c r="CZL266" s="7"/>
      <c r="CZM266" s="7"/>
      <c r="CZN266" s="7"/>
      <c r="CZO266" s="7"/>
      <c r="CZP266" s="7"/>
      <c r="CZQ266" s="7"/>
      <c r="CZR266" s="7"/>
      <c r="CZS266" s="7"/>
      <c r="CZT266" s="7"/>
      <c r="CZU266" s="7"/>
      <c r="CZV266" s="7"/>
      <c r="CZW266" s="7"/>
      <c r="CZX266" s="7"/>
      <c r="CZY266" s="7"/>
      <c r="CZZ266" s="7"/>
      <c r="DAA266" s="7"/>
      <c r="DAB266" s="7"/>
      <c r="DAC266" s="7"/>
      <c r="DAD266" s="7"/>
      <c r="DAE266" s="7"/>
      <c r="DAF266" s="7"/>
      <c r="DAG266" s="7"/>
      <c r="DAH266" s="7"/>
      <c r="DAI266" s="7"/>
      <c r="DAJ266" s="7"/>
      <c r="DAK266" s="7"/>
      <c r="DAL266" s="7"/>
      <c r="DAM266" s="7"/>
      <c r="DAN266" s="7"/>
      <c r="DAO266" s="7"/>
      <c r="DAP266" s="7"/>
      <c r="DAQ266" s="7"/>
      <c r="DAR266" s="7"/>
      <c r="DAS266" s="7"/>
      <c r="DAT266" s="7"/>
      <c r="DAU266" s="7"/>
      <c r="DAV266" s="7"/>
      <c r="DAW266" s="7"/>
      <c r="DAX266" s="7"/>
      <c r="DAY266" s="7"/>
      <c r="DAZ266" s="7"/>
      <c r="DBA266" s="7"/>
      <c r="DBB266" s="7"/>
      <c r="DBC266" s="7"/>
      <c r="DBD266" s="7"/>
      <c r="DBE266" s="7"/>
      <c r="DBF266" s="7"/>
      <c r="DBG266" s="7"/>
      <c r="DBH266" s="7"/>
      <c r="DBI266" s="7"/>
      <c r="DBJ266" s="7"/>
      <c r="DBK266" s="7"/>
      <c r="DBL266" s="7"/>
      <c r="DBM266" s="7"/>
      <c r="DBN266" s="7"/>
      <c r="DBO266" s="7"/>
      <c r="DBP266" s="7"/>
      <c r="DBQ266" s="7"/>
      <c r="DBR266" s="7"/>
      <c r="DBS266" s="7"/>
      <c r="DBT266" s="7"/>
      <c r="DBU266" s="7"/>
      <c r="DBV266" s="7"/>
      <c r="DBW266" s="7"/>
      <c r="DBX266" s="7"/>
      <c r="DBY266" s="7"/>
      <c r="DBZ266" s="7"/>
      <c r="DCA266" s="7"/>
      <c r="DCB266" s="7"/>
      <c r="DCC266" s="7"/>
      <c r="DCD266" s="7"/>
      <c r="DCE266" s="7"/>
      <c r="DCF266" s="7"/>
      <c r="DCG266" s="7"/>
      <c r="DCH266" s="7"/>
      <c r="DCI266" s="7"/>
      <c r="DCJ266" s="7"/>
      <c r="DCK266" s="7"/>
      <c r="DCL266" s="7"/>
      <c r="DCM266" s="7"/>
      <c r="DCN266" s="7"/>
      <c r="DCO266" s="7"/>
      <c r="DCP266" s="7"/>
      <c r="DCQ266" s="7"/>
      <c r="DCR266" s="7"/>
      <c r="DCS266" s="7"/>
      <c r="DCT266" s="7"/>
      <c r="DCU266" s="7"/>
      <c r="DCV266" s="7"/>
      <c r="DCW266" s="7"/>
      <c r="DCX266" s="7"/>
      <c r="DCY266" s="7"/>
      <c r="DCZ266" s="7"/>
      <c r="DDA266" s="7"/>
      <c r="DDB266" s="7"/>
      <c r="DDC266" s="7"/>
      <c r="DDD266" s="7"/>
      <c r="DDE266" s="7"/>
      <c r="DDF266" s="7"/>
      <c r="DDG266" s="7"/>
      <c r="DDH266" s="7"/>
      <c r="DDI266" s="7"/>
      <c r="DDJ266" s="7"/>
      <c r="DDK266" s="7"/>
      <c r="DDL266" s="7"/>
      <c r="DDM266" s="7"/>
      <c r="DDN266" s="7"/>
      <c r="DDO266" s="7"/>
      <c r="DDP266" s="7"/>
      <c r="DDQ266" s="7"/>
      <c r="DDR266" s="7"/>
      <c r="DDS266" s="7"/>
      <c r="DDT266" s="7"/>
      <c r="DDU266" s="7"/>
      <c r="DDV266" s="7"/>
      <c r="DDW266" s="7"/>
      <c r="DDX266" s="7"/>
      <c r="DDY266" s="7"/>
      <c r="DDZ266" s="7"/>
      <c r="DEA266" s="7"/>
      <c r="DEB266" s="7"/>
      <c r="DEC266" s="7"/>
      <c r="DED266" s="7"/>
      <c r="DEE266" s="7"/>
      <c r="DEF266" s="7"/>
      <c r="DEG266" s="7"/>
      <c r="DEH266" s="7"/>
      <c r="DEI266" s="7"/>
      <c r="DEJ266" s="7"/>
      <c r="DEK266" s="7"/>
      <c r="DEL266" s="7"/>
      <c r="DEM266" s="7"/>
      <c r="DEN266" s="7"/>
      <c r="DEO266" s="7"/>
      <c r="DEP266" s="7"/>
      <c r="DEQ266" s="7"/>
      <c r="DER266" s="7"/>
      <c r="DES266" s="7"/>
      <c r="DET266" s="7"/>
      <c r="DEU266" s="7"/>
      <c r="DEV266" s="7"/>
      <c r="DEW266" s="7"/>
      <c r="DEX266" s="7"/>
      <c r="DEY266" s="7"/>
      <c r="DEZ266" s="7"/>
      <c r="DFA266" s="7"/>
      <c r="DFB266" s="7"/>
      <c r="DFC266" s="7"/>
      <c r="DFD266" s="7"/>
      <c r="DFE266" s="7"/>
      <c r="DFF266" s="7"/>
      <c r="DFG266" s="7"/>
      <c r="DFH266" s="7"/>
      <c r="DFI266" s="7"/>
      <c r="DFJ266" s="7"/>
      <c r="DFK266" s="7"/>
      <c r="DFL266" s="7"/>
      <c r="DFM266" s="7"/>
      <c r="DFN266" s="7"/>
      <c r="DFO266" s="7"/>
      <c r="DFP266" s="7"/>
      <c r="DFQ266" s="7"/>
      <c r="DFR266" s="7"/>
      <c r="DFS266" s="7"/>
      <c r="DFT266" s="7"/>
      <c r="DFU266" s="7"/>
      <c r="DFV266" s="7"/>
      <c r="DFW266" s="7"/>
      <c r="DFX266" s="7"/>
      <c r="DFY266" s="7"/>
      <c r="DFZ266" s="7"/>
      <c r="DGA266" s="7"/>
      <c r="DGB266" s="7"/>
      <c r="DGC266" s="7"/>
      <c r="DGD266" s="7"/>
      <c r="DGE266" s="7"/>
      <c r="DGF266" s="7"/>
      <c r="DGG266" s="7"/>
      <c r="DGH266" s="7"/>
      <c r="DGI266" s="7"/>
      <c r="DGJ266" s="7"/>
      <c r="DGK266" s="7"/>
      <c r="DGL266" s="7"/>
      <c r="DGM266" s="7"/>
      <c r="DGN266" s="7"/>
      <c r="DGO266" s="7"/>
      <c r="DGP266" s="7"/>
      <c r="DGQ266" s="7"/>
      <c r="DGR266" s="7"/>
      <c r="DGS266" s="7"/>
      <c r="DGT266" s="7"/>
      <c r="DGU266" s="7"/>
      <c r="DGV266" s="7"/>
      <c r="DGW266" s="7"/>
      <c r="DGX266" s="7"/>
      <c r="DGY266" s="7"/>
      <c r="DGZ266" s="7"/>
      <c r="DHA266" s="7"/>
      <c r="DHB266" s="7"/>
      <c r="DHC266" s="7"/>
      <c r="DHD266" s="7"/>
      <c r="DHE266" s="7"/>
      <c r="DHF266" s="7"/>
      <c r="DHG266" s="7"/>
      <c r="DHH266" s="7"/>
      <c r="DHI266" s="7"/>
      <c r="DHJ266" s="7"/>
      <c r="DHK266" s="7"/>
      <c r="DHL266" s="7"/>
      <c r="DHM266" s="7"/>
      <c r="DHN266" s="7"/>
      <c r="DHO266" s="7"/>
      <c r="DHP266" s="7"/>
      <c r="DHQ266" s="7"/>
      <c r="DHR266" s="7"/>
      <c r="DHS266" s="7"/>
      <c r="DHT266" s="7"/>
      <c r="DHU266" s="7"/>
      <c r="DHV266" s="7"/>
      <c r="DHW266" s="7"/>
      <c r="DHX266" s="7"/>
      <c r="DHY266" s="7"/>
      <c r="DHZ266" s="7"/>
      <c r="DIA266" s="7"/>
      <c r="DIB266" s="7"/>
      <c r="DIC266" s="7"/>
      <c r="DID266" s="7"/>
      <c r="DIE266" s="7"/>
      <c r="DIF266" s="7"/>
      <c r="DIG266" s="7"/>
      <c r="DIH266" s="7"/>
      <c r="DII266" s="7"/>
      <c r="DIJ266" s="7"/>
      <c r="DIK266" s="7"/>
      <c r="DIL266" s="7"/>
      <c r="DIM266" s="7"/>
      <c r="DIN266" s="7"/>
      <c r="DIO266" s="7"/>
      <c r="DIP266" s="7"/>
      <c r="DIQ266" s="7"/>
      <c r="DIR266" s="7"/>
      <c r="DIS266" s="7"/>
      <c r="DIT266" s="7"/>
      <c r="DIU266" s="7"/>
      <c r="DIV266" s="7"/>
      <c r="DIW266" s="7"/>
      <c r="DIX266" s="7"/>
      <c r="DIY266" s="7"/>
      <c r="DIZ266" s="7"/>
      <c r="DJA266" s="7"/>
      <c r="DJB266" s="7"/>
      <c r="DJC266" s="7"/>
      <c r="DJD266" s="7"/>
      <c r="DJE266" s="7"/>
      <c r="DJF266" s="7"/>
      <c r="DJG266" s="7"/>
      <c r="DJH266" s="7"/>
      <c r="DJI266" s="7"/>
      <c r="DJJ266" s="7"/>
      <c r="DJK266" s="7"/>
      <c r="DJL266" s="7"/>
      <c r="DJM266" s="7"/>
      <c r="DJN266" s="7"/>
      <c r="DJO266" s="7"/>
      <c r="DJP266" s="7"/>
      <c r="DJQ266" s="7"/>
      <c r="DJR266" s="7"/>
      <c r="DJS266" s="7"/>
      <c r="DJT266" s="7"/>
      <c r="DJU266" s="7"/>
      <c r="DJV266" s="7"/>
      <c r="DJW266" s="7"/>
      <c r="DJX266" s="7"/>
      <c r="DJY266" s="7"/>
      <c r="DJZ266" s="7"/>
      <c r="DKA266" s="7"/>
      <c r="DKB266" s="7"/>
      <c r="DKC266" s="7"/>
      <c r="DKD266" s="7"/>
      <c r="DKE266" s="7"/>
      <c r="DKF266" s="7"/>
      <c r="DKG266" s="7"/>
      <c r="DKH266" s="7"/>
      <c r="DKI266" s="7"/>
      <c r="DKJ266" s="7"/>
      <c r="DKK266" s="7"/>
      <c r="DKL266" s="7"/>
      <c r="DKM266" s="7"/>
      <c r="DKN266" s="7"/>
      <c r="DKO266" s="7"/>
      <c r="DKP266" s="7"/>
      <c r="DKQ266" s="7"/>
      <c r="DKR266" s="7"/>
      <c r="DKS266" s="7"/>
      <c r="DKT266" s="7"/>
      <c r="DKU266" s="7"/>
      <c r="DKV266" s="7"/>
      <c r="DKW266" s="7"/>
      <c r="DKX266" s="7"/>
      <c r="DKY266" s="7"/>
      <c r="DKZ266" s="7"/>
      <c r="DLA266" s="7"/>
      <c r="DLB266" s="7"/>
      <c r="DLC266" s="7"/>
      <c r="DLD266" s="7"/>
      <c r="DLE266" s="7"/>
      <c r="DLF266" s="7"/>
      <c r="DLG266" s="7"/>
      <c r="DLH266" s="7"/>
      <c r="DLI266" s="7"/>
      <c r="DLJ266" s="7"/>
      <c r="DLK266" s="7"/>
      <c r="DLL266" s="7"/>
      <c r="DLM266" s="7"/>
      <c r="DLN266" s="7"/>
      <c r="DLO266" s="7"/>
      <c r="DLP266" s="7"/>
      <c r="DLQ266" s="7"/>
      <c r="DLR266" s="7"/>
      <c r="DLS266" s="7"/>
      <c r="DLT266" s="7"/>
      <c r="DLU266" s="7"/>
      <c r="DLV266" s="7"/>
      <c r="DLW266" s="7"/>
      <c r="DLX266" s="7"/>
      <c r="DLY266" s="7"/>
      <c r="DLZ266" s="7"/>
      <c r="DMA266" s="7"/>
      <c r="DMB266" s="7"/>
      <c r="DMC266" s="7"/>
      <c r="DMD266" s="7"/>
      <c r="DME266" s="7"/>
      <c r="DMF266" s="7"/>
      <c r="DMG266" s="7"/>
      <c r="DMH266" s="7"/>
      <c r="DMI266" s="7"/>
      <c r="DMJ266" s="7"/>
      <c r="DMK266" s="7"/>
      <c r="DML266" s="7"/>
      <c r="DMM266" s="7"/>
      <c r="DMN266" s="7"/>
      <c r="DMO266" s="7"/>
      <c r="DMP266" s="7"/>
      <c r="DMQ266" s="7"/>
      <c r="DMR266" s="7"/>
      <c r="DMS266" s="7"/>
      <c r="DMT266" s="7"/>
      <c r="DMU266" s="7"/>
      <c r="DMV266" s="7"/>
      <c r="DMW266" s="7"/>
      <c r="DMX266" s="7"/>
      <c r="DMY266" s="7"/>
      <c r="DMZ266" s="7"/>
      <c r="DNA266" s="7"/>
      <c r="DNB266" s="7"/>
      <c r="DNC266" s="7"/>
      <c r="DND266" s="7"/>
      <c r="DNE266" s="7"/>
      <c r="DNF266" s="7"/>
      <c r="DNG266" s="7"/>
      <c r="DNH266" s="7"/>
      <c r="DNI266" s="7"/>
      <c r="DNJ266" s="7"/>
      <c r="DNK266" s="7"/>
      <c r="DNL266" s="7"/>
      <c r="DNM266" s="7"/>
      <c r="DNN266" s="7"/>
      <c r="DNO266" s="7"/>
      <c r="DNP266" s="7"/>
      <c r="DNQ266" s="7"/>
      <c r="DNR266" s="7"/>
      <c r="DNS266" s="7"/>
      <c r="DNT266" s="7"/>
      <c r="DNU266" s="7"/>
      <c r="DNV266" s="7"/>
      <c r="DNW266" s="7"/>
      <c r="DNX266" s="7"/>
      <c r="DNY266" s="7"/>
      <c r="DNZ266" s="7"/>
      <c r="DOA266" s="7"/>
      <c r="DOB266" s="7"/>
      <c r="DOC266" s="7"/>
      <c r="DOD266" s="7"/>
      <c r="DOE266" s="7"/>
      <c r="DOF266" s="7"/>
      <c r="DOG266" s="7"/>
      <c r="DOH266" s="7"/>
      <c r="DOI266" s="7"/>
      <c r="DOJ266" s="7"/>
      <c r="DOK266" s="7"/>
      <c r="DOL266" s="7"/>
      <c r="DOM266" s="7"/>
      <c r="DON266" s="7"/>
      <c r="DOO266" s="7"/>
      <c r="DOP266" s="7"/>
      <c r="DOQ266" s="7"/>
      <c r="DOR266" s="7"/>
      <c r="DOS266" s="7"/>
      <c r="DOT266" s="7"/>
      <c r="DOU266" s="7"/>
      <c r="DOV266" s="7"/>
      <c r="DOW266" s="7"/>
      <c r="DOX266" s="7"/>
      <c r="DOY266" s="7"/>
      <c r="DOZ266" s="7"/>
      <c r="DPA266" s="7"/>
      <c r="DPB266" s="7"/>
      <c r="DPC266" s="7"/>
      <c r="DPD266" s="7"/>
      <c r="DPE266" s="7"/>
      <c r="DPF266" s="7"/>
      <c r="DPG266" s="7"/>
      <c r="DPH266" s="7"/>
      <c r="DPI266" s="7"/>
      <c r="DPJ266" s="7"/>
      <c r="DPK266" s="7"/>
      <c r="DPL266" s="7"/>
      <c r="DPM266" s="7"/>
      <c r="DPN266" s="7"/>
      <c r="DPO266" s="7"/>
      <c r="DPP266" s="7"/>
      <c r="DPQ266" s="7"/>
      <c r="DPR266" s="7"/>
      <c r="DPS266" s="7"/>
      <c r="DPT266" s="7"/>
      <c r="DPU266" s="7"/>
      <c r="DPV266" s="7"/>
      <c r="DPW266" s="7"/>
      <c r="DPX266" s="7"/>
      <c r="DPY266" s="7"/>
      <c r="DPZ266" s="7"/>
      <c r="DQA266" s="7"/>
      <c r="DQB266" s="7"/>
      <c r="DQC266" s="7"/>
      <c r="DQD266" s="7"/>
      <c r="DQE266" s="7"/>
      <c r="DQF266" s="7"/>
      <c r="DQG266" s="7"/>
      <c r="DQH266" s="7"/>
      <c r="DQI266" s="7"/>
      <c r="DQJ266" s="7"/>
      <c r="DQK266" s="7"/>
      <c r="DQL266" s="7"/>
      <c r="DQM266" s="7"/>
      <c r="DQN266" s="7"/>
      <c r="DQO266" s="7"/>
      <c r="DQP266" s="7"/>
      <c r="DQQ266" s="7"/>
      <c r="DQR266" s="7"/>
      <c r="DQS266" s="7"/>
      <c r="DQT266" s="7"/>
      <c r="DQU266" s="7"/>
      <c r="DQV266" s="7"/>
      <c r="DQW266" s="7"/>
      <c r="DQX266" s="7"/>
      <c r="DQY266" s="7"/>
      <c r="DQZ266" s="7"/>
      <c r="DRA266" s="7"/>
      <c r="DRB266" s="7"/>
      <c r="DRC266" s="7"/>
      <c r="DRD266" s="7"/>
      <c r="DRE266" s="7"/>
      <c r="DRF266" s="7"/>
      <c r="DRG266" s="7"/>
      <c r="DRH266" s="7"/>
      <c r="DRI266" s="7"/>
      <c r="DRJ266" s="7"/>
      <c r="DRK266" s="7"/>
      <c r="DRL266" s="7"/>
      <c r="DRM266" s="7"/>
      <c r="DRN266" s="7"/>
      <c r="DRO266" s="7"/>
      <c r="DRP266" s="7"/>
      <c r="DRQ266" s="7"/>
      <c r="DRR266" s="7"/>
      <c r="DRS266" s="7"/>
      <c r="DRT266" s="7"/>
      <c r="DRU266" s="7"/>
      <c r="DRV266" s="7"/>
      <c r="DRW266" s="7"/>
      <c r="DRX266" s="7"/>
      <c r="DRY266" s="7"/>
      <c r="DRZ266" s="7"/>
      <c r="DSA266" s="7"/>
      <c r="DSB266" s="7"/>
      <c r="DSC266" s="7"/>
      <c r="DSD266" s="7"/>
      <c r="DSE266" s="7"/>
      <c r="DSF266" s="7"/>
      <c r="DSG266" s="7"/>
      <c r="DSH266" s="7"/>
      <c r="DSI266" s="7"/>
      <c r="DSJ266" s="7"/>
      <c r="DSK266" s="7"/>
      <c r="DSL266" s="7"/>
      <c r="DSM266" s="7"/>
      <c r="DSN266" s="7"/>
      <c r="DSO266" s="7"/>
      <c r="DSP266" s="7"/>
      <c r="DSQ266" s="7"/>
      <c r="DSR266" s="7"/>
      <c r="DSS266" s="7"/>
      <c r="DST266" s="7"/>
      <c r="DSU266" s="7"/>
      <c r="DSV266" s="7"/>
      <c r="DSW266" s="7"/>
      <c r="DSX266" s="7"/>
      <c r="DSY266" s="7"/>
      <c r="DSZ266" s="7"/>
      <c r="DTA266" s="7"/>
      <c r="DTB266" s="7"/>
      <c r="DTC266" s="7"/>
      <c r="DTD266" s="7"/>
      <c r="DTE266" s="7"/>
      <c r="DTF266" s="7"/>
      <c r="DTG266" s="7"/>
      <c r="DTH266" s="7"/>
      <c r="DTI266" s="7"/>
      <c r="DTJ266" s="7"/>
      <c r="DTK266" s="7"/>
      <c r="DTL266" s="7"/>
      <c r="DTM266" s="7"/>
      <c r="DTN266" s="7"/>
      <c r="DTO266" s="7"/>
      <c r="DTP266" s="7"/>
      <c r="DTQ266" s="7"/>
      <c r="DTR266" s="7"/>
      <c r="DTS266" s="7"/>
      <c r="DTT266" s="7"/>
      <c r="DTU266" s="7"/>
      <c r="DTV266" s="7"/>
      <c r="DTW266" s="7"/>
      <c r="DTX266" s="7"/>
      <c r="DTY266" s="7"/>
      <c r="DTZ266" s="7"/>
      <c r="DUA266" s="7"/>
      <c r="DUB266" s="7"/>
      <c r="DUC266" s="7"/>
      <c r="DUD266" s="7"/>
      <c r="DUE266" s="7"/>
      <c r="DUF266" s="7"/>
      <c r="DUG266" s="7"/>
      <c r="DUH266" s="7"/>
      <c r="DUI266" s="7"/>
      <c r="DUJ266" s="7"/>
      <c r="DUK266" s="7"/>
      <c r="DUL266" s="7"/>
      <c r="DUM266" s="7"/>
      <c r="DUN266" s="7"/>
      <c r="DUO266" s="7"/>
      <c r="DUP266" s="7"/>
      <c r="DUQ266" s="7"/>
      <c r="DUR266" s="7"/>
      <c r="DUS266" s="7"/>
      <c r="DUT266" s="7"/>
      <c r="DUU266" s="7"/>
      <c r="DUV266" s="7"/>
      <c r="DUW266" s="7"/>
      <c r="DUX266" s="7"/>
      <c r="DUY266" s="7"/>
      <c r="DUZ266" s="7"/>
      <c r="DVA266" s="7"/>
      <c r="DVB266" s="7"/>
      <c r="DVC266" s="7"/>
      <c r="DVD266" s="7"/>
      <c r="DVE266" s="7"/>
      <c r="DVF266" s="7"/>
      <c r="DVG266" s="7"/>
      <c r="DVH266" s="7"/>
      <c r="DVI266" s="7"/>
      <c r="DVJ266" s="7"/>
      <c r="DVK266" s="7"/>
      <c r="DVL266" s="7"/>
      <c r="DVM266" s="7"/>
      <c r="DVN266" s="7"/>
      <c r="DVO266" s="7"/>
      <c r="DVP266" s="7"/>
      <c r="DVQ266" s="7"/>
      <c r="DVR266" s="7"/>
      <c r="DVS266" s="7"/>
      <c r="DVT266" s="7"/>
      <c r="DVU266" s="7"/>
      <c r="DVV266" s="7"/>
      <c r="DVW266" s="7"/>
      <c r="DVX266" s="7"/>
      <c r="DVY266" s="7"/>
      <c r="DVZ266" s="7"/>
      <c r="DWA266" s="7"/>
      <c r="DWB266" s="7"/>
      <c r="DWC266" s="7"/>
      <c r="DWD266" s="7"/>
      <c r="DWE266" s="7"/>
      <c r="DWF266" s="7"/>
      <c r="DWG266" s="7"/>
      <c r="DWH266" s="7"/>
      <c r="DWI266" s="7"/>
      <c r="DWJ266" s="7"/>
      <c r="DWK266" s="7"/>
      <c r="DWL266" s="7"/>
      <c r="DWM266" s="7"/>
      <c r="DWN266" s="7"/>
      <c r="DWO266" s="7"/>
      <c r="DWP266" s="7"/>
      <c r="DWQ266" s="7"/>
      <c r="DWR266" s="7"/>
      <c r="DWS266" s="7"/>
      <c r="DWT266" s="7"/>
      <c r="DWU266" s="7"/>
      <c r="DWV266" s="7"/>
      <c r="DWW266" s="7"/>
      <c r="DWX266" s="7"/>
      <c r="DWY266" s="7"/>
      <c r="DWZ266" s="7"/>
      <c r="DXA266" s="7"/>
      <c r="DXB266" s="7"/>
      <c r="DXC266" s="7"/>
      <c r="DXD266" s="7"/>
      <c r="DXE266" s="7"/>
      <c r="DXF266" s="7"/>
      <c r="DXG266" s="7"/>
      <c r="DXH266" s="7"/>
      <c r="DXI266" s="7"/>
      <c r="DXJ266" s="7"/>
      <c r="DXK266" s="7"/>
      <c r="DXL266" s="7"/>
      <c r="DXM266" s="7"/>
      <c r="DXN266" s="7"/>
      <c r="DXO266" s="7"/>
      <c r="DXP266" s="7"/>
      <c r="DXQ266" s="7"/>
      <c r="DXR266" s="7"/>
      <c r="DXS266" s="7"/>
      <c r="DXT266" s="7"/>
      <c r="DXU266" s="7"/>
      <c r="DXV266" s="7"/>
      <c r="DXW266" s="7"/>
      <c r="DXX266" s="7"/>
      <c r="DXY266" s="7"/>
      <c r="DXZ266" s="7"/>
      <c r="DYA266" s="7"/>
      <c r="DYB266" s="7"/>
      <c r="DYC266" s="7"/>
      <c r="DYD266" s="7"/>
      <c r="DYE266" s="7"/>
      <c r="DYF266" s="7"/>
      <c r="DYG266" s="7"/>
      <c r="DYH266" s="7"/>
      <c r="DYI266" s="7"/>
      <c r="DYJ266" s="7"/>
      <c r="DYK266" s="7"/>
      <c r="DYL266" s="7"/>
      <c r="DYM266" s="7"/>
      <c r="DYN266" s="7"/>
      <c r="DYO266" s="7"/>
      <c r="DYP266" s="7"/>
      <c r="DYQ266" s="7"/>
      <c r="DYR266" s="7"/>
      <c r="DYS266" s="7"/>
      <c r="DYT266" s="7"/>
      <c r="DYU266" s="7"/>
      <c r="DYV266" s="7"/>
      <c r="DYW266" s="7"/>
      <c r="DYX266" s="7"/>
      <c r="DYY266" s="7"/>
      <c r="DYZ266" s="7"/>
      <c r="DZA266" s="7"/>
      <c r="DZB266" s="7"/>
      <c r="DZC266" s="7"/>
      <c r="DZD266" s="7"/>
      <c r="DZE266" s="7"/>
      <c r="DZF266" s="7"/>
      <c r="DZG266" s="7"/>
      <c r="DZH266" s="7"/>
      <c r="DZI266" s="7"/>
      <c r="DZJ266" s="7"/>
      <c r="DZK266" s="7"/>
      <c r="DZL266" s="7"/>
      <c r="DZM266" s="7"/>
      <c r="DZN266" s="7"/>
      <c r="DZO266" s="7"/>
      <c r="DZP266" s="7"/>
      <c r="DZQ266" s="7"/>
      <c r="DZR266" s="7"/>
      <c r="DZS266" s="7"/>
      <c r="DZT266" s="7"/>
      <c r="DZU266" s="7"/>
      <c r="DZV266" s="7"/>
      <c r="DZW266" s="7"/>
      <c r="DZX266" s="7"/>
      <c r="DZY266" s="7"/>
      <c r="DZZ266" s="7"/>
      <c r="EAA266" s="7"/>
      <c r="EAB266" s="7"/>
      <c r="EAC266" s="7"/>
      <c r="EAD266" s="7"/>
      <c r="EAE266" s="7"/>
      <c r="EAF266" s="7"/>
      <c r="EAG266" s="7"/>
      <c r="EAH266" s="7"/>
      <c r="EAI266" s="7"/>
      <c r="EAJ266" s="7"/>
      <c r="EAK266" s="7"/>
      <c r="EAL266" s="7"/>
      <c r="EAM266" s="7"/>
      <c r="EAN266" s="7"/>
      <c r="EAO266" s="7"/>
      <c r="EAP266" s="7"/>
      <c r="EAQ266" s="7"/>
      <c r="EAR266" s="7"/>
      <c r="EAS266" s="7"/>
      <c r="EAT266" s="7"/>
      <c r="EAU266" s="7"/>
      <c r="EAV266" s="7"/>
      <c r="EAW266" s="7"/>
      <c r="EAX266" s="7"/>
      <c r="EAY266" s="7"/>
      <c r="EAZ266" s="7"/>
      <c r="EBA266" s="7"/>
      <c r="EBB266" s="7"/>
      <c r="EBC266" s="7"/>
      <c r="EBD266" s="7"/>
      <c r="EBE266" s="7"/>
      <c r="EBF266" s="7"/>
      <c r="EBG266" s="7"/>
      <c r="EBH266" s="7"/>
      <c r="EBI266" s="7"/>
      <c r="EBJ266" s="7"/>
      <c r="EBK266" s="7"/>
      <c r="EBL266" s="7"/>
      <c r="EBM266" s="7"/>
      <c r="EBN266" s="7"/>
      <c r="EBO266" s="7"/>
      <c r="EBP266" s="7"/>
      <c r="EBQ266" s="7"/>
      <c r="EBR266" s="7"/>
      <c r="EBS266" s="7"/>
      <c r="EBT266" s="7"/>
      <c r="EBU266" s="7"/>
      <c r="EBV266" s="7"/>
      <c r="EBW266" s="7"/>
      <c r="EBX266" s="7"/>
      <c r="EBY266" s="7"/>
      <c r="EBZ266" s="7"/>
      <c r="ECA266" s="7"/>
      <c r="ECB266" s="7"/>
      <c r="ECC266" s="7"/>
      <c r="ECD266" s="7"/>
      <c r="ECE266" s="7"/>
      <c r="ECF266" s="7"/>
      <c r="ECG266" s="7"/>
      <c r="ECH266" s="7"/>
      <c r="ECI266" s="7"/>
      <c r="ECJ266" s="7"/>
      <c r="ECK266" s="7"/>
      <c r="ECL266" s="7"/>
      <c r="ECM266" s="7"/>
      <c r="ECN266" s="7"/>
      <c r="ECO266" s="7"/>
      <c r="ECP266" s="7"/>
      <c r="ECQ266" s="7"/>
      <c r="ECR266" s="7"/>
      <c r="ECS266" s="7"/>
      <c r="ECT266" s="7"/>
      <c r="ECU266" s="7"/>
      <c r="ECV266" s="7"/>
      <c r="ECW266" s="7"/>
      <c r="ECX266" s="7"/>
      <c r="ECY266" s="7"/>
      <c r="ECZ266" s="7"/>
      <c r="EDA266" s="7"/>
      <c r="EDB266" s="7"/>
      <c r="EDC266" s="7"/>
      <c r="EDD266" s="7"/>
      <c r="EDE266" s="7"/>
      <c r="EDF266" s="7"/>
      <c r="EDG266" s="7"/>
      <c r="EDH266" s="7"/>
      <c r="EDI266" s="7"/>
      <c r="EDJ266" s="7"/>
      <c r="EDK266" s="7"/>
      <c r="EDL266" s="7"/>
      <c r="EDM266" s="7"/>
      <c r="EDN266" s="7"/>
      <c r="EDO266" s="7"/>
      <c r="EDP266" s="7"/>
      <c r="EDQ266" s="7"/>
      <c r="EDR266" s="7"/>
      <c r="EDS266" s="7"/>
      <c r="EDT266" s="7"/>
      <c r="EDU266" s="7"/>
      <c r="EDV266" s="7"/>
      <c r="EDW266" s="7"/>
      <c r="EDX266" s="7"/>
      <c r="EDY266" s="7"/>
      <c r="EDZ266" s="7"/>
      <c r="EEA266" s="7"/>
      <c r="EEB266" s="7"/>
      <c r="EEC266" s="7"/>
      <c r="EED266" s="7"/>
      <c r="EEE266" s="7"/>
      <c r="EEF266" s="7"/>
      <c r="EEG266" s="7"/>
      <c r="EEH266" s="7"/>
      <c r="EEI266" s="7"/>
      <c r="EEJ266" s="7"/>
      <c r="EEK266" s="7"/>
      <c r="EEL266" s="7"/>
      <c r="EEM266" s="7"/>
      <c r="EEN266" s="7"/>
      <c r="EEO266" s="7"/>
      <c r="EEP266" s="7"/>
      <c r="EEQ266" s="7"/>
      <c r="EER266" s="7"/>
      <c r="EES266" s="7"/>
      <c r="EET266" s="7"/>
      <c r="EEU266" s="7"/>
      <c r="EEV266" s="7"/>
      <c r="EEW266" s="7"/>
      <c r="EEX266" s="7"/>
      <c r="EEY266" s="7"/>
      <c r="EEZ266" s="7"/>
      <c r="EFA266" s="7"/>
      <c r="EFB266" s="7"/>
      <c r="EFC266" s="7"/>
      <c r="EFD266" s="7"/>
      <c r="EFE266" s="7"/>
      <c r="EFF266" s="7"/>
      <c r="EFG266" s="7"/>
      <c r="EFH266" s="7"/>
      <c r="EFI266" s="7"/>
      <c r="EFJ266" s="7"/>
      <c r="EFK266" s="7"/>
      <c r="EFL266" s="7"/>
      <c r="EFM266" s="7"/>
      <c r="EFN266" s="7"/>
      <c r="EFO266" s="7"/>
      <c r="EFP266" s="7"/>
      <c r="EFQ266" s="7"/>
      <c r="EFR266" s="7"/>
      <c r="EFS266" s="7"/>
      <c r="EFT266" s="7"/>
      <c r="EFU266" s="7"/>
      <c r="EFV266" s="7"/>
      <c r="EFW266" s="7"/>
      <c r="EFX266" s="7"/>
      <c r="EFY266" s="7"/>
      <c r="EFZ266" s="7"/>
      <c r="EGA266" s="7"/>
      <c r="EGB266" s="7"/>
      <c r="EGC266" s="7"/>
      <c r="EGD266" s="7"/>
      <c r="EGE266" s="7"/>
      <c r="EGF266" s="7"/>
      <c r="EGG266" s="7"/>
      <c r="EGH266" s="7"/>
      <c r="EGI266" s="7"/>
      <c r="EGJ266" s="7"/>
      <c r="EGK266" s="7"/>
      <c r="EGL266" s="7"/>
      <c r="EGM266" s="7"/>
      <c r="EGN266" s="7"/>
      <c r="EGO266" s="7"/>
      <c r="EGP266" s="7"/>
      <c r="EGQ266" s="7"/>
      <c r="EGR266" s="7"/>
      <c r="EGS266" s="7"/>
      <c r="EGT266" s="7"/>
      <c r="EGU266" s="7"/>
      <c r="EGV266" s="7"/>
      <c r="EGW266" s="7"/>
      <c r="EGX266" s="7"/>
      <c r="EGY266" s="7"/>
      <c r="EGZ266" s="7"/>
      <c r="EHA266" s="7"/>
      <c r="EHB266" s="7"/>
      <c r="EHC266" s="7"/>
      <c r="EHD266" s="7"/>
      <c r="EHE266" s="7"/>
      <c r="EHF266" s="7"/>
      <c r="EHG266" s="7"/>
      <c r="EHH266" s="7"/>
      <c r="EHI266" s="7"/>
      <c r="EHJ266" s="7"/>
      <c r="EHK266" s="7"/>
      <c r="EHL266" s="7"/>
      <c r="EHM266" s="7"/>
      <c r="EHN266" s="7"/>
      <c r="EHO266" s="7"/>
      <c r="EHP266" s="7"/>
      <c r="EHQ266" s="7"/>
      <c r="EHR266" s="7"/>
      <c r="EHS266" s="7"/>
      <c r="EHT266" s="7"/>
      <c r="EHU266" s="7"/>
      <c r="EHV266" s="7"/>
      <c r="EHW266" s="7"/>
      <c r="EHX266" s="7"/>
      <c r="EHY266" s="7"/>
      <c r="EHZ266" s="7"/>
      <c r="EIA266" s="7"/>
      <c r="EIB266" s="7"/>
      <c r="EIC266" s="7"/>
      <c r="EID266" s="7"/>
      <c r="EIE266" s="7"/>
      <c r="EIF266" s="7"/>
      <c r="EIG266" s="7"/>
      <c r="EIH266" s="7"/>
      <c r="EII266" s="7"/>
      <c r="EIJ266" s="7"/>
      <c r="EIK266" s="7"/>
      <c r="EIL266" s="7"/>
      <c r="EIM266" s="7"/>
      <c r="EIN266" s="7"/>
      <c r="EIO266" s="7"/>
      <c r="EIP266" s="7"/>
      <c r="EIQ266" s="7"/>
      <c r="EIR266" s="7"/>
      <c r="EIS266" s="7"/>
      <c r="EIT266" s="7"/>
      <c r="EIU266" s="7"/>
      <c r="EIV266" s="7"/>
      <c r="EIW266" s="7"/>
      <c r="EIX266" s="7"/>
      <c r="EIY266" s="7"/>
      <c r="EIZ266" s="7"/>
      <c r="EJA266" s="7"/>
      <c r="EJB266" s="7"/>
      <c r="EJC266" s="7"/>
      <c r="EJD266" s="7"/>
      <c r="EJE266" s="7"/>
      <c r="EJF266" s="7"/>
      <c r="EJG266" s="7"/>
      <c r="EJH266" s="7"/>
      <c r="EJI266" s="7"/>
      <c r="EJJ266" s="7"/>
      <c r="EJK266" s="7"/>
      <c r="EJL266" s="7"/>
      <c r="EJM266" s="7"/>
      <c r="EJN266" s="7"/>
      <c r="EJO266" s="7"/>
      <c r="EJP266" s="7"/>
      <c r="EJQ266" s="7"/>
      <c r="EJR266" s="7"/>
      <c r="EJS266" s="7"/>
      <c r="EJT266" s="7"/>
      <c r="EJU266" s="7"/>
      <c r="EJV266" s="7"/>
      <c r="EJW266" s="7"/>
      <c r="EJX266" s="7"/>
      <c r="EJY266" s="7"/>
      <c r="EJZ266" s="7"/>
      <c r="EKA266" s="7"/>
      <c r="EKB266" s="7"/>
      <c r="EKC266" s="7"/>
      <c r="EKD266" s="7"/>
      <c r="EKE266" s="7"/>
      <c r="EKF266" s="7"/>
      <c r="EKG266" s="7"/>
      <c r="EKH266" s="7"/>
      <c r="EKI266" s="7"/>
      <c r="EKJ266" s="7"/>
      <c r="EKK266" s="7"/>
      <c r="EKL266" s="7"/>
      <c r="EKM266" s="7"/>
      <c r="EKN266" s="7"/>
      <c r="EKO266" s="7"/>
      <c r="EKP266" s="7"/>
      <c r="EKQ266" s="7"/>
      <c r="EKR266" s="7"/>
      <c r="EKS266" s="7"/>
      <c r="EKT266" s="7"/>
      <c r="EKU266" s="7"/>
      <c r="EKV266" s="7"/>
      <c r="EKW266" s="7"/>
      <c r="EKX266" s="7"/>
      <c r="EKY266" s="7"/>
      <c r="EKZ266" s="7"/>
      <c r="ELA266" s="7"/>
      <c r="ELB266" s="7"/>
      <c r="ELC266" s="7"/>
      <c r="ELD266" s="7"/>
      <c r="ELE266" s="7"/>
      <c r="ELF266" s="7"/>
      <c r="ELG266" s="7"/>
      <c r="ELH266" s="7"/>
      <c r="ELI266" s="7"/>
      <c r="ELJ266" s="7"/>
      <c r="ELK266" s="7"/>
      <c r="ELL266" s="7"/>
      <c r="ELM266" s="7"/>
      <c r="ELN266" s="7"/>
      <c r="ELO266" s="7"/>
      <c r="ELP266" s="7"/>
      <c r="ELQ266" s="7"/>
      <c r="ELR266" s="7"/>
      <c r="ELS266" s="7"/>
      <c r="ELT266" s="7"/>
      <c r="ELU266" s="7"/>
      <c r="ELV266" s="7"/>
      <c r="ELW266" s="7"/>
      <c r="ELX266" s="7"/>
      <c r="ELY266" s="7"/>
      <c r="ELZ266" s="7"/>
      <c r="EMA266" s="7"/>
      <c r="EMB266" s="7"/>
      <c r="EMC266" s="7"/>
      <c r="EMD266" s="7"/>
      <c r="EME266" s="7"/>
      <c r="EMF266" s="7"/>
      <c r="EMG266" s="7"/>
      <c r="EMH266" s="7"/>
      <c r="EMI266" s="7"/>
      <c r="EMJ266" s="7"/>
      <c r="EMK266" s="7"/>
      <c r="EML266" s="7"/>
      <c r="EMM266" s="7"/>
      <c r="EMN266" s="7"/>
      <c r="EMO266" s="7"/>
      <c r="EMP266" s="7"/>
      <c r="EMQ266" s="7"/>
      <c r="EMR266" s="7"/>
      <c r="EMS266" s="7"/>
      <c r="EMT266" s="7"/>
      <c r="EMU266" s="7"/>
      <c r="EMV266" s="7"/>
      <c r="EMW266" s="7"/>
      <c r="EMX266" s="7"/>
      <c r="EMY266" s="7"/>
      <c r="EMZ266" s="7"/>
      <c r="ENA266" s="7"/>
      <c r="ENB266" s="7"/>
      <c r="ENC266" s="7"/>
      <c r="END266" s="7"/>
      <c r="ENE266" s="7"/>
      <c r="ENF266" s="7"/>
      <c r="ENG266" s="7"/>
      <c r="ENH266" s="7"/>
      <c r="ENI266" s="7"/>
      <c r="ENJ266" s="7"/>
      <c r="ENK266" s="7"/>
      <c r="ENL266" s="7"/>
      <c r="ENM266" s="7"/>
      <c r="ENN266" s="7"/>
      <c r="ENO266" s="7"/>
      <c r="ENP266" s="7"/>
      <c r="ENQ266" s="7"/>
      <c r="ENR266" s="7"/>
      <c r="ENS266" s="7"/>
      <c r="ENT266" s="7"/>
      <c r="ENU266" s="7"/>
      <c r="ENV266" s="7"/>
      <c r="ENW266" s="7"/>
      <c r="ENX266" s="7"/>
      <c r="ENY266" s="7"/>
      <c r="ENZ266" s="7"/>
      <c r="EOA266" s="7"/>
      <c r="EOB266" s="7"/>
      <c r="EOC266" s="7"/>
      <c r="EOD266" s="7"/>
      <c r="EOE266" s="7"/>
      <c r="EOF266" s="7"/>
      <c r="EOG266" s="7"/>
      <c r="EOH266" s="7"/>
      <c r="EOI266" s="7"/>
      <c r="EOJ266" s="7"/>
      <c r="EOK266" s="7"/>
      <c r="EOL266" s="7"/>
      <c r="EOM266" s="7"/>
      <c r="EON266" s="7"/>
      <c r="EOO266" s="7"/>
      <c r="EOP266" s="7"/>
      <c r="EOQ266" s="7"/>
      <c r="EOR266" s="7"/>
      <c r="EOS266" s="7"/>
      <c r="EOT266" s="7"/>
      <c r="EOU266" s="7"/>
      <c r="EOV266" s="7"/>
      <c r="EOW266" s="7"/>
      <c r="EOX266" s="7"/>
      <c r="EOY266" s="7"/>
      <c r="EOZ266" s="7"/>
      <c r="EPA266" s="7"/>
      <c r="EPB266" s="7"/>
      <c r="EPC266" s="7"/>
      <c r="EPD266" s="7"/>
      <c r="EPE266" s="7"/>
      <c r="EPF266" s="7"/>
      <c r="EPG266" s="7"/>
      <c r="EPH266" s="7"/>
      <c r="EPI266" s="7"/>
      <c r="EPJ266" s="7"/>
      <c r="EPK266" s="7"/>
      <c r="EPL266" s="7"/>
      <c r="EPM266" s="7"/>
      <c r="EPN266" s="7"/>
      <c r="EPO266" s="7"/>
      <c r="EPP266" s="7"/>
      <c r="EPQ266" s="7"/>
      <c r="EPR266" s="7"/>
      <c r="EPS266" s="7"/>
      <c r="EPT266" s="7"/>
      <c r="EPU266" s="7"/>
      <c r="EPV266" s="7"/>
      <c r="EPW266" s="7"/>
      <c r="EPX266" s="7"/>
      <c r="EPY266" s="7"/>
      <c r="EPZ266" s="7"/>
      <c r="EQA266" s="7"/>
      <c r="EQB266" s="7"/>
      <c r="EQC266" s="7"/>
      <c r="EQD266" s="7"/>
      <c r="EQE266" s="7"/>
      <c r="EQF266" s="7"/>
      <c r="EQG266" s="7"/>
      <c r="EQH266" s="7"/>
      <c r="EQI266" s="7"/>
      <c r="EQJ266" s="7"/>
      <c r="EQK266" s="7"/>
      <c r="EQL266" s="7"/>
      <c r="EQM266" s="7"/>
      <c r="EQN266" s="7"/>
      <c r="EQO266" s="7"/>
      <c r="EQP266" s="7"/>
      <c r="EQQ266" s="7"/>
      <c r="EQR266" s="7"/>
      <c r="EQS266" s="7"/>
      <c r="EQT266" s="7"/>
      <c r="EQU266" s="7"/>
      <c r="EQV266" s="7"/>
      <c r="EQW266" s="7"/>
      <c r="EQX266" s="7"/>
      <c r="EQY266" s="7"/>
      <c r="EQZ266" s="7"/>
      <c r="ERA266" s="7"/>
      <c r="ERB266" s="7"/>
      <c r="ERC266" s="7"/>
      <c r="ERD266" s="7"/>
      <c r="ERE266" s="7"/>
      <c r="ERF266" s="7"/>
      <c r="ERG266" s="7"/>
      <c r="ERH266" s="7"/>
      <c r="ERI266" s="7"/>
      <c r="ERJ266" s="7"/>
      <c r="ERK266" s="7"/>
      <c r="ERL266" s="7"/>
      <c r="ERM266" s="7"/>
      <c r="ERN266" s="7"/>
      <c r="ERO266" s="7"/>
      <c r="ERP266" s="7"/>
      <c r="ERQ266" s="7"/>
      <c r="ERR266" s="7"/>
      <c r="ERS266" s="7"/>
      <c r="ERT266" s="7"/>
      <c r="ERU266" s="7"/>
      <c r="ERV266" s="7"/>
      <c r="ERW266" s="7"/>
      <c r="ERX266" s="7"/>
      <c r="ERY266" s="7"/>
      <c r="ERZ266" s="7"/>
      <c r="ESA266" s="7"/>
      <c r="ESB266" s="7"/>
      <c r="ESC266" s="7"/>
      <c r="ESD266" s="7"/>
      <c r="ESE266" s="7"/>
      <c r="ESF266" s="7"/>
      <c r="ESG266" s="7"/>
      <c r="ESH266" s="7"/>
      <c r="ESI266" s="7"/>
      <c r="ESJ266" s="7"/>
      <c r="ESK266" s="7"/>
      <c r="ESL266" s="7"/>
      <c r="ESM266" s="7"/>
      <c r="ESN266" s="7"/>
      <c r="ESO266" s="7"/>
      <c r="ESP266" s="7"/>
      <c r="ESQ266" s="7"/>
      <c r="ESR266" s="7"/>
      <c r="ESS266" s="7"/>
      <c r="EST266" s="7"/>
      <c r="ESU266" s="7"/>
      <c r="ESV266" s="7"/>
      <c r="ESW266" s="7"/>
      <c r="ESX266" s="7"/>
      <c r="ESY266" s="7"/>
      <c r="ESZ266" s="7"/>
      <c r="ETA266" s="7"/>
      <c r="ETB266" s="7"/>
      <c r="ETC266" s="7"/>
      <c r="ETD266" s="7"/>
      <c r="ETE266" s="7"/>
      <c r="ETF266" s="7"/>
      <c r="ETG266" s="7"/>
      <c r="ETH266" s="7"/>
      <c r="ETI266" s="7"/>
      <c r="ETJ266" s="7"/>
      <c r="ETK266" s="7"/>
      <c r="ETL266" s="7"/>
      <c r="ETM266" s="7"/>
      <c r="ETN266" s="7"/>
      <c r="ETO266" s="7"/>
      <c r="ETP266" s="7"/>
      <c r="ETQ266" s="7"/>
      <c r="ETR266" s="7"/>
      <c r="ETS266" s="7"/>
      <c r="ETT266" s="7"/>
      <c r="ETU266" s="7"/>
      <c r="ETV266" s="7"/>
      <c r="ETW266" s="7"/>
      <c r="ETX266" s="7"/>
      <c r="ETY266" s="7"/>
      <c r="ETZ266" s="7"/>
      <c r="EUA266" s="7"/>
      <c r="EUB266" s="7"/>
      <c r="EUC266" s="7"/>
      <c r="EUD266" s="7"/>
      <c r="EUE266" s="7"/>
      <c r="EUF266" s="7"/>
      <c r="EUG266" s="7"/>
      <c r="EUH266" s="7"/>
      <c r="EUI266" s="7"/>
      <c r="EUJ266" s="7"/>
      <c r="EUK266" s="7"/>
      <c r="EUL266" s="7"/>
      <c r="EUM266" s="7"/>
      <c r="EUN266" s="7"/>
      <c r="EUO266" s="7"/>
      <c r="EUP266" s="7"/>
      <c r="EUQ266" s="7"/>
      <c r="EUR266" s="7"/>
      <c r="EUS266" s="7"/>
      <c r="EUT266" s="7"/>
      <c r="EUU266" s="7"/>
      <c r="EUV266" s="7"/>
      <c r="EUW266" s="7"/>
      <c r="EUX266" s="7"/>
      <c r="EUY266" s="7"/>
      <c r="EUZ266" s="7"/>
      <c r="EVA266" s="7"/>
      <c r="EVB266" s="7"/>
      <c r="EVC266" s="7"/>
      <c r="EVD266" s="7"/>
      <c r="EVE266" s="7"/>
      <c r="EVF266" s="7"/>
      <c r="EVG266" s="7"/>
      <c r="EVH266" s="7"/>
      <c r="EVI266" s="7"/>
      <c r="EVJ266" s="7"/>
      <c r="EVK266" s="7"/>
      <c r="EVL266" s="7"/>
      <c r="EVM266" s="7"/>
      <c r="EVN266" s="7"/>
      <c r="EVO266" s="7"/>
      <c r="EVP266" s="7"/>
      <c r="EVQ266" s="7"/>
      <c r="EVR266" s="7"/>
      <c r="EVS266" s="7"/>
      <c r="EVT266" s="7"/>
      <c r="EVU266" s="7"/>
      <c r="EVV266" s="7"/>
      <c r="EVW266" s="7"/>
      <c r="EVX266" s="7"/>
      <c r="EVY266" s="7"/>
      <c r="EVZ266" s="7"/>
      <c r="EWA266" s="7"/>
      <c r="EWB266" s="7"/>
      <c r="EWC266" s="7"/>
      <c r="EWD266" s="7"/>
      <c r="EWE266" s="7"/>
      <c r="EWF266" s="7"/>
      <c r="EWG266" s="7"/>
      <c r="EWH266" s="7"/>
      <c r="EWI266" s="7"/>
      <c r="EWJ266" s="7"/>
      <c r="EWK266" s="7"/>
      <c r="EWL266" s="7"/>
      <c r="EWM266" s="7"/>
      <c r="EWN266" s="7"/>
      <c r="EWO266" s="7"/>
      <c r="EWP266" s="7"/>
      <c r="EWQ266" s="7"/>
      <c r="EWR266" s="7"/>
      <c r="EWS266" s="7"/>
      <c r="EWT266" s="7"/>
      <c r="EWU266" s="7"/>
      <c r="EWV266" s="7"/>
      <c r="EWW266" s="7"/>
      <c r="EWX266" s="7"/>
      <c r="EWY266" s="7"/>
      <c r="EWZ266" s="7"/>
      <c r="EXA266" s="7"/>
      <c r="EXB266" s="7"/>
      <c r="EXC266" s="7"/>
      <c r="EXD266" s="7"/>
      <c r="EXE266" s="7"/>
      <c r="EXF266" s="7"/>
      <c r="EXG266" s="7"/>
      <c r="EXH266" s="7"/>
      <c r="EXI266" s="7"/>
      <c r="EXJ266" s="7"/>
      <c r="EXK266" s="7"/>
      <c r="EXL266" s="7"/>
      <c r="EXM266" s="7"/>
      <c r="EXN266" s="7"/>
      <c r="EXO266" s="7"/>
      <c r="EXP266" s="7"/>
      <c r="EXQ266" s="7"/>
      <c r="EXR266" s="7"/>
      <c r="EXS266" s="7"/>
      <c r="EXT266" s="7"/>
      <c r="EXU266" s="7"/>
      <c r="EXV266" s="7"/>
      <c r="EXW266" s="7"/>
      <c r="EXX266" s="7"/>
      <c r="EXY266" s="7"/>
      <c r="EXZ266" s="7"/>
      <c r="EYA266" s="7"/>
      <c r="EYB266" s="7"/>
      <c r="EYC266" s="7"/>
      <c r="EYD266" s="7"/>
      <c r="EYE266" s="7"/>
      <c r="EYF266" s="7"/>
      <c r="EYG266" s="7"/>
      <c r="EYH266" s="7"/>
      <c r="EYI266" s="7"/>
      <c r="EYJ266" s="7"/>
      <c r="EYK266" s="7"/>
      <c r="EYL266" s="7"/>
      <c r="EYM266" s="7"/>
      <c r="EYN266" s="7"/>
      <c r="EYO266" s="7"/>
      <c r="EYP266" s="7"/>
      <c r="EYQ266" s="7"/>
      <c r="EYR266" s="7"/>
      <c r="EYS266" s="7"/>
      <c r="EYT266" s="7"/>
      <c r="EYU266" s="7"/>
      <c r="EYV266" s="7"/>
      <c r="EYW266" s="7"/>
      <c r="EYX266" s="7"/>
      <c r="EYY266" s="7"/>
      <c r="EYZ266" s="7"/>
      <c r="EZA266" s="7"/>
      <c r="EZB266" s="7"/>
      <c r="EZC266" s="7"/>
      <c r="EZD266" s="7"/>
      <c r="EZE266" s="7"/>
      <c r="EZF266" s="7"/>
      <c r="EZG266" s="7"/>
      <c r="EZH266" s="7"/>
      <c r="EZI266" s="7"/>
      <c r="EZJ266" s="7"/>
      <c r="EZK266" s="7"/>
      <c r="EZL266" s="7"/>
      <c r="EZM266" s="7"/>
      <c r="EZN266" s="7"/>
      <c r="EZO266" s="7"/>
      <c r="EZP266" s="7"/>
      <c r="EZQ266" s="7"/>
      <c r="EZR266" s="7"/>
      <c r="EZS266" s="7"/>
      <c r="EZT266" s="7"/>
      <c r="EZU266" s="7"/>
      <c r="EZV266" s="7"/>
      <c r="EZW266" s="7"/>
      <c r="EZX266" s="7"/>
      <c r="EZY266" s="7"/>
      <c r="EZZ266" s="7"/>
      <c r="FAA266" s="7"/>
      <c r="FAB266" s="7"/>
      <c r="FAC266" s="7"/>
      <c r="FAD266" s="7"/>
      <c r="FAE266" s="7"/>
      <c r="FAF266" s="7"/>
      <c r="FAG266" s="7"/>
      <c r="FAH266" s="7"/>
      <c r="FAI266" s="7"/>
      <c r="FAJ266" s="7"/>
      <c r="FAK266" s="7"/>
      <c r="FAL266" s="7"/>
      <c r="FAM266" s="7"/>
      <c r="FAN266" s="7"/>
      <c r="FAO266" s="7"/>
      <c r="FAP266" s="7"/>
      <c r="FAQ266" s="7"/>
      <c r="FAR266" s="7"/>
      <c r="FAS266" s="7"/>
      <c r="FAT266" s="7"/>
      <c r="FAU266" s="7"/>
      <c r="FAV266" s="7"/>
      <c r="FAW266" s="7"/>
      <c r="FAX266" s="7"/>
      <c r="FAY266" s="7"/>
      <c r="FAZ266" s="7"/>
      <c r="FBA266" s="7"/>
      <c r="FBB266" s="7"/>
      <c r="FBC266" s="7"/>
      <c r="FBD266" s="7"/>
      <c r="FBE266" s="7"/>
      <c r="FBF266" s="7"/>
      <c r="FBG266" s="7"/>
      <c r="FBH266" s="7"/>
      <c r="FBI266" s="7"/>
      <c r="FBJ266" s="7"/>
      <c r="FBK266" s="7"/>
      <c r="FBL266" s="7"/>
      <c r="FBM266" s="7"/>
      <c r="FBN266" s="7"/>
      <c r="FBO266" s="7"/>
      <c r="FBP266" s="7"/>
      <c r="FBQ266" s="7"/>
      <c r="FBR266" s="7"/>
      <c r="FBS266" s="7"/>
      <c r="FBT266" s="7"/>
      <c r="FBU266" s="7"/>
      <c r="FBV266" s="7"/>
      <c r="FBW266" s="7"/>
      <c r="FBX266" s="7"/>
      <c r="FBY266" s="7"/>
      <c r="FBZ266" s="7"/>
      <c r="FCA266" s="7"/>
      <c r="FCB266" s="7"/>
      <c r="FCC266" s="7"/>
      <c r="FCD266" s="7"/>
      <c r="FCE266" s="7"/>
      <c r="FCF266" s="7"/>
      <c r="FCG266" s="7"/>
      <c r="FCH266" s="7"/>
      <c r="FCI266" s="7"/>
      <c r="FCJ266" s="7"/>
      <c r="FCK266" s="7"/>
      <c r="FCL266" s="7"/>
      <c r="FCM266" s="7"/>
      <c r="FCN266" s="7"/>
      <c r="FCO266" s="7"/>
      <c r="FCP266" s="7"/>
      <c r="FCQ266" s="7"/>
      <c r="FCR266" s="7"/>
      <c r="FCS266" s="7"/>
      <c r="FCT266" s="7"/>
      <c r="FCU266" s="7"/>
      <c r="FCV266" s="7"/>
      <c r="FCW266" s="7"/>
      <c r="FCX266" s="7"/>
      <c r="FCY266" s="7"/>
      <c r="FCZ266" s="7"/>
      <c r="FDA266" s="7"/>
      <c r="FDB266" s="7"/>
      <c r="FDC266" s="7"/>
      <c r="FDD266" s="7"/>
      <c r="FDE266" s="7"/>
      <c r="FDF266" s="7"/>
      <c r="FDG266" s="7"/>
      <c r="FDH266" s="7"/>
      <c r="FDI266" s="7"/>
      <c r="FDJ266" s="7"/>
      <c r="FDK266" s="7"/>
      <c r="FDL266" s="7"/>
      <c r="FDM266" s="7"/>
      <c r="FDN266" s="7"/>
      <c r="FDO266" s="7"/>
      <c r="FDP266" s="7"/>
      <c r="FDQ266" s="7"/>
      <c r="FDR266" s="7"/>
      <c r="FDS266" s="7"/>
      <c r="FDT266" s="7"/>
      <c r="FDU266" s="7"/>
      <c r="FDV266" s="7"/>
      <c r="FDW266" s="7"/>
      <c r="FDX266" s="7"/>
      <c r="FDY266" s="7"/>
      <c r="FDZ266" s="7"/>
      <c r="FEA266" s="7"/>
      <c r="FEB266" s="7"/>
      <c r="FEC266" s="7"/>
      <c r="FED266" s="7"/>
      <c r="FEE266" s="7"/>
      <c r="FEF266" s="7"/>
      <c r="FEG266" s="7"/>
      <c r="FEH266" s="7"/>
      <c r="FEI266" s="7"/>
      <c r="FEJ266" s="7"/>
      <c r="FEK266" s="7"/>
      <c r="FEL266" s="7"/>
      <c r="FEM266" s="7"/>
      <c r="FEN266" s="7"/>
      <c r="FEO266" s="7"/>
      <c r="FEP266" s="7"/>
      <c r="FEQ266" s="7"/>
      <c r="FER266" s="7"/>
      <c r="FES266" s="7"/>
      <c r="FET266" s="7"/>
      <c r="FEU266" s="7"/>
      <c r="FEV266" s="7"/>
      <c r="FEW266" s="7"/>
      <c r="FEX266" s="7"/>
      <c r="FEY266" s="7"/>
      <c r="FEZ266" s="7"/>
      <c r="FFA266" s="7"/>
      <c r="FFB266" s="7"/>
      <c r="FFC266" s="7"/>
      <c r="FFD266" s="7"/>
      <c r="FFE266" s="7"/>
      <c r="FFF266" s="7"/>
      <c r="FFG266" s="7"/>
      <c r="FFH266" s="7"/>
      <c r="FFI266" s="7"/>
      <c r="FFJ266" s="7"/>
      <c r="FFK266" s="7"/>
      <c r="FFL266" s="7"/>
      <c r="FFM266" s="7"/>
      <c r="FFN266" s="7"/>
      <c r="FFO266" s="7"/>
      <c r="FFP266" s="7"/>
      <c r="FFQ266" s="7"/>
      <c r="FFR266" s="7"/>
      <c r="FFS266" s="7"/>
      <c r="FFT266" s="7"/>
      <c r="FFU266" s="7"/>
      <c r="FFV266" s="7"/>
      <c r="FFW266" s="7"/>
      <c r="FFX266" s="7"/>
      <c r="FFY266" s="7"/>
      <c r="FFZ266" s="7"/>
      <c r="FGA266" s="7"/>
      <c r="FGB266" s="7"/>
      <c r="FGC266" s="7"/>
      <c r="FGD266" s="7"/>
      <c r="FGE266" s="7"/>
      <c r="FGF266" s="7"/>
      <c r="FGG266" s="7"/>
      <c r="FGH266" s="7"/>
      <c r="FGI266" s="7"/>
      <c r="FGJ266" s="7"/>
      <c r="FGK266" s="7"/>
      <c r="FGL266" s="7"/>
      <c r="FGM266" s="7"/>
      <c r="FGN266" s="7"/>
      <c r="FGO266" s="7"/>
      <c r="FGP266" s="7"/>
      <c r="FGQ266" s="7"/>
      <c r="FGR266" s="7"/>
      <c r="FGS266" s="7"/>
      <c r="FGT266" s="7"/>
      <c r="FGU266" s="7"/>
      <c r="FGV266" s="7"/>
      <c r="FGW266" s="7"/>
      <c r="FGX266" s="7"/>
      <c r="FGY266" s="7"/>
      <c r="FGZ266" s="7"/>
      <c r="FHA266" s="7"/>
      <c r="FHB266" s="7"/>
      <c r="FHC266" s="7"/>
      <c r="FHD266" s="7"/>
      <c r="FHE266" s="7"/>
      <c r="FHF266" s="7"/>
      <c r="FHG266" s="7"/>
      <c r="FHH266" s="7"/>
      <c r="FHI266" s="7"/>
      <c r="FHJ266" s="7"/>
      <c r="FHK266" s="7"/>
      <c r="FHL266" s="7"/>
      <c r="FHM266" s="7"/>
      <c r="FHN266" s="7"/>
      <c r="FHO266" s="7"/>
      <c r="FHP266" s="7"/>
      <c r="FHQ266" s="7"/>
      <c r="FHR266" s="7"/>
      <c r="FHS266" s="7"/>
      <c r="FHT266" s="7"/>
      <c r="FHU266" s="7"/>
      <c r="FHV266" s="7"/>
      <c r="FHW266" s="7"/>
      <c r="FHX266" s="7"/>
      <c r="FHY266" s="7"/>
      <c r="FHZ266" s="7"/>
      <c r="FIA266" s="7"/>
      <c r="FIB266" s="7"/>
      <c r="FIC266" s="7"/>
      <c r="FID266" s="7"/>
      <c r="FIE266" s="7"/>
      <c r="FIF266" s="7"/>
      <c r="FIG266" s="7"/>
      <c r="FIH266" s="7"/>
      <c r="FII266" s="7"/>
      <c r="FIJ266" s="7"/>
      <c r="FIK266" s="7"/>
      <c r="FIL266" s="7"/>
      <c r="FIM266" s="7"/>
      <c r="FIN266" s="7"/>
      <c r="FIO266" s="7"/>
      <c r="FIP266" s="7"/>
      <c r="FIQ266" s="7"/>
      <c r="FIR266" s="7"/>
      <c r="FIS266" s="7"/>
      <c r="FIT266" s="7"/>
      <c r="FIU266" s="7"/>
      <c r="FIV266" s="7"/>
      <c r="FIW266" s="7"/>
      <c r="FIX266" s="7"/>
      <c r="FIY266" s="7"/>
      <c r="FIZ266" s="7"/>
      <c r="FJA266" s="7"/>
      <c r="FJB266" s="7"/>
      <c r="FJC266" s="7"/>
      <c r="FJD266" s="7"/>
      <c r="FJE266" s="7"/>
      <c r="FJF266" s="7"/>
      <c r="FJG266" s="7"/>
      <c r="FJH266" s="7"/>
      <c r="FJI266" s="7"/>
      <c r="FJJ266" s="7"/>
      <c r="FJK266" s="7"/>
      <c r="FJL266" s="7"/>
      <c r="FJM266" s="7"/>
      <c r="FJN266" s="7"/>
      <c r="FJO266" s="7"/>
      <c r="FJP266" s="7"/>
      <c r="FJQ266" s="7"/>
      <c r="FJR266" s="7"/>
      <c r="FJS266" s="7"/>
      <c r="FJT266" s="7"/>
      <c r="FJU266" s="7"/>
      <c r="FJV266" s="7"/>
      <c r="FJW266" s="7"/>
      <c r="FJX266" s="7"/>
      <c r="FJY266" s="7"/>
      <c r="FJZ266" s="7"/>
      <c r="FKA266" s="7"/>
      <c r="FKB266" s="7"/>
      <c r="FKC266" s="7"/>
      <c r="FKD266" s="7"/>
      <c r="FKE266" s="7"/>
      <c r="FKF266" s="7"/>
      <c r="FKG266" s="7"/>
      <c r="FKH266" s="7"/>
      <c r="FKI266" s="7"/>
      <c r="FKJ266" s="7"/>
      <c r="FKK266" s="7"/>
      <c r="FKL266" s="7"/>
      <c r="FKM266" s="7"/>
      <c r="FKN266" s="7"/>
      <c r="FKO266" s="7"/>
      <c r="FKP266" s="7"/>
      <c r="FKQ266" s="7"/>
      <c r="FKR266" s="7"/>
      <c r="FKS266" s="7"/>
      <c r="FKT266" s="7"/>
      <c r="FKU266" s="7"/>
      <c r="FKV266" s="7"/>
      <c r="FKW266" s="7"/>
      <c r="FKX266" s="7"/>
      <c r="FKY266" s="7"/>
      <c r="FKZ266" s="7"/>
      <c r="FLA266" s="7"/>
      <c r="FLB266" s="7"/>
      <c r="FLC266" s="7"/>
      <c r="FLD266" s="7"/>
      <c r="FLE266" s="7"/>
      <c r="FLF266" s="7"/>
      <c r="FLG266" s="7"/>
      <c r="FLH266" s="7"/>
      <c r="FLI266" s="7"/>
      <c r="FLJ266" s="7"/>
      <c r="FLK266" s="7"/>
      <c r="FLL266" s="7"/>
      <c r="FLM266" s="7"/>
      <c r="FLN266" s="7"/>
      <c r="FLO266" s="7"/>
      <c r="FLP266" s="7"/>
      <c r="FLQ266" s="7"/>
      <c r="FLR266" s="7"/>
      <c r="FLS266" s="7"/>
      <c r="FLT266" s="7"/>
      <c r="FLU266" s="7"/>
      <c r="FLV266" s="7"/>
      <c r="FLW266" s="7"/>
      <c r="FLX266" s="7"/>
      <c r="FLY266" s="7"/>
      <c r="FLZ266" s="7"/>
      <c r="FMA266" s="7"/>
      <c r="FMB266" s="7"/>
      <c r="FMC266" s="7"/>
      <c r="FMD266" s="7"/>
      <c r="FME266" s="7"/>
      <c r="FMF266" s="7"/>
      <c r="FMG266" s="7"/>
      <c r="FMH266" s="7"/>
      <c r="FMI266" s="7"/>
      <c r="FMJ266" s="7"/>
      <c r="FMK266" s="7"/>
      <c r="FML266" s="7"/>
      <c r="FMM266" s="7"/>
      <c r="FMN266" s="7"/>
      <c r="FMO266" s="7"/>
      <c r="FMP266" s="7"/>
      <c r="FMQ266" s="7"/>
      <c r="FMR266" s="7"/>
      <c r="FMS266" s="7"/>
      <c r="FMT266" s="7"/>
      <c r="FMU266" s="7"/>
      <c r="FMV266" s="7"/>
      <c r="FMW266" s="7"/>
      <c r="FMX266" s="7"/>
      <c r="FMY266" s="7"/>
      <c r="FMZ266" s="7"/>
      <c r="FNA266" s="7"/>
      <c r="FNB266" s="7"/>
      <c r="FNC266" s="7"/>
      <c r="FND266" s="7"/>
      <c r="FNE266" s="7"/>
      <c r="FNF266" s="7"/>
      <c r="FNG266" s="7"/>
      <c r="FNH266" s="7"/>
      <c r="FNI266" s="7"/>
      <c r="FNJ266" s="7"/>
      <c r="FNK266" s="7"/>
      <c r="FNL266" s="7"/>
      <c r="FNM266" s="7"/>
      <c r="FNN266" s="7"/>
      <c r="FNO266" s="7"/>
      <c r="FNP266" s="7"/>
      <c r="FNQ266" s="7"/>
      <c r="FNR266" s="7"/>
      <c r="FNS266" s="7"/>
      <c r="FNT266" s="7"/>
      <c r="FNU266" s="7"/>
      <c r="FNV266" s="7"/>
      <c r="FNW266" s="7"/>
      <c r="FNX266" s="7"/>
      <c r="FNY266" s="7"/>
      <c r="FNZ266" s="7"/>
      <c r="FOA266" s="7"/>
      <c r="FOB266" s="7"/>
      <c r="FOC266" s="7"/>
      <c r="FOD266" s="7"/>
      <c r="FOE266" s="7"/>
      <c r="FOF266" s="7"/>
      <c r="FOG266" s="7"/>
      <c r="FOH266" s="7"/>
      <c r="FOI266" s="7"/>
      <c r="FOJ266" s="7"/>
      <c r="FOK266" s="7"/>
      <c r="FOL266" s="7"/>
      <c r="FOM266" s="7"/>
      <c r="FON266" s="7"/>
      <c r="FOO266" s="7"/>
      <c r="FOP266" s="7"/>
      <c r="FOQ266" s="7"/>
      <c r="FOR266" s="7"/>
      <c r="FOS266" s="7"/>
      <c r="FOT266" s="7"/>
      <c r="FOU266" s="7"/>
      <c r="FOV266" s="7"/>
      <c r="FOW266" s="7"/>
      <c r="FOX266" s="7"/>
      <c r="FOY266" s="7"/>
      <c r="FOZ266" s="7"/>
      <c r="FPA266" s="7"/>
      <c r="FPB266" s="7"/>
      <c r="FPC266" s="7"/>
      <c r="FPD266" s="7"/>
      <c r="FPE266" s="7"/>
      <c r="FPF266" s="7"/>
      <c r="FPG266" s="7"/>
      <c r="FPH266" s="7"/>
      <c r="FPI266" s="7"/>
      <c r="FPJ266" s="7"/>
      <c r="FPK266" s="7"/>
      <c r="FPL266" s="7"/>
      <c r="FPM266" s="7"/>
      <c r="FPN266" s="7"/>
      <c r="FPO266" s="7"/>
      <c r="FPP266" s="7"/>
      <c r="FPQ266" s="7"/>
      <c r="FPR266" s="7"/>
      <c r="FPS266" s="7"/>
      <c r="FPT266" s="7"/>
      <c r="FPU266" s="7"/>
      <c r="FPV266" s="7"/>
      <c r="FPW266" s="7"/>
      <c r="FPX266" s="7"/>
      <c r="FPY266" s="7"/>
      <c r="FPZ266" s="7"/>
      <c r="FQA266" s="7"/>
      <c r="FQB266" s="7"/>
      <c r="FQC266" s="7"/>
      <c r="FQD266" s="7"/>
      <c r="FQE266" s="7"/>
      <c r="FQF266" s="7"/>
      <c r="FQG266" s="7"/>
      <c r="FQH266" s="7"/>
      <c r="FQI266" s="7"/>
      <c r="FQJ266" s="7"/>
      <c r="FQK266" s="7"/>
      <c r="FQL266" s="7"/>
      <c r="FQM266" s="7"/>
      <c r="FQN266" s="7"/>
      <c r="FQO266" s="7"/>
      <c r="FQP266" s="7"/>
      <c r="FQQ266" s="7"/>
      <c r="FQR266" s="7"/>
      <c r="FQS266" s="7"/>
      <c r="FQT266" s="7"/>
      <c r="FQU266" s="7"/>
      <c r="FQV266" s="7"/>
      <c r="FQW266" s="7"/>
      <c r="FQX266" s="7"/>
      <c r="FQY266" s="7"/>
      <c r="FQZ266" s="7"/>
      <c r="FRA266" s="7"/>
      <c r="FRB266" s="7"/>
      <c r="FRC266" s="7"/>
      <c r="FRD266" s="7"/>
      <c r="FRE266" s="7"/>
      <c r="FRF266" s="7"/>
      <c r="FRG266" s="7"/>
      <c r="FRH266" s="7"/>
      <c r="FRI266" s="7"/>
      <c r="FRJ266" s="7"/>
      <c r="FRK266" s="7"/>
      <c r="FRL266" s="7"/>
      <c r="FRM266" s="7"/>
      <c r="FRN266" s="7"/>
      <c r="FRO266" s="7"/>
      <c r="FRP266" s="7"/>
      <c r="FRQ266" s="7"/>
      <c r="FRR266" s="7"/>
      <c r="FRS266" s="7"/>
      <c r="FRT266" s="7"/>
      <c r="FRU266" s="7"/>
      <c r="FRV266" s="7"/>
      <c r="FRW266" s="7"/>
      <c r="FRX266" s="7"/>
      <c r="FRY266" s="7"/>
      <c r="FRZ266" s="7"/>
      <c r="FSA266" s="7"/>
      <c r="FSB266" s="7"/>
      <c r="FSC266" s="7"/>
      <c r="FSD266" s="7"/>
      <c r="FSE266" s="7"/>
      <c r="FSF266" s="7"/>
      <c r="FSG266" s="7"/>
      <c r="FSH266" s="7"/>
      <c r="FSI266" s="7"/>
      <c r="FSJ266" s="7"/>
      <c r="FSK266" s="7"/>
      <c r="FSL266" s="7"/>
      <c r="FSM266" s="7"/>
      <c r="FSN266" s="7"/>
      <c r="FSO266" s="7"/>
      <c r="FSP266" s="7"/>
      <c r="FSQ266" s="7"/>
      <c r="FSR266" s="7"/>
      <c r="FSS266" s="7"/>
      <c r="FST266" s="7"/>
      <c r="FSU266" s="7"/>
      <c r="FSV266" s="7"/>
      <c r="FSW266" s="7"/>
      <c r="FSX266" s="7"/>
      <c r="FSY266" s="7"/>
      <c r="FSZ266" s="7"/>
      <c r="FTA266" s="7"/>
      <c r="FTB266" s="7"/>
      <c r="FTC266" s="7"/>
      <c r="FTD266" s="7"/>
      <c r="FTE266" s="7"/>
      <c r="FTF266" s="7"/>
      <c r="FTG266" s="7"/>
      <c r="FTH266" s="7"/>
      <c r="FTI266" s="7"/>
      <c r="FTJ266" s="7"/>
      <c r="FTK266" s="7"/>
      <c r="FTL266" s="7"/>
      <c r="FTM266" s="7"/>
      <c r="FTN266" s="7"/>
      <c r="FTO266" s="7"/>
      <c r="FTP266" s="7"/>
      <c r="FTQ266" s="7"/>
      <c r="FTR266" s="7"/>
      <c r="FTS266" s="7"/>
      <c r="FTT266" s="7"/>
      <c r="FTU266" s="7"/>
      <c r="FTV266" s="7"/>
      <c r="FTW266" s="7"/>
      <c r="FTX266" s="7"/>
      <c r="FTY266" s="7"/>
      <c r="FTZ266" s="7"/>
      <c r="FUA266" s="7"/>
      <c r="FUB266" s="7"/>
      <c r="FUC266" s="7"/>
      <c r="FUD266" s="7"/>
      <c r="FUE266" s="7"/>
      <c r="FUF266" s="7"/>
      <c r="FUG266" s="7"/>
      <c r="FUH266" s="7"/>
      <c r="FUI266" s="7"/>
      <c r="FUJ266" s="7"/>
      <c r="FUK266" s="7"/>
      <c r="FUL266" s="7"/>
      <c r="FUM266" s="7"/>
      <c r="FUN266" s="7"/>
      <c r="FUO266" s="7"/>
      <c r="FUP266" s="7"/>
      <c r="FUQ266" s="7"/>
      <c r="FUR266" s="7"/>
      <c r="FUS266" s="7"/>
      <c r="FUT266" s="7"/>
      <c r="FUU266" s="7"/>
      <c r="FUV266" s="7"/>
      <c r="FUW266" s="7"/>
      <c r="FUX266" s="7"/>
      <c r="FUY266" s="7"/>
      <c r="FUZ266" s="7"/>
      <c r="FVA266" s="7"/>
      <c r="FVB266" s="7"/>
      <c r="FVC266" s="7"/>
      <c r="FVD266" s="7"/>
      <c r="FVE266" s="7"/>
      <c r="FVF266" s="7"/>
      <c r="FVG266" s="7"/>
      <c r="FVH266" s="7"/>
      <c r="FVI266" s="7"/>
      <c r="FVJ266" s="7"/>
      <c r="FVK266" s="7"/>
      <c r="FVL266" s="7"/>
      <c r="FVM266" s="7"/>
      <c r="FVN266" s="7"/>
      <c r="FVO266" s="7"/>
      <c r="FVP266" s="7"/>
      <c r="FVQ266" s="7"/>
      <c r="FVR266" s="7"/>
      <c r="FVS266" s="7"/>
      <c r="FVT266" s="7"/>
      <c r="FVU266" s="7"/>
      <c r="FVV266" s="7"/>
      <c r="FVW266" s="7"/>
      <c r="FVX266" s="7"/>
      <c r="FVY266" s="7"/>
      <c r="FVZ266" s="7"/>
      <c r="FWA266" s="7"/>
      <c r="FWB266" s="7"/>
      <c r="FWC266" s="7"/>
      <c r="FWD266" s="7"/>
      <c r="FWE266" s="7"/>
      <c r="FWF266" s="7"/>
      <c r="FWG266" s="7"/>
      <c r="FWH266" s="7"/>
      <c r="FWI266" s="7"/>
      <c r="FWJ266" s="7"/>
      <c r="FWK266" s="7"/>
      <c r="FWL266" s="7"/>
      <c r="FWM266" s="7"/>
      <c r="FWN266" s="7"/>
      <c r="FWO266" s="7"/>
      <c r="FWP266" s="7"/>
      <c r="FWQ266" s="7"/>
      <c r="FWR266" s="7"/>
      <c r="FWS266" s="7"/>
      <c r="FWT266" s="7"/>
      <c r="FWU266" s="7"/>
      <c r="FWV266" s="7"/>
      <c r="FWW266" s="7"/>
      <c r="FWX266" s="7"/>
      <c r="FWY266" s="7"/>
      <c r="FWZ266" s="7"/>
      <c r="FXA266" s="7"/>
      <c r="FXB266" s="7"/>
      <c r="FXC266" s="7"/>
      <c r="FXD266" s="7"/>
      <c r="FXE266" s="7"/>
      <c r="FXF266" s="7"/>
      <c r="FXG266" s="7"/>
      <c r="FXH266" s="7"/>
      <c r="FXI266" s="7"/>
      <c r="FXJ266" s="7"/>
      <c r="FXK266" s="7"/>
      <c r="FXL266" s="7"/>
      <c r="FXM266" s="7"/>
      <c r="FXN266" s="7"/>
      <c r="FXO266" s="7"/>
      <c r="FXP266" s="7"/>
      <c r="FXQ266" s="7"/>
      <c r="FXR266" s="7"/>
      <c r="FXS266" s="7"/>
      <c r="FXT266" s="7"/>
      <c r="FXU266" s="7"/>
      <c r="FXV266" s="7"/>
      <c r="FXW266" s="7"/>
      <c r="FXX266" s="7"/>
      <c r="FXY266" s="7"/>
      <c r="FXZ266" s="7"/>
      <c r="FYA266" s="7"/>
      <c r="FYB266" s="7"/>
      <c r="FYC266" s="7"/>
      <c r="FYD266" s="7"/>
      <c r="FYE266" s="7"/>
      <c r="FYF266" s="7"/>
      <c r="FYG266" s="7"/>
      <c r="FYH266" s="7"/>
      <c r="FYI266" s="7"/>
      <c r="FYJ266" s="7"/>
      <c r="FYK266" s="7"/>
      <c r="FYL266" s="7"/>
      <c r="FYM266" s="7"/>
      <c r="FYN266" s="7"/>
      <c r="FYO266" s="7"/>
      <c r="FYP266" s="7"/>
      <c r="FYQ266" s="7"/>
      <c r="FYR266" s="7"/>
      <c r="FYS266" s="7"/>
      <c r="FYT266" s="7"/>
      <c r="FYU266" s="7"/>
      <c r="FYV266" s="7"/>
      <c r="FYW266" s="7"/>
      <c r="FYX266" s="7"/>
      <c r="FYY266" s="7"/>
      <c r="FYZ266" s="7"/>
      <c r="FZA266" s="7"/>
      <c r="FZB266" s="7"/>
      <c r="FZC266" s="7"/>
      <c r="FZD266" s="7"/>
      <c r="FZE266" s="7"/>
      <c r="FZF266" s="7"/>
      <c r="FZG266" s="7"/>
      <c r="FZH266" s="7"/>
      <c r="FZI266" s="7"/>
      <c r="FZJ266" s="7"/>
      <c r="FZK266" s="7"/>
      <c r="FZL266" s="7"/>
      <c r="FZM266" s="7"/>
      <c r="FZN266" s="7"/>
      <c r="FZO266" s="7"/>
      <c r="FZP266" s="7"/>
      <c r="FZQ266" s="7"/>
      <c r="FZR266" s="7"/>
      <c r="FZS266" s="7"/>
      <c r="FZT266" s="7"/>
      <c r="FZU266" s="7"/>
      <c r="FZV266" s="7"/>
      <c r="FZW266" s="7"/>
      <c r="FZX266" s="7"/>
      <c r="FZY266" s="7"/>
      <c r="FZZ266" s="7"/>
      <c r="GAA266" s="7"/>
      <c r="GAB266" s="7"/>
      <c r="GAC266" s="7"/>
      <c r="GAD266" s="7"/>
      <c r="GAE266" s="7"/>
      <c r="GAF266" s="7"/>
      <c r="GAG266" s="7"/>
      <c r="GAH266" s="7"/>
      <c r="GAI266" s="7"/>
      <c r="GAJ266" s="7"/>
      <c r="GAK266" s="7"/>
      <c r="GAL266" s="7"/>
      <c r="GAM266" s="7"/>
      <c r="GAN266" s="7"/>
      <c r="GAO266" s="7"/>
      <c r="GAP266" s="7"/>
      <c r="GAQ266" s="7"/>
      <c r="GAR266" s="7"/>
      <c r="GAS266" s="7"/>
      <c r="GAT266" s="7"/>
      <c r="GAU266" s="7"/>
      <c r="GAV266" s="7"/>
      <c r="GAW266" s="7"/>
      <c r="GAX266" s="7"/>
      <c r="GAY266" s="7"/>
      <c r="GAZ266" s="7"/>
      <c r="GBA266" s="7"/>
      <c r="GBB266" s="7"/>
      <c r="GBC266" s="7"/>
      <c r="GBD266" s="7"/>
      <c r="GBE266" s="7"/>
      <c r="GBF266" s="7"/>
      <c r="GBG266" s="7"/>
      <c r="GBH266" s="7"/>
      <c r="GBI266" s="7"/>
      <c r="GBJ266" s="7"/>
      <c r="GBK266" s="7"/>
      <c r="GBL266" s="7"/>
      <c r="GBM266" s="7"/>
      <c r="GBN266" s="7"/>
      <c r="GBO266" s="7"/>
      <c r="GBP266" s="7"/>
      <c r="GBQ266" s="7"/>
      <c r="GBR266" s="7"/>
      <c r="GBS266" s="7"/>
      <c r="GBT266" s="7"/>
      <c r="GBU266" s="7"/>
      <c r="GBV266" s="7"/>
      <c r="GBW266" s="7"/>
      <c r="GBX266" s="7"/>
      <c r="GBY266" s="7"/>
      <c r="GBZ266" s="7"/>
      <c r="GCA266" s="7"/>
      <c r="GCB266" s="7"/>
      <c r="GCC266" s="7"/>
      <c r="GCD266" s="7"/>
      <c r="GCE266" s="7"/>
      <c r="GCF266" s="7"/>
      <c r="GCG266" s="7"/>
      <c r="GCH266" s="7"/>
      <c r="GCI266" s="7"/>
      <c r="GCJ266" s="7"/>
      <c r="GCK266" s="7"/>
      <c r="GCL266" s="7"/>
      <c r="GCM266" s="7"/>
      <c r="GCN266" s="7"/>
      <c r="GCO266" s="7"/>
      <c r="GCP266" s="7"/>
      <c r="GCQ266" s="7"/>
      <c r="GCR266" s="7"/>
      <c r="GCS266" s="7"/>
      <c r="GCT266" s="7"/>
      <c r="GCU266" s="7"/>
      <c r="GCV266" s="7"/>
      <c r="GCW266" s="7"/>
      <c r="GCX266" s="7"/>
      <c r="GCY266" s="7"/>
      <c r="GCZ266" s="7"/>
      <c r="GDA266" s="7"/>
      <c r="GDB266" s="7"/>
      <c r="GDC266" s="7"/>
      <c r="GDD266" s="7"/>
      <c r="GDE266" s="7"/>
      <c r="GDF266" s="7"/>
      <c r="GDG266" s="7"/>
      <c r="GDH266" s="7"/>
      <c r="GDI266" s="7"/>
      <c r="GDJ266" s="7"/>
      <c r="GDK266" s="7"/>
      <c r="GDL266" s="7"/>
      <c r="GDM266" s="7"/>
      <c r="GDN266" s="7"/>
      <c r="GDO266" s="7"/>
      <c r="GDP266" s="7"/>
      <c r="GDQ266" s="7"/>
      <c r="GDR266" s="7"/>
      <c r="GDS266" s="7"/>
      <c r="GDT266" s="7"/>
      <c r="GDU266" s="7"/>
      <c r="GDV266" s="7"/>
      <c r="GDW266" s="7"/>
      <c r="GDX266" s="7"/>
      <c r="GDY266" s="7"/>
      <c r="GDZ266" s="7"/>
      <c r="GEA266" s="7"/>
      <c r="GEB266" s="7"/>
      <c r="GEC266" s="7"/>
      <c r="GED266" s="7"/>
      <c r="GEE266" s="7"/>
      <c r="GEF266" s="7"/>
      <c r="GEG266" s="7"/>
      <c r="GEH266" s="7"/>
      <c r="GEI266" s="7"/>
      <c r="GEJ266" s="7"/>
      <c r="GEK266" s="7"/>
      <c r="GEL266" s="7"/>
      <c r="GEM266" s="7"/>
      <c r="GEN266" s="7"/>
      <c r="GEO266" s="7"/>
      <c r="GEP266" s="7"/>
      <c r="GEQ266" s="7"/>
      <c r="GER266" s="7"/>
      <c r="GES266" s="7"/>
      <c r="GET266" s="7"/>
      <c r="GEU266" s="7"/>
      <c r="GEV266" s="7"/>
      <c r="GEW266" s="7"/>
      <c r="GEX266" s="7"/>
      <c r="GEY266" s="7"/>
      <c r="GEZ266" s="7"/>
      <c r="GFA266" s="7"/>
      <c r="GFB266" s="7"/>
      <c r="GFC266" s="7"/>
      <c r="GFD266" s="7"/>
      <c r="GFE266" s="7"/>
      <c r="GFF266" s="7"/>
      <c r="GFG266" s="7"/>
      <c r="GFH266" s="7"/>
      <c r="GFI266" s="7"/>
      <c r="GFJ266" s="7"/>
      <c r="GFK266" s="7"/>
      <c r="GFL266" s="7"/>
      <c r="GFM266" s="7"/>
      <c r="GFN266" s="7"/>
      <c r="GFO266" s="7"/>
      <c r="GFP266" s="7"/>
      <c r="GFQ266" s="7"/>
      <c r="GFR266" s="7"/>
      <c r="GFS266" s="7"/>
      <c r="GFT266" s="7"/>
      <c r="GFU266" s="7"/>
      <c r="GFV266" s="7"/>
      <c r="GFW266" s="7"/>
      <c r="GFX266" s="7"/>
      <c r="GFY266" s="7"/>
      <c r="GFZ266" s="7"/>
      <c r="GGA266" s="7"/>
      <c r="GGB266" s="7"/>
      <c r="GGC266" s="7"/>
      <c r="GGD266" s="7"/>
      <c r="GGE266" s="7"/>
      <c r="GGF266" s="7"/>
      <c r="GGG266" s="7"/>
      <c r="GGH266" s="7"/>
      <c r="GGI266" s="7"/>
      <c r="GGJ266" s="7"/>
      <c r="GGK266" s="7"/>
      <c r="GGL266" s="7"/>
      <c r="GGM266" s="7"/>
      <c r="GGN266" s="7"/>
      <c r="GGO266" s="7"/>
      <c r="GGP266" s="7"/>
      <c r="GGQ266" s="7"/>
      <c r="GGR266" s="7"/>
      <c r="GGS266" s="7"/>
      <c r="GGT266" s="7"/>
      <c r="GGU266" s="7"/>
      <c r="GGV266" s="7"/>
      <c r="GGW266" s="7"/>
      <c r="GGX266" s="7"/>
      <c r="GGY266" s="7"/>
      <c r="GGZ266" s="7"/>
      <c r="GHA266" s="7"/>
      <c r="GHB266" s="7"/>
      <c r="GHC266" s="7"/>
      <c r="GHD266" s="7"/>
      <c r="GHE266" s="7"/>
      <c r="GHF266" s="7"/>
      <c r="GHG266" s="7"/>
      <c r="GHH266" s="7"/>
      <c r="GHI266" s="7"/>
      <c r="GHJ266" s="7"/>
      <c r="GHK266" s="7"/>
      <c r="GHL266" s="7"/>
      <c r="GHM266" s="7"/>
      <c r="GHN266" s="7"/>
      <c r="GHO266" s="7"/>
      <c r="GHP266" s="7"/>
      <c r="GHQ266" s="7"/>
      <c r="GHR266" s="7"/>
      <c r="GHS266" s="7"/>
      <c r="GHT266" s="7"/>
      <c r="GHU266" s="7"/>
      <c r="GHV266" s="7"/>
      <c r="GHW266" s="7"/>
      <c r="GHX266" s="7"/>
      <c r="GHY266" s="7"/>
      <c r="GHZ266" s="7"/>
      <c r="GIA266" s="7"/>
      <c r="GIB266" s="7"/>
      <c r="GIC266" s="7"/>
      <c r="GID266" s="7"/>
      <c r="GIE266" s="7"/>
      <c r="GIF266" s="7"/>
      <c r="GIG266" s="7"/>
      <c r="GIH266" s="7"/>
      <c r="GII266" s="7"/>
      <c r="GIJ266" s="7"/>
      <c r="GIK266" s="7"/>
      <c r="GIL266" s="7"/>
      <c r="GIM266" s="7"/>
      <c r="GIN266" s="7"/>
      <c r="GIO266" s="7"/>
      <c r="GIP266" s="7"/>
      <c r="GIQ266" s="7"/>
      <c r="GIR266" s="7"/>
      <c r="GIS266" s="7"/>
      <c r="GIT266" s="7"/>
      <c r="GIU266" s="7"/>
      <c r="GIV266" s="7"/>
      <c r="GIW266" s="7"/>
      <c r="GIX266" s="7"/>
      <c r="GIY266" s="7"/>
      <c r="GIZ266" s="7"/>
      <c r="GJA266" s="7"/>
      <c r="GJB266" s="7"/>
      <c r="GJC266" s="7"/>
      <c r="GJD266" s="7"/>
      <c r="GJE266" s="7"/>
      <c r="GJF266" s="7"/>
      <c r="GJG266" s="7"/>
      <c r="GJH266" s="7"/>
      <c r="GJI266" s="7"/>
      <c r="GJJ266" s="7"/>
      <c r="GJK266" s="7"/>
      <c r="GJL266" s="7"/>
      <c r="GJM266" s="7"/>
      <c r="GJN266" s="7"/>
      <c r="GJO266" s="7"/>
      <c r="GJP266" s="7"/>
      <c r="GJQ266" s="7"/>
      <c r="GJR266" s="7"/>
      <c r="GJS266" s="7"/>
      <c r="GJT266" s="7"/>
      <c r="GJU266" s="7"/>
      <c r="GJV266" s="7"/>
      <c r="GJW266" s="7"/>
      <c r="GJX266" s="7"/>
      <c r="GJY266" s="7"/>
      <c r="GJZ266" s="7"/>
      <c r="GKA266" s="7"/>
      <c r="GKB266" s="7"/>
      <c r="GKC266" s="7"/>
      <c r="GKD266" s="7"/>
      <c r="GKE266" s="7"/>
      <c r="GKF266" s="7"/>
      <c r="GKG266" s="7"/>
      <c r="GKH266" s="7"/>
      <c r="GKI266" s="7"/>
      <c r="GKJ266" s="7"/>
      <c r="GKK266" s="7"/>
      <c r="GKL266" s="7"/>
      <c r="GKM266" s="7"/>
      <c r="GKN266" s="7"/>
      <c r="GKO266" s="7"/>
      <c r="GKP266" s="7"/>
      <c r="GKQ266" s="7"/>
      <c r="GKR266" s="7"/>
      <c r="GKS266" s="7"/>
      <c r="GKT266" s="7"/>
      <c r="GKU266" s="7"/>
      <c r="GKV266" s="7"/>
      <c r="GKW266" s="7"/>
      <c r="GKX266" s="7"/>
      <c r="GKY266" s="7"/>
      <c r="GKZ266" s="7"/>
      <c r="GLA266" s="7"/>
      <c r="GLB266" s="7"/>
      <c r="GLC266" s="7"/>
      <c r="GLD266" s="7"/>
      <c r="GLE266" s="7"/>
      <c r="GLF266" s="7"/>
      <c r="GLG266" s="7"/>
      <c r="GLH266" s="7"/>
      <c r="GLI266" s="7"/>
      <c r="GLJ266" s="7"/>
      <c r="GLK266" s="7"/>
      <c r="GLL266" s="7"/>
      <c r="GLM266" s="7"/>
      <c r="GLN266" s="7"/>
      <c r="GLO266" s="7"/>
      <c r="GLP266" s="7"/>
      <c r="GLQ266" s="7"/>
      <c r="GLR266" s="7"/>
      <c r="GLS266" s="7"/>
      <c r="GLT266" s="7"/>
      <c r="GLU266" s="7"/>
      <c r="GLV266" s="7"/>
      <c r="GLW266" s="7"/>
      <c r="GLX266" s="7"/>
      <c r="GLY266" s="7"/>
      <c r="GLZ266" s="7"/>
      <c r="GMA266" s="7"/>
      <c r="GMB266" s="7"/>
      <c r="GMC266" s="7"/>
      <c r="GMD266" s="7"/>
      <c r="GME266" s="7"/>
      <c r="GMF266" s="7"/>
      <c r="GMG266" s="7"/>
      <c r="GMH266" s="7"/>
      <c r="GMI266" s="7"/>
      <c r="GMJ266" s="7"/>
      <c r="GMK266" s="7"/>
      <c r="GML266" s="7"/>
      <c r="GMM266" s="7"/>
      <c r="GMN266" s="7"/>
      <c r="GMO266" s="7"/>
      <c r="GMP266" s="7"/>
      <c r="GMQ266" s="7"/>
      <c r="GMR266" s="7"/>
      <c r="GMS266" s="7"/>
      <c r="GMT266" s="7"/>
      <c r="GMU266" s="7"/>
      <c r="GMV266" s="7"/>
      <c r="GMW266" s="7"/>
      <c r="GMX266" s="7"/>
      <c r="GMY266" s="7"/>
      <c r="GMZ266" s="7"/>
      <c r="GNA266" s="7"/>
      <c r="GNB266" s="7"/>
      <c r="GNC266" s="7"/>
      <c r="GND266" s="7"/>
      <c r="GNE266" s="7"/>
      <c r="GNF266" s="7"/>
      <c r="GNG266" s="7"/>
      <c r="GNH266" s="7"/>
      <c r="GNI266" s="7"/>
      <c r="GNJ266" s="7"/>
      <c r="GNK266" s="7"/>
      <c r="GNL266" s="7"/>
      <c r="GNM266" s="7"/>
      <c r="GNN266" s="7"/>
      <c r="GNO266" s="7"/>
      <c r="GNP266" s="7"/>
      <c r="GNQ266" s="7"/>
      <c r="GNR266" s="7"/>
      <c r="GNS266" s="7"/>
      <c r="GNT266" s="7"/>
      <c r="GNU266" s="7"/>
      <c r="GNV266" s="7"/>
      <c r="GNW266" s="7"/>
      <c r="GNX266" s="7"/>
      <c r="GNY266" s="7"/>
      <c r="GNZ266" s="7"/>
      <c r="GOA266" s="7"/>
      <c r="GOB266" s="7"/>
      <c r="GOC266" s="7"/>
      <c r="GOD266" s="7"/>
      <c r="GOE266" s="7"/>
      <c r="GOF266" s="7"/>
      <c r="GOG266" s="7"/>
      <c r="GOH266" s="7"/>
      <c r="GOI266" s="7"/>
      <c r="GOJ266" s="7"/>
      <c r="GOK266" s="7"/>
      <c r="GOL266" s="7"/>
      <c r="GOM266" s="7"/>
      <c r="GON266" s="7"/>
      <c r="GOO266" s="7"/>
      <c r="GOP266" s="7"/>
      <c r="GOQ266" s="7"/>
      <c r="GOR266" s="7"/>
      <c r="GOS266" s="7"/>
      <c r="GOT266" s="7"/>
      <c r="GOU266" s="7"/>
      <c r="GOV266" s="7"/>
      <c r="GOW266" s="7"/>
      <c r="GOX266" s="7"/>
      <c r="GOY266" s="7"/>
      <c r="GOZ266" s="7"/>
      <c r="GPA266" s="7"/>
      <c r="GPB266" s="7"/>
      <c r="GPC266" s="7"/>
      <c r="GPD266" s="7"/>
      <c r="GPE266" s="7"/>
      <c r="GPF266" s="7"/>
      <c r="GPG266" s="7"/>
      <c r="GPH266" s="7"/>
      <c r="GPI266" s="7"/>
      <c r="GPJ266" s="7"/>
      <c r="GPK266" s="7"/>
      <c r="GPL266" s="7"/>
      <c r="GPM266" s="7"/>
      <c r="GPN266" s="7"/>
      <c r="GPO266" s="7"/>
      <c r="GPP266" s="7"/>
      <c r="GPQ266" s="7"/>
      <c r="GPR266" s="7"/>
      <c r="GPS266" s="7"/>
      <c r="GPT266" s="7"/>
      <c r="GPU266" s="7"/>
      <c r="GPV266" s="7"/>
      <c r="GPW266" s="7"/>
      <c r="GPX266" s="7"/>
      <c r="GPY266" s="7"/>
      <c r="GPZ266" s="7"/>
      <c r="GQA266" s="7"/>
      <c r="GQB266" s="7"/>
      <c r="GQC266" s="7"/>
      <c r="GQD266" s="7"/>
      <c r="GQE266" s="7"/>
      <c r="GQF266" s="7"/>
      <c r="GQG266" s="7"/>
      <c r="GQH266" s="7"/>
      <c r="GQI266" s="7"/>
      <c r="GQJ266" s="7"/>
      <c r="GQK266" s="7"/>
      <c r="GQL266" s="7"/>
      <c r="GQM266" s="7"/>
      <c r="GQN266" s="7"/>
      <c r="GQO266" s="7"/>
      <c r="GQP266" s="7"/>
      <c r="GQQ266" s="7"/>
      <c r="GQR266" s="7"/>
      <c r="GQS266" s="7"/>
      <c r="GQT266" s="7"/>
      <c r="GQU266" s="7"/>
      <c r="GQV266" s="7"/>
      <c r="GQW266" s="7"/>
      <c r="GQX266" s="7"/>
      <c r="GQY266" s="7"/>
      <c r="GQZ266" s="7"/>
      <c r="GRA266" s="7"/>
      <c r="GRB266" s="7"/>
      <c r="GRC266" s="7"/>
      <c r="GRD266" s="7"/>
      <c r="GRE266" s="7"/>
      <c r="GRF266" s="7"/>
      <c r="GRG266" s="7"/>
      <c r="GRH266" s="7"/>
      <c r="GRI266" s="7"/>
      <c r="GRJ266" s="7"/>
      <c r="GRK266" s="7"/>
      <c r="GRL266" s="7"/>
      <c r="GRM266" s="7"/>
      <c r="GRN266" s="7"/>
      <c r="GRO266" s="7"/>
      <c r="GRP266" s="7"/>
      <c r="GRQ266" s="7"/>
      <c r="GRR266" s="7"/>
      <c r="GRS266" s="7"/>
      <c r="GRT266" s="7"/>
      <c r="GRU266" s="7"/>
      <c r="GRV266" s="7"/>
      <c r="GRW266" s="7"/>
      <c r="GRX266" s="7"/>
      <c r="GRY266" s="7"/>
      <c r="GRZ266" s="7"/>
      <c r="GSA266" s="7"/>
      <c r="GSB266" s="7"/>
      <c r="GSC266" s="7"/>
      <c r="GSD266" s="7"/>
      <c r="GSE266" s="7"/>
      <c r="GSF266" s="7"/>
      <c r="GSG266" s="7"/>
      <c r="GSH266" s="7"/>
      <c r="GSI266" s="7"/>
      <c r="GSJ266" s="7"/>
      <c r="GSK266" s="7"/>
      <c r="GSL266" s="7"/>
      <c r="GSM266" s="7"/>
      <c r="GSN266" s="7"/>
      <c r="GSO266" s="7"/>
      <c r="GSP266" s="7"/>
      <c r="GSQ266" s="7"/>
      <c r="GSR266" s="7"/>
      <c r="GSS266" s="7"/>
      <c r="GST266" s="7"/>
      <c r="GSU266" s="7"/>
      <c r="GSV266" s="7"/>
      <c r="GSW266" s="7"/>
      <c r="GSX266" s="7"/>
      <c r="GSY266" s="7"/>
      <c r="GSZ266" s="7"/>
      <c r="GTA266" s="7"/>
      <c r="GTB266" s="7"/>
      <c r="GTC266" s="7"/>
      <c r="GTD266" s="7"/>
      <c r="GTE266" s="7"/>
      <c r="GTF266" s="7"/>
      <c r="GTG266" s="7"/>
      <c r="GTH266" s="7"/>
      <c r="GTI266" s="7"/>
      <c r="GTJ266" s="7"/>
      <c r="GTK266" s="7"/>
      <c r="GTL266" s="7"/>
      <c r="GTM266" s="7"/>
      <c r="GTN266" s="7"/>
      <c r="GTO266" s="7"/>
      <c r="GTP266" s="7"/>
      <c r="GTQ266" s="7"/>
      <c r="GTR266" s="7"/>
      <c r="GTS266" s="7"/>
      <c r="GTT266" s="7"/>
      <c r="GTU266" s="7"/>
      <c r="GTV266" s="7"/>
      <c r="GTW266" s="7"/>
      <c r="GTX266" s="7"/>
      <c r="GTY266" s="7"/>
      <c r="GTZ266" s="7"/>
      <c r="GUA266" s="7"/>
      <c r="GUB266" s="7"/>
      <c r="GUC266" s="7"/>
      <c r="GUD266" s="7"/>
      <c r="GUE266" s="7"/>
      <c r="GUF266" s="7"/>
      <c r="GUG266" s="7"/>
      <c r="GUH266" s="7"/>
      <c r="GUI266" s="7"/>
      <c r="GUJ266" s="7"/>
      <c r="GUK266" s="7"/>
      <c r="GUL266" s="7"/>
      <c r="GUM266" s="7"/>
      <c r="GUN266" s="7"/>
      <c r="GUO266" s="7"/>
      <c r="GUP266" s="7"/>
      <c r="GUQ266" s="7"/>
      <c r="GUR266" s="7"/>
      <c r="GUS266" s="7"/>
      <c r="GUT266" s="7"/>
      <c r="GUU266" s="7"/>
      <c r="GUV266" s="7"/>
      <c r="GUW266" s="7"/>
      <c r="GUX266" s="7"/>
      <c r="GUY266" s="7"/>
      <c r="GUZ266" s="7"/>
      <c r="GVA266" s="7"/>
      <c r="GVB266" s="7"/>
      <c r="GVC266" s="7"/>
      <c r="GVD266" s="7"/>
      <c r="GVE266" s="7"/>
      <c r="GVF266" s="7"/>
      <c r="GVG266" s="7"/>
      <c r="GVH266" s="7"/>
      <c r="GVI266" s="7"/>
      <c r="GVJ266" s="7"/>
      <c r="GVK266" s="7"/>
      <c r="GVL266" s="7"/>
      <c r="GVM266" s="7"/>
      <c r="GVN266" s="7"/>
      <c r="GVO266" s="7"/>
      <c r="GVP266" s="7"/>
      <c r="GVQ266" s="7"/>
      <c r="GVR266" s="7"/>
      <c r="GVS266" s="7"/>
      <c r="GVT266" s="7"/>
      <c r="GVU266" s="7"/>
      <c r="GVV266" s="7"/>
      <c r="GVW266" s="7"/>
      <c r="GVX266" s="7"/>
      <c r="GVY266" s="7"/>
      <c r="GVZ266" s="7"/>
      <c r="GWA266" s="7"/>
      <c r="GWB266" s="7"/>
      <c r="GWC266" s="7"/>
      <c r="GWD266" s="7"/>
      <c r="GWE266" s="7"/>
      <c r="GWF266" s="7"/>
      <c r="GWG266" s="7"/>
      <c r="GWH266" s="7"/>
      <c r="GWI266" s="7"/>
      <c r="GWJ266" s="7"/>
      <c r="GWK266" s="7"/>
      <c r="GWL266" s="7"/>
      <c r="GWM266" s="7"/>
      <c r="GWN266" s="7"/>
      <c r="GWO266" s="7"/>
      <c r="GWP266" s="7"/>
      <c r="GWQ266" s="7"/>
      <c r="GWR266" s="7"/>
      <c r="GWS266" s="7"/>
      <c r="GWT266" s="7"/>
      <c r="GWU266" s="7"/>
      <c r="GWV266" s="7"/>
      <c r="GWW266" s="7"/>
      <c r="GWX266" s="7"/>
      <c r="GWY266" s="7"/>
      <c r="GWZ266" s="7"/>
      <c r="GXA266" s="7"/>
      <c r="GXB266" s="7"/>
      <c r="GXC266" s="7"/>
      <c r="GXD266" s="7"/>
      <c r="GXE266" s="7"/>
      <c r="GXF266" s="7"/>
      <c r="GXG266" s="7"/>
      <c r="GXH266" s="7"/>
      <c r="GXI266" s="7"/>
      <c r="GXJ266" s="7"/>
      <c r="GXK266" s="7"/>
      <c r="GXL266" s="7"/>
      <c r="GXM266" s="7"/>
      <c r="GXN266" s="7"/>
      <c r="GXO266" s="7"/>
      <c r="GXP266" s="7"/>
      <c r="GXQ266" s="7"/>
      <c r="GXR266" s="7"/>
      <c r="GXS266" s="7"/>
      <c r="GXT266" s="7"/>
      <c r="GXU266" s="7"/>
      <c r="GXV266" s="7"/>
      <c r="GXW266" s="7"/>
      <c r="GXX266" s="7"/>
      <c r="GXY266" s="7"/>
      <c r="GXZ266" s="7"/>
      <c r="GYA266" s="7"/>
      <c r="GYB266" s="7"/>
      <c r="GYC266" s="7"/>
      <c r="GYD266" s="7"/>
      <c r="GYE266" s="7"/>
      <c r="GYF266" s="7"/>
      <c r="GYG266" s="7"/>
      <c r="GYH266" s="7"/>
      <c r="GYI266" s="7"/>
      <c r="GYJ266" s="7"/>
      <c r="GYK266" s="7"/>
      <c r="GYL266" s="7"/>
      <c r="GYM266" s="7"/>
      <c r="GYN266" s="7"/>
      <c r="GYO266" s="7"/>
      <c r="GYP266" s="7"/>
      <c r="GYQ266" s="7"/>
      <c r="GYR266" s="7"/>
      <c r="GYS266" s="7"/>
      <c r="GYT266" s="7"/>
      <c r="GYU266" s="7"/>
      <c r="GYV266" s="7"/>
      <c r="GYW266" s="7"/>
      <c r="GYX266" s="7"/>
      <c r="GYY266" s="7"/>
      <c r="GYZ266" s="7"/>
      <c r="GZA266" s="7"/>
      <c r="GZB266" s="7"/>
      <c r="GZC266" s="7"/>
      <c r="GZD266" s="7"/>
      <c r="GZE266" s="7"/>
      <c r="GZF266" s="7"/>
      <c r="GZG266" s="7"/>
      <c r="GZH266" s="7"/>
      <c r="GZI266" s="7"/>
      <c r="GZJ266" s="7"/>
      <c r="GZK266" s="7"/>
      <c r="GZL266" s="7"/>
      <c r="GZM266" s="7"/>
      <c r="GZN266" s="7"/>
      <c r="GZO266" s="7"/>
      <c r="GZP266" s="7"/>
      <c r="GZQ266" s="7"/>
      <c r="GZR266" s="7"/>
      <c r="GZS266" s="7"/>
      <c r="GZT266" s="7"/>
      <c r="GZU266" s="7"/>
      <c r="GZV266" s="7"/>
      <c r="GZW266" s="7"/>
      <c r="GZX266" s="7"/>
      <c r="GZY266" s="7"/>
      <c r="GZZ266" s="7"/>
      <c r="HAA266" s="7"/>
      <c r="HAB266" s="7"/>
      <c r="HAC266" s="7"/>
      <c r="HAD266" s="7"/>
      <c r="HAE266" s="7"/>
      <c r="HAF266" s="7"/>
      <c r="HAG266" s="7"/>
      <c r="HAH266" s="7"/>
      <c r="HAI266" s="7"/>
      <c r="HAJ266" s="7"/>
      <c r="HAK266" s="7"/>
      <c r="HAL266" s="7"/>
      <c r="HAM266" s="7"/>
      <c r="HAN266" s="7"/>
      <c r="HAO266" s="7"/>
      <c r="HAP266" s="7"/>
      <c r="HAQ266" s="7"/>
      <c r="HAR266" s="7"/>
      <c r="HAS266" s="7"/>
      <c r="HAT266" s="7"/>
      <c r="HAU266" s="7"/>
      <c r="HAV266" s="7"/>
      <c r="HAW266" s="7"/>
      <c r="HAX266" s="7"/>
      <c r="HAY266" s="7"/>
      <c r="HAZ266" s="7"/>
      <c r="HBA266" s="7"/>
      <c r="HBB266" s="7"/>
      <c r="HBC266" s="7"/>
      <c r="HBD266" s="7"/>
      <c r="HBE266" s="7"/>
      <c r="HBF266" s="7"/>
      <c r="HBG266" s="7"/>
      <c r="HBH266" s="7"/>
      <c r="HBI266" s="7"/>
      <c r="HBJ266" s="7"/>
      <c r="HBK266" s="7"/>
      <c r="HBL266" s="7"/>
      <c r="HBM266" s="7"/>
      <c r="HBN266" s="7"/>
      <c r="HBO266" s="7"/>
      <c r="HBP266" s="7"/>
      <c r="HBQ266" s="7"/>
      <c r="HBR266" s="7"/>
      <c r="HBS266" s="7"/>
      <c r="HBT266" s="7"/>
      <c r="HBU266" s="7"/>
      <c r="HBV266" s="7"/>
      <c r="HBW266" s="7"/>
      <c r="HBX266" s="7"/>
      <c r="HBY266" s="7"/>
      <c r="HBZ266" s="7"/>
      <c r="HCA266" s="7"/>
      <c r="HCB266" s="7"/>
      <c r="HCC266" s="7"/>
      <c r="HCD266" s="7"/>
      <c r="HCE266" s="7"/>
      <c r="HCF266" s="7"/>
      <c r="HCG266" s="7"/>
      <c r="HCH266" s="7"/>
      <c r="HCI266" s="7"/>
      <c r="HCJ266" s="7"/>
      <c r="HCK266" s="7"/>
      <c r="HCL266" s="7"/>
      <c r="HCM266" s="7"/>
      <c r="HCN266" s="7"/>
      <c r="HCO266" s="7"/>
      <c r="HCP266" s="7"/>
      <c r="HCQ266" s="7"/>
      <c r="HCR266" s="7"/>
      <c r="HCS266" s="7"/>
      <c r="HCT266" s="7"/>
      <c r="HCU266" s="7"/>
      <c r="HCV266" s="7"/>
      <c r="HCW266" s="7"/>
      <c r="HCX266" s="7"/>
      <c r="HCY266" s="7"/>
      <c r="HCZ266" s="7"/>
      <c r="HDA266" s="7"/>
      <c r="HDB266" s="7"/>
      <c r="HDC266" s="7"/>
      <c r="HDD266" s="7"/>
      <c r="HDE266" s="7"/>
      <c r="HDF266" s="7"/>
      <c r="HDG266" s="7"/>
      <c r="HDH266" s="7"/>
      <c r="HDI266" s="7"/>
      <c r="HDJ266" s="7"/>
      <c r="HDK266" s="7"/>
      <c r="HDL266" s="7"/>
      <c r="HDM266" s="7"/>
      <c r="HDN266" s="7"/>
      <c r="HDO266" s="7"/>
      <c r="HDP266" s="7"/>
      <c r="HDQ266" s="7"/>
      <c r="HDR266" s="7"/>
      <c r="HDS266" s="7"/>
      <c r="HDT266" s="7"/>
      <c r="HDU266" s="7"/>
      <c r="HDV266" s="7"/>
      <c r="HDW266" s="7"/>
      <c r="HDX266" s="7"/>
      <c r="HDY266" s="7"/>
      <c r="HDZ266" s="7"/>
      <c r="HEA266" s="7"/>
      <c r="HEB266" s="7"/>
      <c r="HEC266" s="7"/>
      <c r="HED266" s="7"/>
      <c r="HEE266" s="7"/>
      <c r="HEF266" s="7"/>
      <c r="HEG266" s="7"/>
      <c r="HEH266" s="7"/>
      <c r="HEI266" s="7"/>
      <c r="HEJ266" s="7"/>
      <c r="HEK266" s="7"/>
      <c r="HEL266" s="7"/>
      <c r="HEM266" s="7"/>
      <c r="HEN266" s="7"/>
      <c r="HEO266" s="7"/>
      <c r="HEP266" s="7"/>
      <c r="HEQ266" s="7"/>
      <c r="HER266" s="7"/>
      <c r="HES266" s="7"/>
      <c r="HET266" s="7"/>
      <c r="HEU266" s="7"/>
      <c r="HEV266" s="7"/>
      <c r="HEW266" s="7"/>
      <c r="HEX266" s="7"/>
      <c r="HEY266" s="7"/>
      <c r="HEZ266" s="7"/>
      <c r="HFA266" s="7"/>
      <c r="HFB266" s="7"/>
      <c r="HFC266" s="7"/>
      <c r="HFD266" s="7"/>
      <c r="HFE266" s="7"/>
      <c r="HFF266" s="7"/>
      <c r="HFG266" s="7"/>
      <c r="HFH266" s="7"/>
      <c r="HFI266" s="7"/>
      <c r="HFJ266" s="7"/>
      <c r="HFK266" s="7"/>
      <c r="HFL266" s="7"/>
      <c r="HFM266" s="7"/>
      <c r="HFN266" s="7"/>
      <c r="HFO266" s="7"/>
      <c r="HFP266" s="7"/>
      <c r="HFQ266" s="7"/>
      <c r="HFR266" s="7"/>
      <c r="HFS266" s="7"/>
      <c r="HFT266" s="7"/>
      <c r="HFU266" s="7"/>
      <c r="HFV266" s="7"/>
      <c r="HFW266" s="7"/>
      <c r="HFX266" s="7"/>
      <c r="HFY266" s="7"/>
      <c r="HFZ266" s="7"/>
      <c r="HGA266" s="7"/>
      <c r="HGB266" s="7"/>
      <c r="HGC266" s="7"/>
      <c r="HGD266" s="7"/>
      <c r="HGE266" s="7"/>
      <c r="HGF266" s="7"/>
      <c r="HGG266" s="7"/>
      <c r="HGH266" s="7"/>
      <c r="HGI266" s="7"/>
      <c r="HGJ266" s="7"/>
      <c r="HGK266" s="7"/>
      <c r="HGL266" s="7"/>
      <c r="HGM266" s="7"/>
      <c r="HGN266" s="7"/>
      <c r="HGO266" s="7"/>
      <c r="HGP266" s="7"/>
      <c r="HGQ266" s="7"/>
      <c r="HGR266" s="7"/>
      <c r="HGS266" s="7"/>
      <c r="HGT266" s="7"/>
      <c r="HGU266" s="7"/>
      <c r="HGV266" s="7"/>
      <c r="HGW266" s="7"/>
      <c r="HGX266" s="7"/>
      <c r="HGY266" s="7"/>
      <c r="HGZ266" s="7"/>
      <c r="HHA266" s="7"/>
      <c r="HHB266" s="7"/>
      <c r="HHC266" s="7"/>
      <c r="HHD266" s="7"/>
      <c r="HHE266" s="7"/>
      <c r="HHF266" s="7"/>
      <c r="HHG266" s="7"/>
      <c r="HHH266" s="7"/>
      <c r="HHI266" s="7"/>
      <c r="HHJ266" s="7"/>
      <c r="HHK266" s="7"/>
      <c r="HHL266" s="7"/>
      <c r="HHM266" s="7"/>
      <c r="HHN266" s="7"/>
      <c r="HHO266" s="7"/>
      <c r="HHP266" s="7"/>
      <c r="HHQ266" s="7"/>
      <c r="HHR266" s="7"/>
      <c r="HHS266" s="7"/>
      <c r="HHT266" s="7"/>
      <c r="HHU266" s="7"/>
      <c r="HHV266" s="7"/>
      <c r="HHW266" s="7"/>
      <c r="HHX266" s="7"/>
      <c r="HHY266" s="7"/>
      <c r="HHZ266" s="7"/>
      <c r="HIA266" s="7"/>
      <c r="HIB266" s="7"/>
      <c r="HIC266" s="7"/>
      <c r="HID266" s="7"/>
      <c r="HIE266" s="7"/>
      <c r="HIF266" s="7"/>
      <c r="HIG266" s="7"/>
      <c r="HIH266" s="7"/>
      <c r="HII266" s="7"/>
      <c r="HIJ266" s="7"/>
      <c r="HIK266" s="7"/>
      <c r="HIL266" s="7"/>
      <c r="HIM266" s="7"/>
      <c r="HIN266" s="7"/>
      <c r="HIO266" s="7"/>
      <c r="HIP266" s="7"/>
      <c r="HIQ266" s="7"/>
      <c r="HIR266" s="7"/>
      <c r="HIS266" s="7"/>
      <c r="HIT266" s="7"/>
      <c r="HIU266" s="7"/>
      <c r="HIV266" s="7"/>
      <c r="HIW266" s="7"/>
      <c r="HIX266" s="7"/>
      <c r="HIY266" s="7"/>
      <c r="HIZ266" s="7"/>
      <c r="HJA266" s="7"/>
      <c r="HJB266" s="7"/>
      <c r="HJC266" s="7"/>
      <c r="HJD266" s="7"/>
      <c r="HJE266" s="7"/>
      <c r="HJF266" s="7"/>
      <c r="HJG266" s="7"/>
      <c r="HJH266" s="7"/>
      <c r="HJI266" s="7"/>
      <c r="HJJ266" s="7"/>
      <c r="HJK266" s="7"/>
      <c r="HJL266" s="7"/>
      <c r="HJM266" s="7"/>
      <c r="HJN266" s="7"/>
      <c r="HJO266" s="7"/>
      <c r="HJP266" s="7"/>
      <c r="HJQ266" s="7"/>
      <c r="HJR266" s="7"/>
      <c r="HJS266" s="7"/>
      <c r="HJT266" s="7"/>
      <c r="HJU266" s="7"/>
      <c r="HJV266" s="7"/>
      <c r="HJW266" s="7"/>
      <c r="HJX266" s="7"/>
      <c r="HJY266" s="7"/>
      <c r="HJZ266" s="7"/>
      <c r="HKA266" s="7"/>
      <c r="HKB266" s="7"/>
      <c r="HKC266" s="7"/>
      <c r="HKD266" s="7"/>
      <c r="HKE266" s="7"/>
      <c r="HKF266" s="7"/>
      <c r="HKG266" s="7"/>
      <c r="HKH266" s="7"/>
      <c r="HKI266" s="7"/>
      <c r="HKJ266" s="7"/>
      <c r="HKK266" s="7"/>
      <c r="HKL266" s="7"/>
      <c r="HKM266" s="7"/>
      <c r="HKN266" s="7"/>
      <c r="HKO266" s="7"/>
      <c r="HKP266" s="7"/>
      <c r="HKQ266" s="7"/>
      <c r="HKR266" s="7"/>
      <c r="HKS266" s="7"/>
      <c r="HKT266" s="7"/>
      <c r="HKU266" s="7"/>
      <c r="HKV266" s="7"/>
      <c r="HKW266" s="7"/>
      <c r="HKX266" s="7"/>
      <c r="HKY266" s="7"/>
      <c r="HKZ266" s="7"/>
      <c r="HLA266" s="7"/>
      <c r="HLB266" s="7"/>
      <c r="HLC266" s="7"/>
      <c r="HLD266" s="7"/>
      <c r="HLE266" s="7"/>
      <c r="HLF266" s="7"/>
      <c r="HLG266" s="7"/>
      <c r="HLH266" s="7"/>
      <c r="HLI266" s="7"/>
      <c r="HLJ266" s="7"/>
      <c r="HLK266" s="7"/>
      <c r="HLL266" s="7"/>
      <c r="HLM266" s="7"/>
      <c r="HLN266" s="7"/>
      <c r="HLO266" s="7"/>
      <c r="HLP266" s="7"/>
      <c r="HLQ266" s="7"/>
      <c r="HLR266" s="7"/>
      <c r="HLS266" s="7"/>
      <c r="HLT266" s="7"/>
      <c r="HLU266" s="7"/>
      <c r="HLV266" s="7"/>
      <c r="HLW266" s="7"/>
      <c r="HLX266" s="7"/>
      <c r="HLY266" s="7"/>
      <c r="HLZ266" s="7"/>
      <c r="HMA266" s="7"/>
      <c r="HMB266" s="7"/>
      <c r="HMC266" s="7"/>
      <c r="HMD266" s="7"/>
      <c r="HME266" s="7"/>
      <c r="HMF266" s="7"/>
      <c r="HMG266" s="7"/>
      <c r="HMH266" s="7"/>
      <c r="HMI266" s="7"/>
      <c r="HMJ266" s="7"/>
      <c r="HMK266" s="7"/>
      <c r="HML266" s="7"/>
      <c r="HMM266" s="7"/>
      <c r="HMN266" s="7"/>
      <c r="HMO266" s="7"/>
      <c r="HMP266" s="7"/>
      <c r="HMQ266" s="7"/>
      <c r="HMR266" s="7"/>
      <c r="HMS266" s="7"/>
      <c r="HMT266" s="7"/>
      <c r="HMU266" s="7"/>
      <c r="HMV266" s="7"/>
      <c r="HMW266" s="7"/>
      <c r="HMX266" s="7"/>
      <c r="HMY266" s="7"/>
      <c r="HMZ266" s="7"/>
      <c r="HNA266" s="7"/>
      <c r="HNB266" s="7"/>
      <c r="HNC266" s="7"/>
      <c r="HND266" s="7"/>
      <c r="HNE266" s="7"/>
      <c r="HNF266" s="7"/>
      <c r="HNG266" s="7"/>
      <c r="HNH266" s="7"/>
      <c r="HNI266" s="7"/>
      <c r="HNJ266" s="7"/>
      <c r="HNK266" s="7"/>
      <c r="HNL266" s="7"/>
      <c r="HNM266" s="7"/>
      <c r="HNN266" s="7"/>
      <c r="HNO266" s="7"/>
      <c r="HNP266" s="7"/>
      <c r="HNQ266" s="7"/>
      <c r="HNR266" s="7"/>
      <c r="HNS266" s="7"/>
      <c r="HNT266" s="7"/>
      <c r="HNU266" s="7"/>
      <c r="HNV266" s="7"/>
      <c r="HNW266" s="7"/>
      <c r="HNX266" s="7"/>
      <c r="HNY266" s="7"/>
      <c r="HNZ266" s="7"/>
      <c r="HOA266" s="7"/>
      <c r="HOB266" s="7"/>
      <c r="HOC266" s="7"/>
      <c r="HOD266" s="7"/>
      <c r="HOE266" s="7"/>
      <c r="HOF266" s="7"/>
      <c r="HOG266" s="7"/>
      <c r="HOH266" s="7"/>
      <c r="HOI266" s="7"/>
      <c r="HOJ266" s="7"/>
      <c r="HOK266" s="7"/>
      <c r="HOL266" s="7"/>
      <c r="HOM266" s="7"/>
      <c r="HON266" s="7"/>
      <c r="HOO266" s="7"/>
      <c r="HOP266" s="7"/>
      <c r="HOQ266" s="7"/>
      <c r="HOR266" s="7"/>
      <c r="HOS266" s="7"/>
      <c r="HOT266" s="7"/>
      <c r="HOU266" s="7"/>
      <c r="HOV266" s="7"/>
      <c r="HOW266" s="7"/>
      <c r="HOX266" s="7"/>
      <c r="HOY266" s="7"/>
      <c r="HOZ266" s="7"/>
      <c r="HPA266" s="7"/>
      <c r="HPB266" s="7"/>
      <c r="HPC266" s="7"/>
      <c r="HPD266" s="7"/>
      <c r="HPE266" s="7"/>
      <c r="HPF266" s="7"/>
      <c r="HPG266" s="7"/>
      <c r="HPH266" s="7"/>
      <c r="HPI266" s="7"/>
      <c r="HPJ266" s="7"/>
      <c r="HPK266" s="7"/>
      <c r="HPL266" s="7"/>
      <c r="HPM266" s="7"/>
      <c r="HPN266" s="7"/>
      <c r="HPO266" s="7"/>
      <c r="HPP266" s="7"/>
      <c r="HPQ266" s="7"/>
      <c r="HPR266" s="7"/>
      <c r="HPS266" s="7"/>
      <c r="HPT266" s="7"/>
      <c r="HPU266" s="7"/>
      <c r="HPV266" s="7"/>
      <c r="HPW266" s="7"/>
      <c r="HPX266" s="7"/>
      <c r="HPY266" s="7"/>
      <c r="HPZ266" s="7"/>
      <c r="HQA266" s="7"/>
      <c r="HQB266" s="7"/>
      <c r="HQC266" s="7"/>
      <c r="HQD266" s="7"/>
      <c r="HQE266" s="7"/>
      <c r="HQF266" s="7"/>
      <c r="HQG266" s="7"/>
      <c r="HQH266" s="7"/>
      <c r="HQI266" s="7"/>
      <c r="HQJ266" s="7"/>
      <c r="HQK266" s="7"/>
      <c r="HQL266" s="7"/>
      <c r="HQM266" s="7"/>
      <c r="HQN266" s="7"/>
      <c r="HQO266" s="7"/>
      <c r="HQP266" s="7"/>
      <c r="HQQ266" s="7"/>
      <c r="HQR266" s="7"/>
      <c r="HQS266" s="7"/>
      <c r="HQT266" s="7"/>
      <c r="HQU266" s="7"/>
      <c r="HQV266" s="7"/>
      <c r="HQW266" s="7"/>
      <c r="HQX266" s="7"/>
      <c r="HQY266" s="7"/>
      <c r="HQZ266" s="7"/>
      <c r="HRA266" s="7"/>
      <c r="HRB266" s="7"/>
      <c r="HRC266" s="7"/>
      <c r="HRD266" s="7"/>
      <c r="HRE266" s="7"/>
      <c r="HRF266" s="7"/>
      <c r="HRG266" s="7"/>
      <c r="HRH266" s="7"/>
      <c r="HRI266" s="7"/>
      <c r="HRJ266" s="7"/>
      <c r="HRK266" s="7"/>
      <c r="HRL266" s="7"/>
      <c r="HRM266" s="7"/>
      <c r="HRN266" s="7"/>
      <c r="HRO266" s="7"/>
      <c r="HRP266" s="7"/>
      <c r="HRQ266" s="7"/>
      <c r="HRR266" s="7"/>
      <c r="HRS266" s="7"/>
      <c r="HRT266" s="7"/>
      <c r="HRU266" s="7"/>
      <c r="HRV266" s="7"/>
      <c r="HRW266" s="7"/>
      <c r="HRX266" s="7"/>
      <c r="HRY266" s="7"/>
      <c r="HRZ266" s="7"/>
      <c r="HSA266" s="7"/>
      <c r="HSB266" s="7"/>
      <c r="HSC266" s="7"/>
      <c r="HSD266" s="7"/>
      <c r="HSE266" s="7"/>
      <c r="HSF266" s="7"/>
      <c r="HSG266" s="7"/>
      <c r="HSH266" s="7"/>
      <c r="HSI266" s="7"/>
      <c r="HSJ266" s="7"/>
      <c r="HSK266" s="7"/>
      <c r="HSL266" s="7"/>
      <c r="HSM266" s="7"/>
      <c r="HSN266" s="7"/>
      <c r="HSO266" s="7"/>
      <c r="HSP266" s="7"/>
      <c r="HSQ266" s="7"/>
      <c r="HSR266" s="7"/>
      <c r="HSS266" s="7"/>
      <c r="HST266" s="7"/>
      <c r="HSU266" s="7"/>
      <c r="HSV266" s="7"/>
      <c r="HSW266" s="7"/>
      <c r="HSX266" s="7"/>
      <c r="HSY266" s="7"/>
      <c r="HSZ266" s="7"/>
      <c r="HTA266" s="7"/>
      <c r="HTB266" s="7"/>
      <c r="HTC266" s="7"/>
      <c r="HTD266" s="7"/>
      <c r="HTE266" s="7"/>
      <c r="HTF266" s="7"/>
      <c r="HTG266" s="7"/>
      <c r="HTH266" s="7"/>
      <c r="HTI266" s="7"/>
      <c r="HTJ266" s="7"/>
      <c r="HTK266" s="7"/>
      <c r="HTL266" s="7"/>
      <c r="HTM266" s="7"/>
      <c r="HTN266" s="7"/>
      <c r="HTO266" s="7"/>
      <c r="HTP266" s="7"/>
      <c r="HTQ266" s="7"/>
      <c r="HTR266" s="7"/>
      <c r="HTS266" s="7"/>
      <c r="HTT266" s="7"/>
      <c r="HTU266" s="7"/>
      <c r="HTV266" s="7"/>
      <c r="HTW266" s="7"/>
      <c r="HTX266" s="7"/>
      <c r="HTY266" s="7"/>
      <c r="HTZ266" s="7"/>
      <c r="HUA266" s="7"/>
      <c r="HUB266" s="7"/>
      <c r="HUC266" s="7"/>
      <c r="HUD266" s="7"/>
      <c r="HUE266" s="7"/>
      <c r="HUF266" s="7"/>
      <c r="HUG266" s="7"/>
      <c r="HUH266" s="7"/>
      <c r="HUI266" s="7"/>
      <c r="HUJ266" s="7"/>
      <c r="HUK266" s="7"/>
      <c r="HUL266" s="7"/>
      <c r="HUM266" s="7"/>
      <c r="HUN266" s="7"/>
      <c r="HUO266" s="7"/>
      <c r="HUP266" s="7"/>
      <c r="HUQ266" s="7"/>
      <c r="HUR266" s="7"/>
      <c r="HUS266" s="7"/>
      <c r="HUT266" s="7"/>
      <c r="HUU266" s="7"/>
      <c r="HUV266" s="7"/>
      <c r="HUW266" s="7"/>
      <c r="HUX266" s="7"/>
      <c r="HUY266" s="7"/>
      <c r="HUZ266" s="7"/>
      <c r="HVA266" s="7"/>
      <c r="HVB266" s="7"/>
      <c r="HVC266" s="7"/>
      <c r="HVD266" s="7"/>
      <c r="HVE266" s="7"/>
      <c r="HVF266" s="7"/>
      <c r="HVG266" s="7"/>
      <c r="HVH266" s="7"/>
      <c r="HVI266" s="7"/>
      <c r="HVJ266" s="7"/>
      <c r="HVK266" s="7"/>
      <c r="HVL266" s="7"/>
      <c r="HVM266" s="7"/>
      <c r="HVN266" s="7"/>
      <c r="HVO266" s="7"/>
      <c r="HVP266" s="7"/>
      <c r="HVQ266" s="7"/>
      <c r="HVR266" s="7"/>
      <c r="HVS266" s="7"/>
      <c r="HVT266" s="7"/>
      <c r="HVU266" s="7"/>
      <c r="HVV266" s="7"/>
      <c r="HVW266" s="7"/>
      <c r="HVX266" s="7"/>
      <c r="HVY266" s="7"/>
      <c r="HVZ266" s="7"/>
      <c r="HWA266" s="7"/>
      <c r="HWB266" s="7"/>
      <c r="HWC266" s="7"/>
      <c r="HWD266" s="7"/>
      <c r="HWE266" s="7"/>
      <c r="HWF266" s="7"/>
      <c r="HWG266" s="7"/>
      <c r="HWH266" s="7"/>
      <c r="HWI266" s="7"/>
      <c r="HWJ266" s="7"/>
      <c r="HWK266" s="7"/>
      <c r="HWL266" s="7"/>
      <c r="HWM266" s="7"/>
      <c r="HWN266" s="7"/>
      <c r="HWO266" s="7"/>
      <c r="HWP266" s="7"/>
      <c r="HWQ266" s="7"/>
      <c r="HWR266" s="7"/>
      <c r="HWS266" s="7"/>
      <c r="HWT266" s="7"/>
      <c r="HWU266" s="7"/>
      <c r="HWV266" s="7"/>
      <c r="HWW266" s="7"/>
      <c r="HWX266" s="7"/>
      <c r="HWY266" s="7"/>
      <c r="HWZ266" s="7"/>
      <c r="HXA266" s="7"/>
      <c r="HXB266" s="7"/>
      <c r="HXC266" s="7"/>
      <c r="HXD266" s="7"/>
      <c r="HXE266" s="7"/>
      <c r="HXF266" s="7"/>
      <c r="HXG266" s="7"/>
      <c r="HXH266" s="7"/>
      <c r="HXI266" s="7"/>
      <c r="HXJ266" s="7"/>
      <c r="HXK266" s="7"/>
      <c r="HXL266" s="7"/>
      <c r="HXM266" s="7"/>
      <c r="HXN266" s="7"/>
      <c r="HXO266" s="7"/>
      <c r="HXP266" s="7"/>
      <c r="HXQ266" s="7"/>
      <c r="HXR266" s="7"/>
      <c r="HXS266" s="7"/>
      <c r="HXT266" s="7"/>
      <c r="HXU266" s="7"/>
      <c r="HXV266" s="7"/>
      <c r="HXW266" s="7"/>
      <c r="HXX266" s="7"/>
      <c r="HXY266" s="7"/>
      <c r="HXZ266" s="7"/>
      <c r="HYA266" s="7"/>
      <c r="HYB266" s="7"/>
      <c r="HYC266" s="7"/>
      <c r="HYD266" s="7"/>
      <c r="HYE266" s="7"/>
      <c r="HYF266" s="7"/>
      <c r="HYG266" s="7"/>
      <c r="HYH266" s="7"/>
      <c r="HYI266" s="7"/>
      <c r="HYJ266" s="7"/>
      <c r="HYK266" s="7"/>
      <c r="HYL266" s="7"/>
      <c r="HYM266" s="7"/>
      <c r="HYN266" s="7"/>
      <c r="HYO266" s="7"/>
      <c r="HYP266" s="7"/>
      <c r="HYQ266" s="7"/>
      <c r="HYR266" s="7"/>
      <c r="HYS266" s="7"/>
      <c r="HYT266" s="7"/>
      <c r="HYU266" s="7"/>
      <c r="HYV266" s="7"/>
      <c r="HYW266" s="7"/>
      <c r="HYX266" s="7"/>
      <c r="HYY266" s="7"/>
      <c r="HYZ266" s="7"/>
      <c r="HZA266" s="7"/>
      <c r="HZB266" s="7"/>
      <c r="HZC266" s="7"/>
      <c r="HZD266" s="7"/>
      <c r="HZE266" s="7"/>
      <c r="HZF266" s="7"/>
      <c r="HZG266" s="7"/>
      <c r="HZH266" s="7"/>
      <c r="HZI266" s="7"/>
      <c r="HZJ266" s="7"/>
      <c r="HZK266" s="7"/>
      <c r="HZL266" s="7"/>
      <c r="HZM266" s="7"/>
      <c r="HZN266" s="7"/>
      <c r="HZO266" s="7"/>
      <c r="HZP266" s="7"/>
      <c r="HZQ266" s="7"/>
      <c r="HZR266" s="7"/>
      <c r="HZS266" s="7"/>
      <c r="HZT266" s="7"/>
      <c r="HZU266" s="7"/>
      <c r="HZV266" s="7"/>
      <c r="HZW266" s="7"/>
      <c r="HZX266" s="7"/>
      <c r="HZY266" s="7"/>
      <c r="HZZ266" s="7"/>
      <c r="IAA266" s="7"/>
      <c r="IAB266" s="7"/>
      <c r="IAC266" s="7"/>
      <c r="IAD266" s="7"/>
      <c r="IAE266" s="7"/>
      <c r="IAF266" s="7"/>
      <c r="IAG266" s="7"/>
      <c r="IAH266" s="7"/>
      <c r="IAI266" s="7"/>
      <c r="IAJ266" s="7"/>
      <c r="IAK266" s="7"/>
      <c r="IAL266" s="7"/>
      <c r="IAM266" s="7"/>
      <c r="IAN266" s="7"/>
      <c r="IAO266" s="7"/>
      <c r="IAP266" s="7"/>
      <c r="IAQ266" s="7"/>
      <c r="IAR266" s="7"/>
      <c r="IAS266" s="7"/>
      <c r="IAT266" s="7"/>
      <c r="IAU266" s="7"/>
      <c r="IAV266" s="7"/>
      <c r="IAW266" s="7"/>
      <c r="IAX266" s="7"/>
      <c r="IAY266" s="7"/>
      <c r="IAZ266" s="7"/>
      <c r="IBA266" s="7"/>
      <c r="IBB266" s="7"/>
      <c r="IBC266" s="7"/>
      <c r="IBD266" s="7"/>
      <c r="IBE266" s="7"/>
      <c r="IBF266" s="7"/>
      <c r="IBG266" s="7"/>
      <c r="IBH266" s="7"/>
      <c r="IBI266" s="7"/>
      <c r="IBJ266" s="7"/>
      <c r="IBK266" s="7"/>
      <c r="IBL266" s="7"/>
      <c r="IBM266" s="7"/>
      <c r="IBN266" s="7"/>
      <c r="IBO266" s="7"/>
      <c r="IBP266" s="7"/>
      <c r="IBQ266" s="7"/>
      <c r="IBR266" s="7"/>
      <c r="IBS266" s="7"/>
      <c r="IBT266" s="7"/>
      <c r="IBU266" s="7"/>
      <c r="IBV266" s="7"/>
      <c r="IBW266" s="7"/>
      <c r="IBX266" s="7"/>
      <c r="IBY266" s="7"/>
      <c r="IBZ266" s="7"/>
      <c r="ICA266" s="7"/>
      <c r="ICB266" s="7"/>
      <c r="ICC266" s="7"/>
      <c r="ICD266" s="7"/>
      <c r="ICE266" s="7"/>
      <c r="ICF266" s="7"/>
      <c r="ICG266" s="7"/>
      <c r="ICH266" s="7"/>
      <c r="ICI266" s="7"/>
      <c r="ICJ266" s="7"/>
      <c r="ICK266" s="7"/>
      <c r="ICL266" s="7"/>
      <c r="ICM266" s="7"/>
      <c r="ICN266" s="7"/>
      <c r="ICO266" s="7"/>
      <c r="ICP266" s="7"/>
      <c r="ICQ266" s="7"/>
      <c r="ICR266" s="7"/>
      <c r="ICS266" s="7"/>
      <c r="ICT266" s="7"/>
      <c r="ICU266" s="7"/>
      <c r="ICV266" s="7"/>
      <c r="ICW266" s="7"/>
      <c r="ICX266" s="7"/>
      <c r="ICY266" s="7"/>
      <c r="ICZ266" s="7"/>
      <c r="IDA266" s="7"/>
      <c r="IDB266" s="7"/>
      <c r="IDC266" s="7"/>
      <c r="IDD266" s="7"/>
      <c r="IDE266" s="7"/>
      <c r="IDF266" s="7"/>
      <c r="IDG266" s="7"/>
      <c r="IDH266" s="7"/>
      <c r="IDI266" s="7"/>
      <c r="IDJ266" s="7"/>
      <c r="IDK266" s="7"/>
      <c r="IDL266" s="7"/>
      <c r="IDM266" s="7"/>
      <c r="IDN266" s="7"/>
      <c r="IDO266" s="7"/>
      <c r="IDP266" s="7"/>
      <c r="IDQ266" s="7"/>
      <c r="IDR266" s="7"/>
      <c r="IDS266" s="7"/>
      <c r="IDT266" s="7"/>
      <c r="IDU266" s="7"/>
      <c r="IDV266" s="7"/>
      <c r="IDW266" s="7"/>
      <c r="IDX266" s="7"/>
      <c r="IDY266" s="7"/>
      <c r="IDZ266" s="7"/>
      <c r="IEA266" s="7"/>
      <c r="IEB266" s="7"/>
      <c r="IEC266" s="7"/>
      <c r="IED266" s="7"/>
      <c r="IEE266" s="7"/>
      <c r="IEF266" s="7"/>
      <c r="IEG266" s="7"/>
      <c r="IEH266" s="7"/>
      <c r="IEI266" s="7"/>
      <c r="IEJ266" s="7"/>
      <c r="IEK266" s="7"/>
      <c r="IEL266" s="7"/>
      <c r="IEM266" s="7"/>
      <c r="IEN266" s="7"/>
      <c r="IEO266" s="7"/>
      <c r="IEP266" s="7"/>
      <c r="IEQ266" s="7"/>
      <c r="IER266" s="7"/>
      <c r="IES266" s="7"/>
      <c r="IET266" s="7"/>
      <c r="IEU266" s="7"/>
      <c r="IEV266" s="7"/>
      <c r="IEW266" s="7"/>
      <c r="IEX266" s="7"/>
      <c r="IEY266" s="7"/>
      <c r="IEZ266" s="7"/>
      <c r="IFA266" s="7"/>
      <c r="IFB266" s="7"/>
      <c r="IFC266" s="7"/>
      <c r="IFD266" s="7"/>
      <c r="IFE266" s="7"/>
      <c r="IFF266" s="7"/>
      <c r="IFG266" s="7"/>
      <c r="IFH266" s="7"/>
      <c r="IFI266" s="7"/>
      <c r="IFJ266" s="7"/>
      <c r="IFK266" s="7"/>
      <c r="IFL266" s="7"/>
      <c r="IFM266" s="7"/>
      <c r="IFN266" s="7"/>
      <c r="IFO266" s="7"/>
      <c r="IFP266" s="7"/>
      <c r="IFQ266" s="7"/>
      <c r="IFR266" s="7"/>
      <c r="IFS266" s="7"/>
      <c r="IFT266" s="7"/>
      <c r="IFU266" s="7"/>
      <c r="IFV266" s="7"/>
      <c r="IFW266" s="7"/>
      <c r="IFX266" s="7"/>
      <c r="IFY266" s="7"/>
      <c r="IFZ266" s="7"/>
      <c r="IGA266" s="7"/>
      <c r="IGB266" s="7"/>
      <c r="IGC266" s="7"/>
      <c r="IGD266" s="7"/>
      <c r="IGE266" s="7"/>
      <c r="IGF266" s="7"/>
      <c r="IGG266" s="7"/>
      <c r="IGH266" s="7"/>
      <c r="IGI266" s="7"/>
      <c r="IGJ266" s="7"/>
      <c r="IGK266" s="7"/>
      <c r="IGL266" s="7"/>
      <c r="IGM266" s="7"/>
      <c r="IGN266" s="7"/>
      <c r="IGO266" s="7"/>
      <c r="IGP266" s="7"/>
      <c r="IGQ266" s="7"/>
      <c r="IGR266" s="7"/>
      <c r="IGS266" s="7"/>
      <c r="IGT266" s="7"/>
      <c r="IGU266" s="7"/>
      <c r="IGV266" s="7"/>
      <c r="IGW266" s="7"/>
      <c r="IGX266" s="7"/>
      <c r="IGY266" s="7"/>
      <c r="IGZ266" s="7"/>
      <c r="IHA266" s="7"/>
      <c r="IHB266" s="7"/>
      <c r="IHC266" s="7"/>
      <c r="IHD266" s="7"/>
      <c r="IHE266" s="7"/>
      <c r="IHF266" s="7"/>
      <c r="IHG266" s="7"/>
      <c r="IHH266" s="7"/>
      <c r="IHI266" s="7"/>
      <c r="IHJ266" s="7"/>
      <c r="IHK266" s="7"/>
      <c r="IHL266" s="7"/>
      <c r="IHM266" s="7"/>
      <c r="IHN266" s="7"/>
      <c r="IHO266" s="7"/>
      <c r="IHP266" s="7"/>
      <c r="IHQ266" s="7"/>
      <c r="IHR266" s="7"/>
      <c r="IHS266" s="7"/>
      <c r="IHT266" s="7"/>
      <c r="IHU266" s="7"/>
      <c r="IHV266" s="7"/>
      <c r="IHW266" s="7"/>
      <c r="IHX266" s="7"/>
      <c r="IHY266" s="7"/>
      <c r="IHZ266" s="7"/>
      <c r="IIA266" s="7"/>
      <c r="IIB266" s="7"/>
      <c r="IIC266" s="7"/>
      <c r="IID266" s="7"/>
      <c r="IIE266" s="7"/>
      <c r="IIF266" s="7"/>
      <c r="IIG266" s="7"/>
      <c r="IIH266" s="7"/>
      <c r="III266" s="7"/>
      <c r="IIJ266" s="7"/>
      <c r="IIK266" s="7"/>
      <c r="IIL266" s="7"/>
      <c r="IIM266" s="7"/>
      <c r="IIN266" s="7"/>
      <c r="IIO266" s="7"/>
      <c r="IIP266" s="7"/>
      <c r="IIQ266" s="7"/>
      <c r="IIR266" s="7"/>
      <c r="IIS266" s="7"/>
      <c r="IIT266" s="7"/>
      <c r="IIU266" s="7"/>
      <c r="IIV266" s="7"/>
      <c r="IIW266" s="7"/>
      <c r="IIX266" s="7"/>
      <c r="IIY266" s="7"/>
      <c r="IIZ266" s="7"/>
      <c r="IJA266" s="7"/>
      <c r="IJB266" s="7"/>
      <c r="IJC266" s="7"/>
      <c r="IJD266" s="7"/>
      <c r="IJE266" s="7"/>
      <c r="IJF266" s="7"/>
      <c r="IJG266" s="7"/>
      <c r="IJH266" s="7"/>
      <c r="IJI266" s="7"/>
      <c r="IJJ266" s="7"/>
      <c r="IJK266" s="7"/>
      <c r="IJL266" s="7"/>
      <c r="IJM266" s="7"/>
      <c r="IJN266" s="7"/>
      <c r="IJO266" s="7"/>
      <c r="IJP266" s="7"/>
      <c r="IJQ266" s="7"/>
      <c r="IJR266" s="7"/>
      <c r="IJS266" s="7"/>
      <c r="IJT266" s="7"/>
      <c r="IJU266" s="7"/>
      <c r="IJV266" s="7"/>
      <c r="IJW266" s="7"/>
      <c r="IJX266" s="7"/>
      <c r="IJY266" s="7"/>
      <c r="IJZ266" s="7"/>
      <c r="IKA266" s="7"/>
      <c r="IKB266" s="7"/>
      <c r="IKC266" s="7"/>
      <c r="IKD266" s="7"/>
      <c r="IKE266" s="7"/>
      <c r="IKF266" s="7"/>
      <c r="IKG266" s="7"/>
      <c r="IKH266" s="7"/>
      <c r="IKI266" s="7"/>
      <c r="IKJ266" s="7"/>
      <c r="IKK266" s="7"/>
      <c r="IKL266" s="7"/>
      <c r="IKM266" s="7"/>
      <c r="IKN266" s="7"/>
      <c r="IKO266" s="7"/>
      <c r="IKP266" s="7"/>
      <c r="IKQ266" s="7"/>
      <c r="IKR266" s="7"/>
      <c r="IKS266" s="7"/>
      <c r="IKT266" s="7"/>
      <c r="IKU266" s="7"/>
      <c r="IKV266" s="7"/>
      <c r="IKW266" s="7"/>
      <c r="IKX266" s="7"/>
      <c r="IKY266" s="7"/>
      <c r="IKZ266" s="7"/>
      <c r="ILA266" s="7"/>
      <c r="ILB266" s="7"/>
      <c r="ILC266" s="7"/>
      <c r="ILD266" s="7"/>
      <c r="ILE266" s="7"/>
      <c r="ILF266" s="7"/>
      <c r="ILG266" s="7"/>
      <c r="ILH266" s="7"/>
      <c r="ILI266" s="7"/>
      <c r="ILJ266" s="7"/>
      <c r="ILK266" s="7"/>
      <c r="ILL266" s="7"/>
      <c r="ILM266" s="7"/>
      <c r="ILN266" s="7"/>
      <c r="ILO266" s="7"/>
      <c r="ILP266" s="7"/>
      <c r="ILQ266" s="7"/>
      <c r="ILR266" s="7"/>
      <c r="ILS266" s="7"/>
      <c r="ILT266" s="7"/>
      <c r="ILU266" s="7"/>
      <c r="ILV266" s="7"/>
      <c r="ILW266" s="7"/>
      <c r="ILX266" s="7"/>
      <c r="ILY266" s="7"/>
      <c r="ILZ266" s="7"/>
      <c r="IMA266" s="7"/>
      <c r="IMB266" s="7"/>
      <c r="IMC266" s="7"/>
      <c r="IMD266" s="7"/>
      <c r="IME266" s="7"/>
      <c r="IMF266" s="7"/>
      <c r="IMG266" s="7"/>
      <c r="IMH266" s="7"/>
      <c r="IMI266" s="7"/>
      <c r="IMJ266" s="7"/>
      <c r="IMK266" s="7"/>
      <c r="IML266" s="7"/>
      <c r="IMM266" s="7"/>
      <c r="IMN266" s="7"/>
      <c r="IMO266" s="7"/>
      <c r="IMP266" s="7"/>
      <c r="IMQ266" s="7"/>
      <c r="IMR266" s="7"/>
      <c r="IMS266" s="7"/>
      <c r="IMT266" s="7"/>
      <c r="IMU266" s="7"/>
      <c r="IMV266" s="7"/>
      <c r="IMW266" s="7"/>
      <c r="IMX266" s="7"/>
      <c r="IMY266" s="7"/>
      <c r="IMZ266" s="7"/>
      <c r="INA266" s="7"/>
      <c r="INB266" s="7"/>
      <c r="INC266" s="7"/>
      <c r="IND266" s="7"/>
      <c r="INE266" s="7"/>
      <c r="INF266" s="7"/>
      <c r="ING266" s="7"/>
      <c r="INH266" s="7"/>
      <c r="INI266" s="7"/>
      <c r="INJ266" s="7"/>
      <c r="INK266" s="7"/>
      <c r="INL266" s="7"/>
      <c r="INM266" s="7"/>
      <c r="INN266" s="7"/>
      <c r="INO266" s="7"/>
      <c r="INP266" s="7"/>
      <c r="INQ266" s="7"/>
      <c r="INR266" s="7"/>
      <c r="INS266" s="7"/>
      <c r="INT266" s="7"/>
      <c r="INU266" s="7"/>
      <c r="INV266" s="7"/>
      <c r="INW266" s="7"/>
      <c r="INX266" s="7"/>
      <c r="INY266" s="7"/>
      <c r="INZ266" s="7"/>
      <c r="IOA266" s="7"/>
      <c r="IOB266" s="7"/>
      <c r="IOC266" s="7"/>
      <c r="IOD266" s="7"/>
      <c r="IOE266" s="7"/>
      <c r="IOF266" s="7"/>
      <c r="IOG266" s="7"/>
      <c r="IOH266" s="7"/>
      <c r="IOI266" s="7"/>
      <c r="IOJ266" s="7"/>
      <c r="IOK266" s="7"/>
      <c r="IOL266" s="7"/>
      <c r="IOM266" s="7"/>
      <c r="ION266" s="7"/>
      <c r="IOO266" s="7"/>
      <c r="IOP266" s="7"/>
      <c r="IOQ266" s="7"/>
      <c r="IOR266" s="7"/>
      <c r="IOS266" s="7"/>
      <c r="IOT266" s="7"/>
      <c r="IOU266" s="7"/>
      <c r="IOV266" s="7"/>
      <c r="IOW266" s="7"/>
      <c r="IOX266" s="7"/>
      <c r="IOY266" s="7"/>
      <c r="IOZ266" s="7"/>
      <c r="IPA266" s="7"/>
      <c r="IPB266" s="7"/>
      <c r="IPC266" s="7"/>
      <c r="IPD266" s="7"/>
      <c r="IPE266" s="7"/>
      <c r="IPF266" s="7"/>
      <c r="IPG266" s="7"/>
      <c r="IPH266" s="7"/>
      <c r="IPI266" s="7"/>
      <c r="IPJ266" s="7"/>
      <c r="IPK266" s="7"/>
      <c r="IPL266" s="7"/>
      <c r="IPM266" s="7"/>
      <c r="IPN266" s="7"/>
      <c r="IPO266" s="7"/>
      <c r="IPP266" s="7"/>
      <c r="IPQ266" s="7"/>
      <c r="IPR266" s="7"/>
      <c r="IPS266" s="7"/>
      <c r="IPT266" s="7"/>
      <c r="IPU266" s="7"/>
      <c r="IPV266" s="7"/>
      <c r="IPW266" s="7"/>
      <c r="IPX266" s="7"/>
      <c r="IPY266" s="7"/>
      <c r="IPZ266" s="7"/>
      <c r="IQA266" s="7"/>
      <c r="IQB266" s="7"/>
      <c r="IQC266" s="7"/>
      <c r="IQD266" s="7"/>
      <c r="IQE266" s="7"/>
      <c r="IQF266" s="7"/>
      <c r="IQG266" s="7"/>
      <c r="IQH266" s="7"/>
      <c r="IQI266" s="7"/>
      <c r="IQJ266" s="7"/>
      <c r="IQK266" s="7"/>
      <c r="IQL266" s="7"/>
      <c r="IQM266" s="7"/>
      <c r="IQN266" s="7"/>
      <c r="IQO266" s="7"/>
      <c r="IQP266" s="7"/>
      <c r="IQQ266" s="7"/>
      <c r="IQR266" s="7"/>
      <c r="IQS266" s="7"/>
      <c r="IQT266" s="7"/>
      <c r="IQU266" s="7"/>
      <c r="IQV266" s="7"/>
      <c r="IQW266" s="7"/>
      <c r="IQX266" s="7"/>
      <c r="IQY266" s="7"/>
      <c r="IQZ266" s="7"/>
      <c r="IRA266" s="7"/>
      <c r="IRB266" s="7"/>
      <c r="IRC266" s="7"/>
      <c r="IRD266" s="7"/>
      <c r="IRE266" s="7"/>
      <c r="IRF266" s="7"/>
      <c r="IRG266" s="7"/>
      <c r="IRH266" s="7"/>
      <c r="IRI266" s="7"/>
      <c r="IRJ266" s="7"/>
      <c r="IRK266" s="7"/>
      <c r="IRL266" s="7"/>
      <c r="IRM266" s="7"/>
      <c r="IRN266" s="7"/>
      <c r="IRO266" s="7"/>
      <c r="IRP266" s="7"/>
      <c r="IRQ266" s="7"/>
      <c r="IRR266" s="7"/>
      <c r="IRS266" s="7"/>
      <c r="IRT266" s="7"/>
      <c r="IRU266" s="7"/>
      <c r="IRV266" s="7"/>
      <c r="IRW266" s="7"/>
      <c r="IRX266" s="7"/>
      <c r="IRY266" s="7"/>
      <c r="IRZ266" s="7"/>
      <c r="ISA266" s="7"/>
      <c r="ISB266" s="7"/>
      <c r="ISC266" s="7"/>
      <c r="ISD266" s="7"/>
      <c r="ISE266" s="7"/>
      <c r="ISF266" s="7"/>
      <c r="ISG266" s="7"/>
      <c r="ISH266" s="7"/>
      <c r="ISI266" s="7"/>
      <c r="ISJ266" s="7"/>
      <c r="ISK266" s="7"/>
      <c r="ISL266" s="7"/>
      <c r="ISM266" s="7"/>
      <c r="ISN266" s="7"/>
      <c r="ISO266" s="7"/>
      <c r="ISP266" s="7"/>
      <c r="ISQ266" s="7"/>
      <c r="ISR266" s="7"/>
      <c r="ISS266" s="7"/>
      <c r="IST266" s="7"/>
      <c r="ISU266" s="7"/>
      <c r="ISV266" s="7"/>
      <c r="ISW266" s="7"/>
      <c r="ISX266" s="7"/>
      <c r="ISY266" s="7"/>
      <c r="ISZ266" s="7"/>
      <c r="ITA266" s="7"/>
      <c r="ITB266" s="7"/>
      <c r="ITC266" s="7"/>
      <c r="ITD266" s="7"/>
      <c r="ITE266" s="7"/>
      <c r="ITF266" s="7"/>
      <c r="ITG266" s="7"/>
      <c r="ITH266" s="7"/>
      <c r="ITI266" s="7"/>
      <c r="ITJ266" s="7"/>
      <c r="ITK266" s="7"/>
      <c r="ITL266" s="7"/>
      <c r="ITM266" s="7"/>
      <c r="ITN266" s="7"/>
      <c r="ITO266" s="7"/>
      <c r="ITP266" s="7"/>
      <c r="ITQ266" s="7"/>
      <c r="ITR266" s="7"/>
      <c r="ITS266" s="7"/>
      <c r="ITT266" s="7"/>
      <c r="ITU266" s="7"/>
      <c r="ITV266" s="7"/>
      <c r="ITW266" s="7"/>
      <c r="ITX266" s="7"/>
      <c r="ITY266" s="7"/>
      <c r="ITZ266" s="7"/>
      <c r="IUA266" s="7"/>
      <c r="IUB266" s="7"/>
      <c r="IUC266" s="7"/>
      <c r="IUD266" s="7"/>
      <c r="IUE266" s="7"/>
      <c r="IUF266" s="7"/>
      <c r="IUG266" s="7"/>
      <c r="IUH266" s="7"/>
      <c r="IUI266" s="7"/>
      <c r="IUJ266" s="7"/>
      <c r="IUK266" s="7"/>
      <c r="IUL266" s="7"/>
      <c r="IUM266" s="7"/>
      <c r="IUN266" s="7"/>
      <c r="IUO266" s="7"/>
      <c r="IUP266" s="7"/>
      <c r="IUQ266" s="7"/>
      <c r="IUR266" s="7"/>
      <c r="IUS266" s="7"/>
      <c r="IUT266" s="7"/>
      <c r="IUU266" s="7"/>
      <c r="IUV266" s="7"/>
      <c r="IUW266" s="7"/>
      <c r="IUX266" s="7"/>
      <c r="IUY266" s="7"/>
      <c r="IUZ266" s="7"/>
      <c r="IVA266" s="7"/>
      <c r="IVB266" s="7"/>
      <c r="IVC266" s="7"/>
      <c r="IVD266" s="7"/>
      <c r="IVE266" s="7"/>
      <c r="IVF266" s="7"/>
      <c r="IVG266" s="7"/>
      <c r="IVH266" s="7"/>
      <c r="IVI266" s="7"/>
      <c r="IVJ266" s="7"/>
      <c r="IVK266" s="7"/>
      <c r="IVL266" s="7"/>
      <c r="IVM266" s="7"/>
      <c r="IVN266" s="7"/>
      <c r="IVO266" s="7"/>
      <c r="IVP266" s="7"/>
      <c r="IVQ266" s="7"/>
      <c r="IVR266" s="7"/>
      <c r="IVS266" s="7"/>
      <c r="IVT266" s="7"/>
      <c r="IVU266" s="7"/>
      <c r="IVV266" s="7"/>
      <c r="IVW266" s="7"/>
      <c r="IVX266" s="7"/>
      <c r="IVY266" s="7"/>
      <c r="IVZ266" s="7"/>
      <c r="IWA266" s="7"/>
      <c r="IWB266" s="7"/>
      <c r="IWC266" s="7"/>
      <c r="IWD266" s="7"/>
      <c r="IWE266" s="7"/>
      <c r="IWF266" s="7"/>
      <c r="IWG266" s="7"/>
      <c r="IWH266" s="7"/>
      <c r="IWI266" s="7"/>
      <c r="IWJ266" s="7"/>
      <c r="IWK266" s="7"/>
      <c r="IWL266" s="7"/>
      <c r="IWM266" s="7"/>
      <c r="IWN266" s="7"/>
      <c r="IWO266" s="7"/>
      <c r="IWP266" s="7"/>
      <c r="IWQ266" s="7"/>
      <c r="IWR266" s="7"/>
      <c r="IWS266" s="7"/>
      <c r="IWT266" s="7"/>
      <c r="IWU266" s="7"/>
      <c r="IWV266" s="7"/>
      <c r="IWW266" s="7"/>
      <c r="IWX266" s="7"/>
      <c r="IWY266" s="7"/>
      <c r="IWZ266" s="7"/>
      <c r="IXA266" s="7"/>
      <c r="IXB266" s="7"/>
      <c r="IXC266" s="7"/>
      <c r="IXD266" s="7"/>
      <c r="IXE266" s="7"/>
      <c r="IXF266" s="7"/>
      <c r="IXG266" s="7"/>
      <c r="IXH266" s="7"/>
      <c r="IXI266" s="7"/>
      <c r="IXJ266" s="7"/>
      <c r="IXK266" s="7"/>
      <c r="IXL266" s="7"/>
      <c r="IXM266" s="7"/>
      <c r="IXN266" s="7"/>
      <c r="IXO266" s="7"/>
      <c r="IXP266" s="7"/>
      <c r="IXQ266" s="7"/>
      <c r="IXR266" s="7"/>
      <c r="IXS266" s="7"/>
      <c r="IXT266" s="7"/>
      <c r="IXU266" s="7"/>
      <c r="IXV266" s="7"/>
      <c r="IXW266" s="7"/>
      <c r="IXX266" s="7"/>
      <c r="IXY266" s="7"/>
      <c r="IXZ266" s="7"/>
      <c r="IYA266" s="7"/>
      <c r="IYB266" s="7"/>
      <c r="IYC266" s="7"/>
      <c r="IYD266" s="7"/>
      <c r="IYE266" s="7"/>
      <c r="IYF266" s="7"/>
      <c r="IYG266" s="7"/>
      <c r="IYH266" s="7"/>
      <c r="IYI266" s="7"/>
      <c r="IYJ266" s="7"/>
      <c r="IYK266" s="7"/>
      <c r="IYL266" s="7"/>
      <c r="IYM266" s="7"/>
      <c r="IYN266" s="7"/>
      <c r="IYO266" s="7"/>
      <c r="IYP266" s="7"/>
      <c r="IYQ266" s="7"/>
      <c r="IYR266" s="7"/>
      <c r="IYS266" s="7"/>
      <c r="IYT266" s="7"/>
      <c r="IYU266" s="7"/>
      <c r="IYV266" s="7"/>
      <c r="IYW266" s="7"/>
      <c r="IYX266" s="7"/>
      <c r="IYY266" s="7"/>
      <c r="IYZ266" s="7"/>
      <c r="IZA266" s="7"/>
      <c r="IZB266" s="7"/>
      <c r="IZC266" s="7"/>
      <c r="IZD266" s="7"/>
      <c r="IZE266" s="7"/>
      <c r="IZF266" s="7"/>
      <c r="IZG266" s="7"/>
      <c r="IZH266" s="7"/>
      <c r="IZI266" s="7"/>
      <c r="IZJ266" s="7"/>
      <c r="IZK266" s="7"/>
      <c r="IZL266" s="7"/>
      <c r="IZM266" s="7"/>
      <c r="IZN266" s="7"/>
      <c r="IZO266" s="7"/>
      <c r="IZP266" s="7"/>
      <c r="IZQ266" s="7"/>
      <c r="IZR266" s="7"/>
      <c r="IZS266" s="7"/>
      <c r="IZT266" s="7"/>
      <c r="IZU266" s="7"/>
      <c r="IZV266" s="7"/>
      <c r="IZW266" s="7"/>
      <c r="IZX266" s="7"/>
      <c r="IZY266" s="7"/>
      <c r="IZZ266" s="7"/>
      <c r="JAA266" s="7"/>
      <c r="JAB266" s="7"/>
      <c r="JAC266" s="7"/>
      <c r="JAD266" s="7"/>
      <c r="JAE266" s="7"/>
      <c r="JAF266" s="7"/>
      <c r="JAG266" s="7"/>
      <c r="JAH266" s="7"/>
      <c r="JAI266" s="7"/>
      <c r="JAJ266" s="7"/>
      <c r="JAK266" s="7"/>
      <c r="JAL266" s="7"/>
      <c r="JAM266" s="7"/>
      <c r="JAN266" s="7"/>
      <c r="JAO266" s="7"/>
      <c r="JAP266" s="7"/>
      <c r="JAQ266" s="7"/>
      <c r="JAR266" s="7"/>
      <c r="JAS266" s="7"/>
      <c r="JAT266" s="7"/>
      <c r="JAU266" s="7"/>
      <c r="JAV266" s="7"/>
      <c r="JAW266" s="7"/>
      <c r="JAX266" s="7"/>
      <c r="JAY266" s="7"/>
      <c r="JAZ266" s="7"/>
      <c r="JBA266" s="7"/>
      <c r="JBB266" s="7"/>
      <c r="JBC266" s="7"/>
      <c r="JBD266" s="7"/>
      <c r="JBE266" s="7"/>
      <c r="JBF266" s="7"/>
      <c r="JBG266" s="7"/>
      <c r="JBH266" s="7"/>
      <c r="JBI266" s="7"/>
      <c r="JBJ266" s="7"/>
      <c r="JBK266" s="7"/>
      <c r="JBL266" s="7"/>
      <c r="JBM266" s="7"/>
      <c r="JBN266" s="7"/>
      <c r="JBO266" s="7"/>
      <c r="JBP266" s="7"/>
      <c r="JBQ266" s="7"/>
      <c r="JBR266" s="7"/>
      <c r="JBS266" s="7"/>
      <c r="JBT266" s="7"/>
      <c r="JBU266" s="7"/>
      <c r="JBV266" s="7"/>
      <c r="JBW266" s="7"/>
      <c r="JBX266" s="7"/>
      <c r="JBY266" s="7"/>
      <c r="JBZ266" s="7"/>
      <c r="JCA266" s="7"/>
      <c r="JCB266" s="7"/>
      <c r="JCC266" s="7"/>
      <c r="JCD266" s="7"/>
      <c r="JCE266" s="7"/>
      <c r="JCF266" s="7"/>
      <c r="JCG266" s="7"/>
      <c r="JCH266" s="7"/>
      <c r="JCI266" s="7"/>
      <c r="JCJ266" s="7"/>
      <c r="JCK266" s="7"/>
      <c r="JCL266" s="7"/>
      <c r="JCM266" s="7"/>
      <c r="JCN266" s="7"/>
      <c r="JCO266" s="7"/>
      <c r="JCP266" s="7"/>
      <c r="JCQ266" s="7"/>
      <c r="JCR266" s="7"/>
      <c r="JCS266" s="7"/>
      <c r="JCT266" s="7"/>
      <c r="JCU266" s="7"/>
      <c r="JCV266" s="7"/>
      <c r="JCW266" s="7"/>
      <c r="JCX266" s="7"/>
      <c r="JCY266" s="7"/>
      <c r="JCZ266" s="7"/>
      <c r="JDA266" s="7"/>
      <c r="JDB266" s="7"/>
      <c r="JDC266" s="7"/>
      <c r="JDD266" s="7"/>
      <c r="JDE266" s="7"/>
      <c r="JDF266" s="7"/>
      <c r="JDG266" s="7"/>
      <c r="JDH266" s="7"/>
      <c r="JDI266" s="7"/>
      <c r="JDJ266" s="7"/>
      <c r="JDK266" s="7"/>
      <c r="JDL266" s="7"/>
      <c r="JDM266" s="7"/>
      <c r="JDN266" s="7"/>
      <c r="JDO266" s="7"/>
      <c r="JDP266" s="7"/>
      <c r="JDQ266" s="7"/>
      <c r="JDR266" s="7"/>
      <c r="JDS266" s="7"/>
      <c r="JDT266" s="7"/>
      <c r="JDU266" s="7"/>
      <c r="JDV266" s="7"/>
      <c r="JDW266" s="7"/>
      <c r="JDX266" s="7"/>
      <c r="JDY266" s="7"/>
      <c r="JDZ266" s="7"/>
      <c r="JEA266" s="7"/>
      <c r="JEB266" s="7"/>
      <c r="JEC266" s="7"/>
      <c r="JED266" s="7"/>
      <c r="JEE266" s="7"/>
      <c r="JEF266" s="7"/>
      <c r="JEG266" s="7"/>
      <c r="JEH266" s="7"/>
      <c r="JEI266" s="7"/>
      <c r="JEJ266" s="7"/>
      <c r="JEK266" s="7"/>
      <c r="JEL266" s="7"/>
      <c r="JEM266" s="7"/>
      <c r="JEN266" s="7"/>
      <c r="JEO266" s="7"/>
      <c r="JEP266" s="7"/>
      <c r="JEQ266" s="7"/>
      <c r="JER266" s="7"/>
      <c r="JES266" s="7"/>
      <c r="JET266" s="7"/>
      <c r="JEU266" s="7"/>
      <c r="JEV266" s="7"/>
      <c r="JEW266" s="7"/>
      <c r="JEX266" s="7"/>
      <c r="JEY266" s="7"/>
      <c r="JEZ266" s="7"/>
      <c r="JFA266" s="7"/>
      <c r="JFB266" s="7"/>
      <c r="JFC266" s="7"/>
      <c r="JFD266" s="7"/>
      <c r="JFE266" s="7"/>
      <c r="JFF266" s="7"/>
      <c r="JFG266" s="7"/>
      <c r="JFH266" s="7"/>
      <c r="JFI266" s="7"/>
      <c r="JFJ266" s="7"/>
      <c r="JFK266" s="7"/>
      <c r="JFL266" s="7"/>
      <c r="JFM266" s="7"/>
      <c r="JFN266" s="7"/>
      <c r="JFO266" s="7"/>
      <c r="JFP266" s="7"/>
      <c r="JFQ266" s="7"/>
      <c r="JFR266" s="7"/>
      <c r="JFS266" s="7"/>
      <c r="JFT266" s="7"/>
      <c r="JFU266" s="7"/>
      <c r="JFV266" s="7"/>
      <c r="JFW266" s="7"/>
      <c r="JFX266" s="7"/>
      <c r="JFY266" s="7"/>
      <c r="JFZ266" s="7"/>
      <c r="JGA266" s="7"/>
      <c r="JGB266" s="7"/>
      <c r="JGC266" s="7"/>
      <c r="JGD266" s="7"/>
      <c r="JGE266" s="7"/>
      <c r="JGF266" s="7"/>
      <c r="JGG266" s="7"/>
      <c r="JGH266" s="7"/>
      <c r="JGI266" s="7"/>
      <c r="JGJ266" s="7"/>
      <c r="JGK266" s="7"/>
      <c r="JGL266" s="7"/>
      <c r="JGM266" s="7"/>
      <c r="JGN266" s="7"/>
      <c r="JGO266" s="7"/>
      <c r="JGP266" s="7"/>
      <c r="JGQ266" s="7"/>
      <c r="JGR266" s="7"/>
      <c r="JGS266" s="7"/>
      <c r="JGT266" s="7"/>
      <c r="JGU266" s="7"/>
      <c r="JGV266" s="7"/>
      <c r="JGW266" s="7"/>
      <c r="JGX266" s="7"/>
      <c r="JGY266" s="7"/>
      <c r="JGZ266" s="7"/>
      <c r="JHA266" s="7"/>
      <c r="JHB266" s="7"/>
      <c r="JHC266" s="7"/>
      <c r="JHD266" s="7"/>
      <c r="JHE266" s="7"/>
      <c r="JHF266" s="7"/>
      <c r="JHG266" s="7"/>
      <c r="JHH266" s="7"/>
      <c r="JHI266" s="7"/>
      <c r="JHJ266" s="7"/>
      <c r="JHK266" s="7"/>
      <c r="JHL266" s="7"/>
      <c r="JHM266" s="7"/>
      <c r="JHN266" s="7"/>
      <c r="JHO266" s="7"/>
      <c r="JHP266" s="7"/>
      <c r="JHQ266" s="7"/>
      <c r="JHR266" s="7"/>
      <c r="JHS266" s="7"/>
      <c r="JHT266" s="7"/>
      <c r="JHU266" s="7"/>
      <c r="JHV266" s="7"/>
      <c r="JHW266" s="7"/>
      <c r="JHX266" s="7"/>
      <c r="JHY266" s="7"/>
      <c r="JHZ266" s="7"/>
      <c r="JIA266" s="7"/>
      <c r="JIB266" s="7"/>
      <c r="JIC266" s="7"/>
      <c r="JID266" s="7"/>
      <c r="JIE266" s="7"/>
      <c r="JIF266" s="7"/>
      <c r="JIG266" s="7"/>
      <c r="JIH266" s="7"/>
      <c r="JII266" s="7"/>
      <c r="JIJ266" s="7"/>
      <c r="JIK266" s="7"/>
      <c r="JIL266" s="7"/>
      <c r="JIM266" s="7"/>
      <c r="JIN266" s="7"/>
      <c r="JIO266" s="7"/>
      <c r="JIP266" s="7"/>
      <c r="JIQ266" s="7"/>
      <c r="JIR266" s="7"/>
      <c r="JIS266" s="7"/>
      <c r="JIT266" s="7"/>
      <c r="JIU266" s="7"/>
      <c r="JIV266" s="7"/>
      <c r="JIW266" s="7"/>
      <c r="JIX266" s="7"/>
      <c r="JIY266" s="7"/>
      <c r="JIZ266" s="7"/>
      <c r="JJA266" s="7"/>
      <c r="JJB266" s="7"/>
      <c r="JJC266" s="7"/>
      <c r="JJD266" s="7"/>
      <c r="JJE266" s="7"/>
      <c r="JJF266" s="7"/>
      <c r="JJG266" s="7"/>
      <c r="JJH266" s="7"/>
      <c r="JJI266" s="7"/>
      <c r="JJJ266" s="7"/>
      <c r="JJK266" s="7"/>
      <c r="JJL266" s="7"/>
      <c r="JJM266" s="7"/>
      <c r="JJN266" s="7"/>
      <c r="JJO266" s="7"/>
      <c r="JJP266" s="7"/>
      <c r="JJQ266" s="7"/>
      <c r="JJR266" s="7"/>
      <c r="JJS266" s="7"/>
      <c r="JJT266" s="7"/>
      <c r="JJU266" s="7"/>
      <c r="JJV266" s="7"/>
      <c r="JJW266" s="7"/>
      <c r="JJX266" s="7"/>
      <c r="JJY266" s="7"/>
      <c r="JJZ266" s="7"/>
      <c r="JKA266" s="7"/>
      <c r="JKB266" s="7"/>
      <c r="JKC266" s="7"/>
      <c r="JKD266" s="7"/>
      <c r="JKE266" s="7"/>
      <c r="JKF266" s="7"/>
      <c r="JKG266" s="7"/>
      <c r="JKH266" s="7"/>
      <c r="JKI266" s="7"/>
      <c r="JKJ266" s="7"/>
      <c r="JKK266" s="7"/>
      <c r="JKL266" s="7"/>
      <c r="JKM266" s="7"/>
      <c r="JKN266" s="7"/>
      <c r="JKO266" s="7"/>
      <c r="JKP266" s="7"/>
      <c r="JKQ266" s="7"/>
      <c r="JKR266" s="7"/>
      <c r="JKS266" s="7"/>
      <c r="JKT266" s="7"/>
      <c r="JKU266" s="7"/>
      <c r="JKV266" s="7"/>
      <c r="JKW266" s="7"/>
      <c r="JKX266" s="7"/>
      <c r="JKY266" s="7"/>
      <c r="JKZ266" s="7"/>
      <c r="JLA266" s="7"/>
      <c r="JLB266" s="7"/>
      <c r="JLC266" s="7"/>
      <c r="JLD266" s="7"/>
      <c r="JLE266" s="7"/>
      <c r="JLF266" s="7"/>
      <c r="JLG266" s="7"/>
      <c r="JLH266" s="7"/>
      <c r="JLI266" s="7"/>
      <c r="JLJ266" s="7"/>
      <c r="JLK266" s="7"/>
      <c r="JLL266" s="7"/>
      <c r="JLM266" s="7"/>
      <c r="JLN266" s="7"/>
      <c r="JLO266" s="7"/>
      <c r="JLP266" s="7"/>
      <c r="JLQ266" s="7"/>
      <c r="JLR266" s="7"/>
      <c r="JLS266" s="7"/>
      <c r="JLT266" s="7"/>
      <c r="JLU266" s="7"/>
      <c r="JLV266" s="7"/>
      <c r="JLW266" s="7"/>
      <c r="JLX266" s="7"/>
      <c r="JLY266" s="7"/>
      <c r="JLZ266" s="7"/>
      <c r="JMA266" s="7"/>
      <c r="JMB266" s="7"/>
      <c r="JMC266" s="7"/>
      <c r="JMD266" s="7"/>
      <c r="JME266" s="7"/>
      <c r="JMF266" s="7"/>
      <c r="JMG266" s="7"/>
      <c r="JMH266" s="7"/>
      <c r="JMI266" s="7"/>
      <c r="JMJ266" s="7"/>
      <c r="JMK266" s="7"/>
      <c r="JML266" s="7"/>
      <c r="JMM266" s="7"/>
      <c r="JMN266" s="7"/>
      <c r="JMO266" s="7"/>
      <c r="JMP266" s="7"/>
      <c r="JMQ266" s="7"/>
      <c r="JMR266" s="7"/>
      <c r="JMS266" s="7"/>
      <c r="JMT266" s="7"/>
      <c r="JMU266" s="7"/>
      <c r="JMV266" s="7"/>
      <c r="JMW266" s="7"/>
      <c r="JMX266" s="7"/>
      <c r="JMY266" s="7"/>
      <c r="JMZ266" s="7"/>
      <c r="JNA266" s="7"/>
      <c r="JNB266" s="7"/>
      <c r="JNC266" s="7"/>
      <c r="JND266" s="7"/>
      <c r="JNE266" s="7"/>
      <c r="JNF266" s="7"/>
      <c r="JNG266" s="7"/>
      <c r="JNH266" s="7"/>
      <c r="JNI266" s="7"/>
      <c r="JNJ266" s="7"/>
      <c r="JNK266" s="7"/>
      <c r="JNL266" s="7"/>
      <c r="JNM266" s="7"/>
      <c r="JNN266" s="7"/>
      <c r="JNO266" s="7"/>
      <c r="JNP266" s="7"/>
      <c r="JNQ266" s="7"/>
      <c r="JNR266" s="7"/>
      <c r="JNS266" s="7"/>
      <c r="JNT266" s="7"/>
      <c r="JNU266" s="7"/>
      <c r="JNV266" s="7"/>
      <c r="JNW266" s="7"/>
      <c r="JNX266" s="7"/>
      <c r="JNY266" s="7"/>
      <c r="JNZ266" s="7"/>
      <c r="JOA266" s="7"/>
      <c r="JOB266" s="7"/>
      <c r="JOC266" s="7"/>
      <c r="JOD266" s="7"/>
      <c r="JOE266" s="7"/>
      <c r="JOF266" s="7"/>
      <c r="JOG266" s="7"/>
      <c r="JOH266" s="7"/>
      <c r="JOI266" s="7"/>
      <c r="JOJ266" s="7"/>
      <c r="JOK266" s="7"/>
      <c r="JOL266" s="7"/>
      <c r="JOM266" s="7"/>
      <c r="JON266" s="7"/>
      <c r="JOO266" s="7"/>
      <c r="JOP266" s="7"/>
      <c r="JOQ266" s="7"/>
      <c r="JOR266" s="7"/>
      <c r="JOS266" s="7"/>
      <c r="JOT266" s="7"/>
      <c r="JOU266" s="7"/>
      <c r="JOV266" s="7"/>
      <c r="JOW266" s="7"/>
      <c r="JOX266" s="7"/>
      <c r="JOY266" s="7"/>
      <c r="JOZ266" s="7"/>
      <c r="JPA266" s="7"/>
      <c r="JPB266" s="7"/>
      <c r="JPC266" s="7"/>
      <c r="JPD266" s="7"/>
      <c r="JPE266" s="7"/>
      <c r="JPF266" s="7"/>
      <c r="JPG266" s="7"/>
      <c r="JPH266" s="7"/>
      <c r="JPI266" s="7"/>
      <c r="JPJ266" s="7"/>
      <c r="JPK266" s="7"/>
      <c r="JPL266" s="7"/>
      <c r="JPM266" s="7"/>
      <c r="JPN266" s="7"/>
      <c r="JPO266" s="7"/>
      <c r="JPP266" s="7"/>
      <c r="JPQ266" s="7"/>
      <c r="JPR266" s="7"/>
      <c r="JPS266" s="7"/>
      <c r="JPT266" s="7"/>
      <c r="JPU266" s="7"/>
      <c r="JPV266" s="7"/>
      <c r="JPW266" s="7"/>
      <c r="JPX266" s="7"/>
      <c r="JPY266" s="7"/>
      <c r="JPZ266" s="7"/>
      <c r="JQA266" s="7"/>
      <c r="JQB266" s="7"/>
      <c r="JQC266" s="7"/>
      <c r="JQD266" s="7"/>
      <c r="JQE266" s="7"/>
      <c r="JQF266" s="7"/>
      <c r="JQG266" s="7"/>
      <c r="JQH266" s="7"/>
      <c r="JQI266" s="7"/>
      <c r="JQJ266" s="7"/>
      <c r="JQK266" s="7"/>
      <c r="JQL266" s="7"/>
      <c r="JQM266" s="7"/>
      <c r="JQN266" s="7"/>
      <c r="JQO266" s="7"/>
      <c r="JQP266" s="7"/>
      <c r="JQQ266" s="7"/>
      <c r="JQR266" s="7"/>
      <c r="JQS266" s="7"/>
      <c r="JQT266" s="7"/>
      <c r="JQU266" s="7"/>
      <c r="JQV266" s="7"/>
      <c r="JQW266" s="7"/>
      <c r="JQX266" s="7"/>
      <c r="JQY266" s="7"/>
      <c r="JQZ266" s="7"/>
      <c r="JRA266" s="7"/>
      <c r="JRB266" s="7"/>
      <c r="JRC266" s="7"/>
      <c r="JRD266" s="7"/>
      <c r="JRE266" s="7"/>
      <c r="JRF266" s="7"/>
      <c r="JRG266" s="7"/>
      <c r="JRH266" s="7"/>
      <c r="JRI266" s="7"/>
      <c r="JRJ266" s="7"/>
      <c r="JRK266" s="7"/>
      <c r="JRL266" s="7"/>
      <c r="JRM266" s="7"/>
      <c r="JRN266" s="7"/>
      <c r="JRO266" s="7"/>
      <c r="JRP266" s="7"/>
      <c r="JRQ266" s="7"/>
      <c r="JRR266" s="7"/>
      <c r="JRS266" s="7"/>
      <c r="JRT266" s="7"/>
      <c r="JRU266" s="7"/>
      <c r="JRV266" s="7"/>
      <c r="JRW266" s="7"/>
      <c r="JRX266" s="7"/>
      <c r="JRY266" s="7"/>
      <c r="JRZ266" s="7"/>
      <c r="JSA266" s="7"/>
      <c r="JSB266" s="7"/>
      <c r="JSC266" s="7"/>
      <c r="JSD266" s="7"/>
      <c r="JSE266" s="7"/>
      <c r="JSF266" s="7"/>
      <c r="JSG266" s="7"/>
      <c r="JSH266" s="7"/>
      <c r="JSI266" s="7"/>
      <c r="JSJ266" s="7"/>
      <c r="JSK266" s="7"/>
      <c r="JSL266" s="7"/>
      <c r="JSM266" s="7"/>
      <c r="JSN266" s="7"/>
      <c r="JSO266" s="7"/>
      <c r="JSP266" s="7"/>
      <c r="JSQ266" s="7"/>
      <c r="JSR266" s="7"/>
      <c r="JSS266" s="7"/>
      <c r="JST266" s="7"/>
      <c r="JSU266" s="7"/>
      <c r="JSV266" s="7"/>
      <c r="JSW266" s="7"/>
      <c r="JSX266" s="7"/>
      <c r="JSY266" s="7"/>
      <c r="JSZ266" s="7"/>
      <c r="JTA266" s="7"/>
      <c r="JTB266" s="7"/>
      <c r="JTC266" s="7"/>
      <c r="JTD266" s="7"/>
      <c r="JTE266" s="7"/>
      <c r="JTF266" s="7"/>
      <c r="JTG266" s="7"/>
      <c r="JTH266" s="7"/>
      <c r="JTI266" s="7"/>
      <c r="JTJ266" s="7"/>
      <c r="JTK266" s="7"/>
      <c r="JTL266" s="7"/>
      <c r="JTM266" s="7"/>
      <c r="JTN266" s="7"/>
      <c r="JTO266" s="7"/>
      <c r="JTP266" s="7"/>
      <c r="JTQ266" s="7"/>
      <c r="JTR266" s="7"/>
      <c r="JTS266" s="7"/>
      <c r="JTT266" s="7"/>
      <c r="JTU266" s="7"/>
      <c r="JTV266" s="7"/>
      <c r="JTW266" s="7"/>
      <c r="JTX266" s="7"/>
      <c r="JTY266" s="7"/>
      <c r="JTZ266" s="7"/>
      <c r="JUA266" s="7"/>
      <c r="JUB266" s="7"/>
      <c r="JUC266" s="7"/>
      <c r="JUD266" s="7"/>
      <c r="JUE266" s="7"/>
      <c r="JUF266" s="7"/>
      <c r="JUG266" s="7"/>
      <c r="JUH266" s="7"/>
      <c r="JUI266" s="7"/>
      <c r="JUJ266" s="7"/>
      <c r="JUK266" s="7"/>
      <c r="JUL266" s="7"/>
      <c r="JUM266" s="7"/>
      <c r="JUN266" s="7"/>
      <c r="JUO266" s="7"/>
      <c r="JUP266" s="7"/>
      <c r="JUQ266" s="7"/>
      <c r="JUR266" s="7"/>
      <c r="JUS266" s="7"/>
      <c r="JUT266" s="7"/>
      <c r="JUU266" s="7"/>
      <c r="JUV266" s="7"/>
      <c r="JUW266" s="7"/>
      <c r="JUX266" s="7"/>
      <c r="JUY266" s="7"/>
      <c r="JUZ266" s="7"/>
      <c r="JVA266" s="7"/>
      <c r="JVB266" s="7"/>
      <c r="JVC266" s="7"/>
      <c r="JVD266" s="7"/>
      <c r="JVE266" s="7"/>
      <c r="JVF266" s="7"/>
      <c r="JVG266" s="7"/>
      <c r="JVH266" s="7"/>
      <c r="JVI266" s="7"/>
      <c r="JVJ266" s="7"/>
      <c r="JVK266" s="7"/>
      <c r="JVL266" s="7"/>
      <c r="JVM266" s="7"/>
      <c r="JVN266" s="7"/>
      <c r="JVO266" s="7"/>
      <c r="JVP266" s="7"/>
      <c r="JVQ266" s="7"/>
      <c r="JVR266" s="7"/>
      <c r="JVS266" s="7"/>
      <c r="JVT266" s="7"/>
      <c r="JVU266" s="7"/>
      <c r="JVV266" s="7"/>
      <c r="JVW266" s="7"/>
      <c r="JVX266" s="7"/>
      <c r="JVY266" s="7"/>
      <c r="JVZ266" s="7"/>
      <c r="JWA266" s="7"/>
      <c r="JWB266" s="7"/>
      <c r="JWC266" s="7"/>
      <c r="JWD266" s="7"/>
      <c r="JWE266" s="7"/>
      <c r="JWF266" s="7"/>
      <c r="JWG266" s="7"/>
      <c r="JWH266" s="7"/>
      <c r="JWI266" s="7"/>
      <c r="JWJ266" s="7"/>
      <c r="JWK266" s="7"/>
      <c r="JWL266" s="7"/>
      <c r="JWM266" s="7"/>
      <c r="JWN266" s="7"/>
      <c r="JWO266" s="7"/>
      <c r="JWP266" s="7"/>
      <c r="JWQ266" s="7"/>
      <c r="JWR266" s="7"/>
      <c r="JWS266" s="7"/>
      <c r="JWT266" s="7"/>
      <c r="JWU266" s="7"/>
      <c r="JWV266" s="7"/>
      <c r="JWW266" s="7"/>
      <c r="JWX266" s="7"/>
      <c r="JWY266" s="7"/>
      <c r="JWZ266" s="7"/>
      <c r="JXA266" s="7"/>
      <c r="JXB266" s="7"/>
      <c r="JXC266" s="7"/>
      <c r="JXD266" s="7"/>
      <c r="JXE266" s="7"/>
      <c r="JXF266" s="7"/>
      <c r="JXG266" s="7"/>
      <c r="JXH266" s="7"/>
      <c r="JXI266" s="7"/>
      <c r="JXJ266" s="7"/>
      <c r="JXK266" s="7"/>
      <c r="JXL266" s="7"/>
      <c r="JXM266" s="7"/>
      <c r="JXN266" s="7"/>
      <c r="JXO266" s="7"/>
      <c r="JXP266" s="7"/>
      <c r="JXQ266" s="7"/>
      <c r="JXR266" s="7"/>
      <c r="JXS266" s="7"/>
      <c r="JXT266" s="7"/>
      <c r="JXU266" s="7"/>
      <c r="JXV266" s="7"/>
      <c r="JXW266" s="7"/>
      <c r="JXX266" s="7"/>
      <c r="JXY266" s="7"/>
      <c r="JXZ266" s="7"/>
      <c r="JYA266" s="7"/>
      <c r="JYB266" s="7"/>
      <c r="JYC266" s="7"/>
      <c r="JYD266" s="7"/>
      <c r="JYE266" s="7"/>
      <c r="JYF266" s="7"/>
      <c r="JYG266" s="7"/>
      <c r="JYH266" s="7"/>
      <c r="JYI266" s="7"/>
      <c r="JYJ266" s="7"/>
      <c r="JYK266" s="7"/>
      <c r="JYL266" s="7"/>
      <c r="JYM266" s="7"/>
      <c r="JYN266" s="7"/>
      <c r="JYO266" s="7"/>
      <c r="JYP266" s="7"/>
      <c r="JYQ266" s="7"/>
      <c r="JYR266" s="7"/>
      <c r="JYS266" s="7"/>
      <c r="JYT266" s="7"/>
      <c r="JYU266" s="7"/>
      <c r="JYV266" s="7"/>
      <c r="JYW266" s="7"/>
      <c r="JYX266" s="7"/>
      <c r="JYY266" s="7"/>
      <c r="JYZ266" s="7"/>
      <c r="JZA266" s="7"/>
      <c r="JZB266" s="7"/>
      <c r="JZC266" s="7"/>
      <c r="JZD266" s="7"/>
      <c r="JZE266" s="7"/>
      <c r="JZF266" s="7"/>
      <c r="JZG266" s="7"/>
      <c r="JZH266" s="7"/>
      <c r="JZI266" s="7"/>
      <c r="JZJ266" s="7"/>
      <c r="JZK266" s="7"/>
      <c r="JZL266" s="7"/>
      <c r="JZM266" s="7"/>
      <c r="JZN266" s="7"/>
      <c r="JZO266" s="7"/>
      <c r="JZP266" s="7"/>
      <c r="JZQ266" s="7"/>
      <c r="JZR266" s="7"/>
      <c r="JZS266" s="7"/>
      <c r="JZT266" s="7"/>
      <c r="JZU266" s="7"/>
      <c r="JZV266" s="7"/>
      <c r="JZW266" s="7"/>
      <c r="JZX266" s="7"/>
      <c r="JZY266" s="7"/>
      <c r="JZZ266" s="7"/>
      <c r="KAA266" s="7"/>
      <c r="KAB266" s="7"/>
      <c r="KAC266" s="7"/>
      <c r="KAD266" s="7"/>
      <c r="KAE266" s="7"/>
      <c r="KAF266" s="7"/>
      <c r="KAG266" s="7"/>
      <c r="KAH266" s="7"/>
      <c r="KAI266" s="7"/>
      <c r="KAJ266" s="7"/>
      <c r="KAK266" s="7"/>
      <c r="KAL266" s="7"/>
      <c r="KAM266" s="7"/>
      <c r="KAN266" s="7"/>
      <c r="KAO266" s="7"/>
      <c r="KAP266" s="7"/>
      <c r="KAQ266" s="7"/>
      <c r="KAR266" s="7"/>
      <c r="KAS266" s="7"/>
      <c r="KAT266" s="7"/>
      <c r="KAU266" s="7"/>
      <c r="KAV266" s="7"/>
      <c r="KAW266" s="7"/>
      <c r="KAX266" s="7"/>
      <c r="KAY266" s="7"/>
      <c r="KAZ266" s="7"/>
      <c r="KBA266" s="7"/>
      <c r="KBB266" s="7"/>
      <c r="KBC266" s="7"/>
      <c r="KBD266" s="7"/>
      <c r="KBE266" s="7"/>
      <c r="KBF266" s="7"/>
      <c r="KBG266" s="7"/>
      <c r="KBH266" s="7"/>
      <c r="KBI266" s="7"/>
      <c r="KBJ266" s="7"/>
      <c r="KBK266" s="7"/>
      <c r="KBL266" s="7"/>
      <c r="KBM266" s="7"/>
      <c r="KBN266" s="7"/>
      <c r="KBO266" s="7"/>
      <c r="KBP266" s="7"/>
      <c r="KBQ266" s="7"/>
      <c r="KBR266" s="7"/>
      <c r="KBS266" s="7"/>
      <c r="KBT266" s="7"/>
      <c r="KBU266" s="7"/>
      <c r="KBV266" s="7"/>
      <c r="KBW266" s="7"/>
      <c r="KBX266" s="7"/>
      <c r="KBY266" s="7"/>
      <c r="KBZ266" s="7"/>
      <c r="KCA266" s="7"/>
      <c r="KCB266" s="7"/>
      <c r="KCC266" s="7"/>
      <c r="KCD266" s="7"/>
      <c r="KCE266" s="7"/>
      <c r="KCF266" s="7"/>
      <c r="KCG266" s="7"/>
      <c r="KCH266" s="7"/>
      <c r="KCI266" s="7"/>
      <c r="KCJ266" s="7"/>
      <c r="KCK266" s="7"/>
      <c r="KCL266" s="7"/>
      <c r="KCM266" s="7"/>
      <c r="KCN266" s="7"/>
      <c r="KCO266" s="7"/>
      <c r="KCP266" s="7"/>
      <c r="KCQ266" s="7"/>
      <c r="KCR266" s="7"/>
      <c r="KCS266" s="7"/>
      <c r="KCT266" s="7"/>
      <c r="KCU266" s="7"/>
      <c r="KCV266" s="7"/>
      <c r="KCW266" s="7"/>
      <c r="KCX266" s="7"/>
      <c r="KCY266" s="7"/>
      <c r="KCZ266" s="7"/>
      <c r="KDA266" s="7"/>
      <c r="KDB266" s="7"/>
      <c r="KDC266" s="7"/>
      <c r="KDD266" s="7"/>
      <c r="KDE266" s="7"/>
      <c r="KDF266" s="7"/>
      <c r="KDG266" s="7"/>
      <c r="KDH266" s="7"/>
      <c r="KDI266" s="7"/>
      <c r="KDJ266" s="7"/>
      <c r="KDK266" s="7"/>
      <c r="KDL266" s="7"/>
      <c r="KDM266" s="7"/>
      <c r="KDN266" s="7"/>
      <c r="KDO266" s="7"/>
      <c r="KDP266" s="7"/>
      <c r="KDQ266" s="7"/>
      <c r="KDR266" s="7"/>
      <c r="KDS266" s="7"/>
      <c r="KDT266" s="7"/>
      <c r="KDU266" s="7"/>
      <c r="KDV266" s="7"/>
      <c r="KDW266" s="7"/>
      <c r="KDX266" s="7"/>
      <c r="KDY266" s="7"/>
      <c r="KDZ266" s="7"/>
      <c r="KEA266" s="7"/>
      <c r="KEB266" s="7"/>
      <c r="KEC266" s="7"/>
      <c r="KED266" s="7"/>
      <c r="KEE266" s="7"/>
      <c r="KEF266" s="7"/>
      <c r="KEG266" s="7"/>
      <c r="KEH266" s="7"/>
      <c r="KEI266" s="7"/>
      <c r="KEJ266" s="7"/>
      <c r="KEK266" s="7"/>
      <c r="KEL266" s="7"/>
      <c r="KEM266" s="7"/>
      <c r="KEN266" s="7"/>
      <c r="KEO266" s="7"/>
      <c r="KEP266" s="7"/>
      <c r="KEQ266" s="7"/>
      <c r="KER266" s="7"/>
      <c r="KES266" s="7"/>
      <c r="KET266" s="7"/>
      <c r="KEU266" s="7"/>
      <c r="KEV266" s="7"/>
      <c r="KEW266" s="7"/>
      <c r="KEX266" s="7"/>
      <c r="KEY266" s="7"/>
      <c r="KEZ266" s="7"/>
      <c r="KFA266" s="7"/>
      <c r="KFB266" s="7"/>
      <c r="KFC266" s="7"/>
      <c r="KFD266" s="7"/>
      <c r="KFE266" s="7"/>
      <c r="KFF266" s="7"/>
      <c r="KFG266" s="7"/>
      <c r="KFH266" s="7"/>
      <c r="KFI266" s="7"/>
      <c r="KFJ266" s="7"/>
      <c r="KFK266" s="7"/>
      <c r="KFL266" s="7"/>
      <c r="KFM266" s="7"/>
      <c r="KFN266" s="7"/>
      <c r="KFO266" s="7"/>
      <c r="KFP266" s="7"/>
      <c r="KFQ266" s="7"/>
      <c r="KFR266" s="7"/>
      <c r="KFS266" s="7"/>
      <c r="KFT266" s="7"/>
      <c r="KFU266" s="7"/>
      <c r="KFV266" s="7"/>
      <c r="KFW266" s="7"/>
      <c r="KFX266" s="7"/>
      <c r="KFY266" s="7"/>
      <c r="KFZ266" s="7"/>
      <c r="KGA266" s="7"/>
      <c r="KGB266" s="7"/>
      <c r="KGC266" s="7"/>
      <c r="KGD266" s="7"/>
      <c r="KGE266" s="7"/>
      <c r="KGF266" s="7"/>
      <c r="KGG266" s="7"/>
      <c r="KGH266" s="7"/>
      <c r="KGI266" s="7"/>
      <c r="KGJ266" s="7"/>
      <c r="KGK266" s="7"/>
      <c r="KGL266" s="7"/>
      <c r="KGM266" s="7"/>
      <c r="KGN266" s="7"/>
      <c r="KGO266" s="7"/>
      <c r="KGP266" s="7"/>
      <c r="KGQ266" s="7"/>
      <c r="KGR266" s="7"/>
      <c r="KGS266" s="7"/>
      <c r="KGT266" s="7"/>
      <c r="KGU266" s="7"/>
      <c r="KGV266" s="7"/>
      <c r="KGW266" s="7"/>
      <c r="KGX266" s="7"/>
      <c r="KGY266" s="7"/>
      <c r="KGZ266" s="7"/>
      <c r="KHA266" s="7"/>
      <c r="KHB266" s="7"/>
      <c r="KHC266" s="7"/>
      <c r="KHD266" s="7"/>
      <c r="KHE266" s="7"/>
      <c r="KHF266" s="7"/>
      <c r="KHG266" s="7"/>
      <c r="KHH266" s="7"/>
      <c r="KHI266" s="7"/>
      <c r="KHJ266" s="7"/>
      <c r="KHK266" s="7"/>
      <c r="KHL266" s="7"/>
      <c r="KHM266" s="7"/>
      <c r="KHN266" s="7"/>
      <c r="KHO266" s="7"/>
      <c r="KHP266" s="7"/>
      <c r="KHQ266" s="7"/>
      <c r="KHR266" s="7"/>
      <c r="KHS266" s="7"/>
      <c r="KHT266" s="7"/>
      <c r="KHU266" s="7"/>
      <c r="KHV266" s="7"/>
      <c r="KHW266" s="7"/>
      <c r="KHX266" s="7"/>
      <c r="KHY266" s="7"/>
      <c r="KHZ266" s="7"/>
      <c r="KIA266" s="7"/>
      <c r="KIB266" s="7"/>
      <c r="KIC266" s="7"/>
      <c r="KID266" s="7"/>
      <c r="KIE266" s="7"/>
      <c r="KIF266" s="7"/>
      <c r="KIG266" s="7"/>
      <c r="KIH266" s="7"/>
      <c r="KII266" s="7"/>
      <c r="KIJ266" s="7"/>
      <c r="KIK266" s="7"/>
      <c r="KIL266" s="7"/>
      <c r="KIM266" s="7"/>
      <c r="KIN266" s="7"/>
      <c r="KIO266" s="7"/>
      <c r="KIP266" s="7"/>
      <c r="KIQ266" s="7"/>
      <c r="KIR266" s="7"/>
      <c r="KIS266" s="7"/>
      <c r="KIT266" s="7"/>
      <c r="KIU266" s="7"/>
      <c r="KIV266" s="7"/>
      <c r="KIW266" s="7"/>
      <c r="KIX266" s="7"/>
      <c r="KIY266" s="7"/>
      <c r="KIZ266" s="7"/>
      <c r="KJA266" s="7"/>
      <c r="KJB266" s="7"/>
      <c r="KJC266" s="7"/>
      <c r="KJD266" s="7"/>
      <c r="KJE266" s="7"/>
      <c r="KJF266" s="7"/>
      <c r="KJG266" s="7"/>
      <c r="KJH266" s="7"/>
      <c r="KJI266" s="7"/>
      <c r="KJJ266" s="7"/>
      <c r="KJK266" s="7"/>
      <c r="KJL266" s="7"/>
      <c r="KJM266" s="7"/>
      <c r="KJN266" s="7"/>
      <c r="KJO266" s="7"/>
      <c r="KJP266" s="7"/>
      <c r="KJQ266" s="7"/>
      <c r="KJR266" s="7"/>
      <c r="KJS266" s="7"/>
      <c r="KJT266" s="7"/>
      <c r="KJU266" s="7"/>
      <c r="KJV266" s="7"/>
      <c r="KJW266" s="7"/>
      <c r="KJX266" s="7"/>
      <c r="KJY266" s="7"/>
      <c r="KJZ266" s="7"/>
      <c r="KKA266" s="7"/>
      <c r="KKB266" s="7"/>
      <c r="KKC266" s="7"/>
      <c r="KKD266" s="7"/>
      <c r="KKE266" s="7"/>
      <c r="KKF266" s="7"/>
      <c r="KKG266" s="7"/>
      <c r="KKH266" s="7"/>
      <c r="KKI266" s="7"/>
      <c r="KKJ266" s="7"/>
      <c r="KKK266" s="7"/>
      <c r="KKL266" s="7"/>
      <c r="KKM266" s="7"/>
      <c r="KKN266" s="7"/>
      <c r="KKO266" s="7"/>
      <c r="KKP266" s="7"/>
      <c r="KKQ266" s="7"/>
      <c r="KKR266" s="7"/>
      <c r="KKS266" s="7"/>
      <c r="KKT266" s="7"/>
      <c r="KKU266" s="7"/>
      <c r="KKV266" s="7"/>
      <c r="KKW266" s="7"/>
      <c r="KKX266" s="7"/>
      <c r="KKY266" s="7"/>
      <c r="KKZ266" s="7"/>
      <c r="KLA266" s="7"/>
      <c r="KLB266" s="7"/>
      <c r="KLC266" s="7"/>
      <c r="KLD266" s="7"/>
      <c r="KLE266" s="7"/>
      <c r="KLF266" s="7"/>
      <c r="KLG266" s="7"/>
      <c r="KLH266" s="7"/>
      <c r="KLI266" s="7"/>
      <c r="KLJ266" s="7"/>
      <c r="KLK266" s="7"/>
      <c r="KLL266" s="7"/>
      <c r="KLM266" s="7"/>
      <c r="KLN266" s="7"/>
      <c r="KLO266" s="7"/>
      <c r="KLP266" s="7"/>
      <c r="KLQ266" s="7"/>
      <c r="KLR266" s="7"/>
      <c r="KLS266" s="7"/>
      <c r="KLT266" s="7"/>
      <c r="KLU266" s="7"/>
      <c r="KLV266" s="7"/>
      <c r="KLW266" s="7"/>
      <c r="KLX266" s="7"/>
      <c r="KLY266" s="7"/>
      <c r="KLZ266" s="7"/>
      <c r="KMA266" s="7"/>
      <c r="KMB266" s="7"/>
      <c r="KMC266" s="7"/>
      <c r="KMD266" s="7"/>
      <c r="KME266" s="7"/>
      <c r="KMF266" s="7"/>
      <c r="KMG266" s="7"/>
      <c r="KMH266" s="7"/>
      <c r="KMI266" s="7"/>
      <c r="KMJ266" s="7"/>
      <c r="KMK266" s="7"/>
      <c r="KML266" s="7"/>
      <c r="KMM266" s="7"/>
      <c r="KMN266" s="7"/>
      <c r="KMO266" s="7"/>
      <c r="KMP266" s="7"/>
      <c r="KMQ266" s="7"/>
      <c r="KMR266" s="7"/>
      <c r="KMS266" s="7"/>
      <c r="KMT266" s="7"/>
      <c r="KMU266" s="7"/>
      <c r="KMV266" s="7"/>
      <c r="KMW266" s="7"/>
      <c r="KMX266" s="7"/>
      <c r="KMY266" s="7"/>
      <c r="KMZ266" s="7"/>
      <c r="KNA266" s="7"/>
      <c r="KNB266" s="7"/>
      <c r="KNC266" s="7"/>
      <c r="KND266" s="7"/>
      <c r="KNE266" s="7"/>
      <c r="KNF266" s="7"/>
      <c r="KNG266" s="7"/>
      <c r="KNH266" s="7"/>
      <c r="KNI266" s="7"/>
      <c r="KNJ266" s="7"/>
      <c r="KNK266" s="7"/>
      <c r="KNL266" s="7"/>
      <c r="KNM266" s="7"/>
      <c r="KNN266" s="7"/>
      <c r="KNO266" s="7"/>
      <c r="KNP266" s="7"/>
      <c r="KNQ266" s="7"/>
      <c r="KNR266" s="7"/>
      <c r="KNS266" s="7"/>
      <c r="KNT266" s="7"/>
      <c r="KNU266" s="7"/>
      <c r="KNV266" s="7"/>
      <c r="KNW266" s="7"/>
      <c r="KNX266" s="7"/>
      <c r="KNY266" s="7"/>
      <c r="KNZ266" s="7"/>
      <c r="KOA266" s="7"/>
      <c r="KOB266" s="7"/>
      <c r="KOC266" s="7"/>
      <c r="KOD266" s="7"/>
      <c r="KOE266" s="7"/>
      <c r="KOF266" s="7"/>
      <c r="KOG266" s="7"/>
      <c r="KOH266" s="7"/>
      <c r="KOI266" s="7"/>
      <c r="KOJ266" s="7"/>
      <c r="KOK266" s="7"/>
      <c r="KOL266" s="7"/>
      <c r="KOM266" s="7"/>
      <c r="KON266" s="7"/>
      <c r="KOO266" s="7"/>
      <c r="KOP266" s="7"/>
      <c r="KOQ266" s="7"/>
      <c r="KOR266" s="7"/>
      <c r="KOS266" s="7"/>
      <c r="KOT266" s="7"/>
      <c r="KOU266" s="7"/>
      <c r="KOV266" s="7"/>
      <c r="KOW266" s="7"/>
      <c r="KOX266" s="7"/>
      <c r="KOY266" s="7"/>
      <c r="KOZ266" s="7"/>
      <c r="KPA266" s="7"/>
      <c r="KPB266" s="7"/>
      <c r="KPC266" s="7"/>
      <c r="KPD266" s="7"/>
      <c r="KPE266" s="7"/>
      <c r="KPF266" s="7"/>
      <c r="KPG266" s="7"/>
      <c r="KPH266" s="7"/>
      <c r="KPI266" s="7"/>
      <c r="KPJ266" s="7"/>
      <c r="KPK266" s="7"/>
      <c r="KPL266" s="7"/>
      <c r="KPM266" s="7"/>
      <c r="KPN266" s="7"/>
      <c r="KPO266" s="7"/>
      <c r="KPP266" s="7"/>
      <c r="KPQ266" s="7"/>
      <c r="KPR266" s="7"/>
      <c r="KPS266" s="7"/>
      <c r="KPT266" s="7"/>
      <c r="KPU266" s="7"/>
      <c r="KPV266" s="7"/>
      <c r="KPW266" s="7"/>
      <c r="KPX266" s="7"/>
      <c r="KPY266" s="7"/>
      <c r="KPZ266" s="7"/>
      <c r="KQA266" s="7"/>
      <c r="KQB266" s="7"/>
      <c r="KQC266" s="7"/>
      <c r="KQD266" s="7"/>
      <c r="KQE266" s="7"/>
      <c r="KQF266" s="7"/>
      <c r="KQG266" s="7"/>
      <c r="KQH266" s="7"/>
      <c r="KQI266" s="7"/>
      <c r="KQJ266" s="7"/>
      <c r="KQK266" s="7"/>
      <c r="KQL266" s="7"/>
      <c r="KQM266" s="7"/>
      <c r="KQN266" s="7"/>
      <c r="KQO266" s="7"/>
      <c r="KQP266" s="7"/>
      <c r="KQQ266" s="7"/>
      <c r="KQR266" s="7"/>
      <c r="KQS266" s="7"/>
      <c r="KQT266" s="7"/>
      <c r="KQU266" s="7"/>
      <c r="KQV266" s="7"/>
      <c r="KQW266" s="7"/>
      <c r="KQX266" s="7"/>
      <c r="KQY266" s="7"/>
      <c r="KQZ266" s="7"/>
      <c r="KRA266" s="7"/>
      <c r="KRB266" s="7"/>
      <c r="KRC266" s="7"/>
      <c r="KRD266" s="7"/>
      <c r="KRE266" s="7"/>
      <c r="KRF266" s="7"/>
      <c r="KRG266" s="7"/>
      <c r="KRH266" s="7"/>
      <c r="KRI266" s="7"/>
      <c r="KRJ266" s="7"/>
      <c r="KRK266" s="7"/>
      <c r="KRL266" s="7"/>
      <c r="KRM266" s="7"/>
      <c r="KRN266" s="7"/>
      <c r="KRO266" s="7"/>
      <c r="KRP266" s="7"/>
      <c r="KRQ266" s="7"/>
      <c r="KRR266" s="7"/>
      <c r="KRS266" s="7"/>
      <c r="KRT266" s="7"/>
      <c r="KRU266" s="7"/>
      <c r="KRV266" s="7"/>
      <c r="KRW266" s="7"/>
      <c r="KRX266" s="7"/>
      <c r="KRY266" s="7"/>
      <c r="KRZ266" s="7"/>
      <c r="KSA266" s="7"/>
      <c r="KSB266" s="7"/>
      <c r="KSC266" s="7"/>
      <c r="KSD266" s="7"/>
      <c r="KSE266" s="7"/>
      <c r="KSF266" s="7"/>
      <c r="KSG266" s="7"/>
      <c r="KSH266" s="7"/>
      <c r="KSI266" s="7"/>
      <c r="KSJ266" s="7"/>
      <c r="KSK266" s="7"/>
      <c r="KSL266" s="7"/>
      <c r="KSM266" s="7"/>
      <c r="KSN266" s="7"/>
      <c r="KSO266" s="7"/>
      <c r="KSP266" s="7"/>
      <c r="KSQ266" s="7"/>
      <c r="KSR266" s="7"/>
      <c r="KSS266" s="7"/>
      <c r="KST266" s="7"/>
      <c r="KSU266" s="7"/>
      <c r="KSV266" s="7"/>
      <c r="KSW266" s="7"/>
      <c r="KSX266" s="7"/>
      <c r="KSY266" s="7"/>
      <c r="KSZ266" s="7"/>
      <c r="KTA266" s="7"/>
      <c r="KTB266" s="7"/>
      <c r="KTC266" s="7"/>
      <c r="KTD266" s="7"/>
      <c r="KTE266" s="7"/>
      <c r="KTF266" s="7"/>
      <c r="KTG266" s="7"/>
      <c r="KTH266" s="7"/>
      <c r="KTI266" s="7"/>
      <c r="KTJ266" s="7"/>
      <c r="KTK266" s="7"/>
      <c r="KTL266" s="7"/>
      <c r="KTM266" s="7"/>
      <c r="KTN266" s="7"/>
      <c r="KTO266" s="7"/>
      <c r="KTP266" s="7"/>
      <c r="KTQ266" s="7"/>
      <c r="KTR266" s="7"/>
      <c r="KTS266" s="7"/>
      <c r="KTT266" s="7"/>
      <c r="KTU266" s="7"/>
      <c r="KTV266" s="7"/>
      <c r="KTW266" s="7"/>
      <c r="KTX266" s="7"/>
      <c r="KTY266" s="7"/>
      <c r="KTZ266" s="7"/>
      <c r="KUA266" s="7"/>
      <c r="KUB266" s="7"/>
      <c r="KUC266" s="7"/>
      <c r="KUD266" s="7"/>
      <c r="KUE266" s="7"/>
      <c r="KUF266" s="7"/>
      <c r="KUG266" s="7"/>
      <c r="KUH266" s="7"/>
      <c r="KUI266" s="7"/>
      <c r="KUJ266" s="7"/>
      <c r="KUK266" s="7"/>
      <c r="KUL266" s="7"/>
      <c r="KUM266" s="7"/>
      <c r="KUN266" s="7"/>
      <c r="KUO266" s="7"/>
      <c r="KUP266" s="7"/>
      <c r="KUQ266" s="7"/>
      <c r="KUR266" s="7"/>
      <c r="KUS266" s="7"/>
      <c r="KUT266" s="7"/>
      <c r="KUU266" s="7"/>
      <c r="KUV266" s="7"/>
      <c r="KUW266" s="7"/>
      <c r="KUX266" s="7"/>
      <c r="KUY266" s="7"/>
      <c r="KUZ266" s="7"/>
      <c r="KVA266" s="7"/>
      <c r="KVB266" s="7"/>
      <c r="KVC266" s="7"/>
      <c r="KVD266" s="7"/>
      <c r="KVE266" s="7"/>
      <c r="KVF266" s="7"/>
      <c r="KVG266" s="7"/>
      <c r="KVH266" s="7"/>
      <c r="KVI266" s="7"/>
      <c r="KVJ266" s="7"/>
      <c r="KVK266" s="7"/>
      <c r="KVL266" s="7"/>
      <c r="KVM266" s="7"/>
      <c r="KVN266" s="7"/>
      <c r="KVO266" s="7"/>
      <c r="KVP266" s="7"/>
      <c r="KVQ266" s="7"/>
      <c r="KVR266" s="7"/>
      <c r="KVS266" s="7"/>
      <c r="KVT266" s="7"/>
      <c r="KVU266" s="7"/>
      <c r="KVV266" s="7"/>
      <c r="KVW266" s="7"/>
      <c r="KVX266" s="7"/>
      <c r="KVY266" s="7"/>
      <c r="KVZ266" s="7"/>
      <c r="KWA266" s="7"/>
      <c r="KWB266" s="7"/>
      <c r="KWC266" s="7"/>
      <c r="KWD266" s="7"/>
      <c r="KWE266" s="7"/>
      <c r="KWF266" s="7"/>
      <c r="KWG266" s="7"/>
      <c r="KWH266" s="7"/>
      <c r="KWI266" s="7"/>
      <c r="KWJ266" s="7"/>
      <c r="KWK266" s="7"/>
      <c r="KWL266" s="7"/>
      <c r="KWM266" s="7"/>
      <c r="KWN266" s="7"/>
      <c r="KWO266" s="7"/>
      <c r="KWP266" s="7"/>
      <c r="KWQ266" s="7"/>
      <c r="KWR266" s="7"/>
      <c r="KWS266" s="7"/>
      <c r="KWT266" s="7"/>
      <c r="KWU266" s="7"/>
      <c r="KWV266" s="7"/>
      <c r="KWW266" s="7"/>
      <c r="KWX266" s="7"/>
      <c r="KWY266" s="7"/>
      <c r="KWZ266" s="7"/>
      <c r="KXA266" s="7"/>
      <c r="KXB266" s="7"/>
      <c r="KXC266" s="7"/>
      <c r="KXD266" s="7"/>
      <c r="KXE266" s="7"/>
      <c r="KXF266" s="7"/>
      <c r="KXG266" s="7"/>
      <c r="KXH266" s="7"/>
      <c r="KXI266" s="7"/>
      <c r="KXJ266" s="7"/>
      <c r="KXK266" s="7"/>
      <c r="KXL266" s="7"/>
      <c r="KXM266" s="7"/>
      <c r="KXN266" s="7"/>
      <c r="KXO266" s="7"/>
      <c r="KXP266" s="7"/>
      <c r="KXQ266" s="7"/>
      <c r="KXR266" s="7"/>
      <c r="KXS266" s="7"/>
      <c r="KXT266" s="7"/>
      <c r="KXU266" s="7"/>
      <c r="KXV266" s="7"/>
      <c r="KXW266" s="7"/>
      <c r="KXX266" s="7"/>
      <c r="KXY266" s="7"/>
      <c r="KXZ266" s="7"/>
      <c r="KYA266" s="7"/>
      <c r="KYB266" s="7"/>
      <c r="KYC266" s="7"/>
      <c r="KYD266" s="7"/>
      <c r="KYE266" s="7"/>
      <c r="KYF266" s="7"/>
      <c r="KYG266" s="7"/>
      <c r="KYH266" s="7"/>
      <c r="KYI266" s="7"/>
      <c r="KYJ266" s="7"/>
      <c r="KYK266" s="7"/>
      <c r="KYL266" s="7"/>
      <c r="KYM266" s="7"/>
      <c r="KYN266" s="7"/>
      <c r="KYO266" s="7"/>
      <c r="KYP266" s="7"/>
      <c r="KYQ266" s="7"/>
      <c r="KYR266" s="7"/>
      <c r="KYS266" s="7"/>
      <c r="KYT266" s="7"/>
      <c r="KYU266" s="7"/>
      <c r="KYV266" s="7"/>
      <c r="KYW266" s="7"/>
      <c r="KYX266" s="7"/>
      <c r="KYY266" s="7"/>
      <c r="KYZ266" s="7"/>
      <c r="KZA266" s="7"/>
      <c r="KZB266" s="7"/>
      <c r="KZC266" s="7"/>
      <c r="KZD266" s="7"/>
      <c r="KZE266" s="7"/>
      <c r="KZF266" s="7"/>
      <c r="KZG266" s="7"/>
      <c r="KZH266" s="7"/>
      <c r="KZI266" s="7"/>
      <c r="KZJ266" s="7"/>
      <c r="KZK266" s="7"/>
      <c r="KZL266" s="7"/>
      <c r="KZM266" s="7"/>
      <c r="KZN266" s="7"/>
      <c r="KZO266" s="7"/>
      <c r="KZP266" s="7"/>
      <c r="KZQ266" s="7"/>
      <c r="KZR266" s="7"/>
      <c r="KZS266" s="7"/>
      <c r="KZT266" s="7"/>
      <c r="KZU266" s="7"/>
      <c r="KZV266" s="7"/>
      <c r="KZW266" s="7"/>
      <c r="KZX266" s="7"/>
      <c r="KZY266" s="7"/>
      <c r="KZZ266" s="7"/>
      <c r="LAA266" s="7"/>
      <c r="LAB266" s="7"/>
      <c r="LAC266" s="7"/>
      <c r="LAD266" s="7"/>
      <c r="LAE266" s="7"/>
      <c r="LAF266" s="7"/>
      <c r="LAG266" s="7"/>
      <c r="LAH266" s="7"/>
      <c r="LAI266" s="7"/>
      <c r="LAJ266" s="7"/>
      <c r="LAK266" s="7"/>
      <c r="LAL266" s="7"/>
      <c r="LAM266" s="7"/>
      <c r="LAN266" s="7"/>
      <c r="LAO266" s="7"/>
      <c r="LAP266" s="7"/>
      <c r="LAQ266" s="7"/>
      <c r="LAR266" s="7"/>
      <c r="LAS266" s="7"/>
      <c r="LAT266" s="7"/>
      <c r="LAU266" s="7"/>
      <c r="LAV266" s="7"/>
      <c r="LAW266" s="7"/>
      <c r="LAX266" s="7"/>
      <c r="LAY266" s="7"/>
      <c r="LAZ266" s="7"/>
      <c r="LBA266" s="7"/>
      <c r="LBB266" s="7"/>
      <c r="LBC266" s="7"/>
      <c r="LBD266" s="7"/>
      <c r="LBE266" s="7"/>
      <c r="LBF266" s="7"/>
      <c r="LBG266" s="7"/>
      <c r="LBH266" s="7"/>
      <c r="LBI266" s="7"/>
      <c r="LBJ266" s="7"/>
      <c r="LBK266" s="7"/>
      <c r="LBL266" s="7"/>
      <c r="LBM266" s="7"/>
      <c r="LBN266" s="7"/>
      <c r="LBO266" s="7"/>
      <c r="LBP266" s="7"/>
      <c r="LBQ266" s="7"/>
      <c r="LBR266" s="7"/>
      <c r="LBS266" s="7"/>
      <c r="LBT266" s="7"/>
      <c r="LBU266" s="7"/>
      <c r="LBV266" s="7"/>
      <c r="LBW266" s="7"/>
      <c r="LBX266" s="7"/>
      <c r="LBY266" s="7"/>
      <c r="LBZ266" s="7"/>
      <c r="LCA266" s="7"/>
      <c r="LCB266" s="7"/>
      <c r="LCC266" s="7"/>
      <c r="LCD266" s="7"/>
      <c r="LCE266" s="7"/>
      <c r="LCF266" s="7"/>
      <c r="LCG266" s="7"/>
      <c r="LCH266" s="7"/>
      <c r="LCI266" s="7"/>
      <c r="LCJ266" s="7"/>
      <c r="LCK266" s="7"/>
      <c r="LCL266" s="7"/>
      <c r="LCM266" s="7"/>
      <c r="LCN266" s="7"/>
      <c r="LCO266" s="7"/>
      <c r="LCP266" s="7"/>
      <c r="LCQ266" s="7"/>
      <c r="LCR266" s="7"/>
      <c r="LCS266" s="7"/>
      <c r="LCT266" s="7"/>
      <c r="LCU266" s="7"/>
      <c r="LCV266" s="7"/>
      <c r="LCW266" s="7"/>
      <c r="LCX266" s="7"/>
      <c r="LCY266" s="7"/>
      <c r="LCZ266" s="7"/>
      <c r="LDA266" s="7"/>
      <c r="LDB266" s="7"/>
      <c r="LDC266" s="7"/>
      <c r="LDD266" s="7"/>
      <c r="LDE266" s="7"/>
      <c r="LDF266" s="7"/>
      <c r="LDG266" s="7"/>
      <c r="LDH266" s="7"/>
      <c r="LDI266" s="7"/>
      <c r="LDJ266" s="7"/>
      <c r="LDK266" s="7"/>
      <c r="LDL266" s="7"/>
      <c r="LDM266" s="7"/>
      <c r="LDN266" s="7"/>
      <c r="LDO266" s="7"/>
      <c r="LDP266" s="7"/>
      <c r="LDQ266" s="7"/>
      <c r="LDR266" s="7"/>
      <c r="LDS266" s="7"/>
      <c r="LDT266" s="7"/>
      <c r="LDU266" s="7"/>
      <c r="LDV266" s="7"/>
      <c r="LDW266" s="7"/>
      <c r="LDX266" s="7"/>
      <c r="LDY266" s="7"/>
      <c r="LDZ266" s="7"/>
      <c r="LEA266" s="7"/>
      <c r="LEB266" s="7"/>
      <c r="LEC266" s="7"/>
      <c r="LED266" s="7"/>
      <c r="LEE266" s="7"/>
      <c r="LEF266" s="7"/>
      <c r="LEG266" s="7"/>
      <c r="LEH266" s="7"/>
      <c r="LEI266" s="7"/>
      <c r="LEJ266" s="7"/>
      <c r="LEK266" s="7"/>
      <c r="LEL266" s="7"/>
      <c r="LEM266" s="7"/>
      <c r="LEN266" s="7"/>
      <c r="LEO266" s="7"/>
      <c r="LEP266" s="7"/>
      <c r="LEQ266" s="7"/>
      <c r="LER266" s="7"/>
      <c r="LES266" s="7"/>
      <c r="LET266" s="7"/>
      <c r="LEU266" s="7"/>
      <c r="LEV266" s="7"/>
      <c r="LEW266" s="7"/>
      <c r="LEX266" s="7"/>
      <c r="LEY266" s="7"/>
      <c r="LEZ266" s="7"/>
      <c r="LFA266" s="7"/>
      <c r="LFB266" s="7"/>
      <c r="LFC266" s="7"/>
      <c r="LFD266" s="7"/>
      <c r="LFE266" s="7"/>
      <c r="LFF266" s="7"/>
      <c r="LFG266" s="7"/>
      <c r="LFH266" s="7"/>
      <c r="LFI266" s="7"/>
      <c r="LFJ266" s="7"/>
      <c r="LFK266" s="7"/>
      <c r="LFL266" s="7"/>
      <c r="LFM266" s="7"/>
      <c r="LFN266" s="7"/>
      <c r="LFO266" s="7"/>
      <c r="LFP266" s="7"/>
      <c r="LFQ266" s="7"/>
      <c r="LFR266" s="7"/>
      <c r="LFS266" s="7"/>
      <c r="LFT266" s="7"/>
      <c r="LFU266" s="7"/>
      <c r="LFV266" s="7"/>
      <c r="LFW266" s="7"/>
      <c r="LFX266" s="7"/>
      <c r="LFY266" s="7"/>
      <c r="LFZ266" s="7"/>
      <c r="LGA266" s="7"/>
      <c r="LGB266" s="7"/>
      <c r="LGC266" s="7"/>
      <c r="LGD266" s="7"/>
      <c r="LGE266" s="7"/>
      <c r="LGF266" s="7"/>
      <c r="LGG266" s="7"/>
      <c r="LGH266" s="7"/>
      <c r="LGI266" s="7"/>
      <c r="LGJ266" s="7"/>
      <c r="LGK266" s="7"/>
      <c r="LGL266" s="7"/>
      <c r="LGM266" s="7"/>
      <c r="LGN266" s="7"/>
      <c r="LGO266" s="7"/>
      <c r="LGP266" s="7"/>
      <c r="LGQ266" s="7"/>
      <c r="LGR266" s="7"/>
      <c r="LGS266" s="7"/>
      <c r="LGT266" s="7"/>
      <c r="LGU266" s="7"/>
      <c r="LGV266" s="7"/>
      <c r="LGW266" s="7"/>
      <c r="LGX266" s="7"/>
      <c r="LGY266" s="7"/>
      <c r="LGZ266" s="7"/>
      <c r="LHA266" s="7"/>
      <c r="LHB266" s="7"/>
      <c r="LHC266" s="7"/>
      <c r="LHD266" s="7"/>
      <c r="LHE266" s="7"/>
      <c r="LHF266" s="7"/>
      <c r="LHG266" s="7"/>
      <c r="LHH266" s="7"/>
      <c r="LHI266" s="7"/>
      <c r="LHJ266" s="7"/>
      <c r="LHK266" s="7"/>
      <c r="LHL266" s="7"/>
      <c r="LHM266" s="7"/>
      <c r="LHN266" s="7"/>
      <c r="LHO266" s="7"/>
      <c r="LHP266" s="7"/>
      <c r="LHQ266" s="7"/>
      <c r="LHR266" s="7"/>
      <c r="LHS266" s="7"/>
      <c r="LHT266" s="7"/>
      <c r="LHU266" s="7"/>
      <c r="LHV266" s="7"/>
      <c r="LHW266" s="7"/>
      <c r="LHX266" s="7"/>
      <c r="LHY266" s="7"/>
      <c r="LHZ266" s="7"/>
      <c r="LIA266" s="7"/>
      <c r="LIB266" s="7"/>
      <c r="LIC266" s="7"/>
      <c r="LID266" s="7"/>
      <c r="LIE266" s="7"/>
      <c r="LIF266" s="7"/>
      <c r="LIG266" s="7"/>
      <c r="LIH266" s="7"/>
      <c r="LII266" s="7"/>
      <c r="LIJ266" s="7"/>
      <c r="LIK266" s="7"/>
      <c r="LIL266" s="7"/>
      <c r="LIM266" s="7"/>
      <c r="LIN266" s="7"/>
      <c r="LIO266" s="7"/>
      <c r="LIP266" s="7"/>
      <c r="LIQ266" s="7"/>
      <c r="LIR266" s="7"/>
      <c r="LIS266" s="7"/>
      <c r="LIT266" s="7"/>
      <c r="LIU266" s="7"/>
      <c r="LIV266" s="7"/>
      <c r="LIW266" s="7"/>
      <c r="LIX266" s="7"/>
      <c r="LIY266" s="7"/>
      <c r="LIZ266" s="7"/>
      <c r="LJA266" s="7"/>
      <c r="LJB266" s="7"/>
      <c r="LJC266" s="7"/>
      <c r="LJD266" s="7"/>
      <c r="LJE266" s="7"/>
      <c r="LJF266" s="7"/>
      <c r="LJG266" s="7"/>
      <c r="LJH266" s="7"/>
      <c r="LJI266" s="7"/>
      <c r="LJJ266" s="7"/>
      <c r="LJK266" s="7"/>
      <c r="LJL266" s="7"/>
      <c r="LJM266" s="7"/>
      <c r="LJN266" s="7"/>
      <c r="LJO266" s="7"/>
      <c r="LJP266" s="7"/>
      <c r="LJQ266" s="7"/>
      <c r="LJR266" s="7"/>
      <c r="LJS266" s="7"/>
      <c r="LJT266" s="7"/>
      <c r="LJU266" s="7"/>
      <c r="LJV266" s="7"/>
      <c r="LJW266" s="7"/>
      <c r="LJX266" s="7"/>
      <c r="LJY266" s="7"/>
      <c r="LJZ266" s="7"/>
      <c r="LKA266" s="7"/>
      <c r="LKB266" s="7"/>
      <c r="LKC266" s="7"/>
      <c r="LKD266" s="7"/>
      <c r="LKE266" s="7"/>
      <c r="LKF266" s="7"/>
      <c r="LKG266" s="7"/>
      <c r="LKH266" s="7"/>
      <c r="LKI266" s="7"/>
      <c r="LKJ266" s="7"/>
      <c r="LKK266" s="7"/>
      <c r="LKL266" s="7"/>
      <c r="LKM266" s="7"/>
      <c r="LKN266" s="7"/>
      <c r="LKO266" s="7"/>
      <c r="LKP266" s="7"/>
      <c r="LKQ266" s="7"/>
      <c r="LKR266" s="7"/>
      <c r="LKS266" s="7"/>
      <c r="LKT266" s="7"/>
      <c r="LKU266" s="7"/>
      <c r="LKV266" s="7"/>
      <c r="LKW266" s="7"/>
      <c r="LKX266" s="7"/>
      <c r="LKY266" s="7"/>
      <c r="LKZ266" s="7"/>
      <c r="LLA266" s="7"/>
      <c r="LLB266" s="7"/>
      <c r="LLC266" s="7"/>
      <c r="LLD266" s="7"/>
      <c r="LLE266" s="7"/>
      <c r="LLF266" s="7"/>
      <c r="LLG266" s="7"/>
      <c r="LLH266" s="7"/>
      <c r="LLI266" s="7"/>
      <c r="LLJ266" s="7"/>
      <c r="LLK266" s="7"/>
      <c r="LLL266" s="7"/>
      <c r="LLM266" s="7"/>
      <c r="LLN266" s="7"/>
      <c r="LLO266" s="7"/>
      <c r="LLP266" s="7"/>
      <c r="LLQ266" s="7"/>
      <c r="LLR266" s="7"/>
      <c r="LLS266" s="7"/>
      <c r="LLT266" s="7"/>
      <c r="LLU266" s="7"/>
      <c r="LLV266" s="7"/>
      <c r="LLW266" s="7"/>
      <c r="LLX266" s="7"/>
      <c r="LLY266" s="7"/>
      <c r="LLZ266" s="7"/>
      <c r="LMA266" s="7"/>
      <c r="LMB266" s="7"/>
      <c r="LMC266" s="7"/>
      <c r="LMD266" s="7"/>
      <c r="LME266" s="7"/>
      <c r="LMF266" s="7"/>
      <c r="LMG266" s="7"/>
      <c r="LMH266" s="7"/>
      <c r="LMI266" s="7"/>
      <c r="LMJ266" s="7"/>
      <c r="LMK266" s="7"/>
      <c r="LML266" s="7"/>
      <c r="LMM266" s="7"/>
      <c r="LMN266" s="7"/>
      <c r="LMO266" s="7"/>
      <c r="LMP266" s="7"/>
      <c r="LMQ266" s="7"/>
      <c r="LMR266" s="7"/>
      <c r="LMS266" s="7"/>
      <c r="LMT266" s="7"/>
      <c r="LMU266" s="7"/>
      <c r="LMV266" s="7"/>
      <c r="LMW266" s="7"/>
      <c r="LMX266" s="7"/>
      <c r="LMY266" s="7"/>
      <c r="LMZ266" s="7"/>
      <c r="LNA266" s="7"/>
      <c r="LNB266" s="7"/>
      <c r="LNC266" s="7"/>
      <c r="LND266" s="7"/>
      <c r="LNE266" s="7"/>
      <c r="LNF266" s="7"/>
      <c r="LNG266" s="7"/>
      <c r="LNH266" s="7"/>
      <c r="LNI266" s="7"/>
      <c r="LNJ266" s="7"/>
      <c r="LNK266" s="7"/>
      <c r="LNL266" s="7"/>
      <c r="LNM266" s="7"/>
      <c r="LNN266" s="7"/>
      <c r="LNO266" s="7"/>
      <c r="LNP266" s="7"/>
      <c r="LNQ266" s="7"/>
      <c r="LNR266" s="7"/>
      <c r="LNS266" s="7"/>
      <c r="LNT266" s="7"/>
      <c r="LNU266" s="7"/>
      <c r="LNV266" s="7"/>
      <c r="LNW266" s="7"/>
      <c r="LNX266" s="7"/>
      <c r="LNY266" s="7"/>
      <c r="LNZ266" s="7"/>
      <c r="LOA266" s="7"/>
      <c r="LOB266" s="7"/>
      <c r="LOC266" s="7"/>
      <c r="LOD266" s="7"/>
      <c r="LOE266" s="7"/>
      <c r="LOF266" s="7"/>
      <c r="LOG266" s="7"/>
      <c r="LOH266" s="7"/>
      <c r="LOI266" s="7"/>
      <c r="LOJ266" s="7"/>
      <c r="LOK266" s="7"/>
      <c r="LOL266" s="7"/>
      <c r="LOM266" s="7"/>
      <c r="LON266" s="7"/>
      <c r="LOO266" s="7"/>
      <c r="LOP266" s="7"/>
      <c r="LOQ266" s="7"/>
      <c r="LOR266" s="7"/>
      <c r="LOS266" s="7"/>
      <c r="LOT266" s="7"/>
      <c r="LOU266" s="7"/>
      <c r="LOV266" s="7"/>
      <c r="LOW266" s="7"/>
      <c r="LOX266" s="7"/>
      <c r="LOY266" s="7"/>
      <c r="LOZ266" s="7"/>
      <c r="LPA266" s="7"/>
      <c r="LPB266" s="7"/>
      <c r="LPC266" s="7"/>
      <c r="LPD266" s="7"/>
      <c r="LPE266" s="7"/>
      <c r="LPF266" s="7"/>
      <c r="LPG266" s="7"/>
      <c r="LPH266" s="7"/>
      <c r="LPI266" s="7"/>
      <c r="LPJ266" s="7"/>
      <c r="LPK266" s="7"/>
      <c r="LPL266" s="7"/>
      <c r="LPM266" s="7"/>
      <c r="LPN266" s="7"/>
      <c r="LPO266" s="7"/>
      <c r="LPP266" s="7"/>
      <c r="LPQ266" s="7"/>
      <c r="LPR266" s="7"/>
      <c r="LPS266" s="7"/>
      <c r="LPT266" s="7"/>
      <c r="LPU266" s="7"/>
      <c r="LPV266" s="7"/>
      <c r="LPW266" s="7"/>
      <c r="LPX266" s="7"/>
      <c r="LPY266" s="7"/>
      <c r="LPZ266" s="7"/>
      <c r="LQA266" s="7"/>
      <c r="LQB266" s="7"/>
      <c r="LQC266" s="7"/>
      <c r="LQD266" s="7"/>
      <c r="LQE266" s="7"/>
      <c r="LQF266" s="7"/>
      <c r="LQG266" s="7"/>
      <c r="LQH266" s="7"/>
      <c r="LQI266" s="7"/>
      <c r="LQJ266" s="7"/>
      <c r="LQK266" s="7"/>
      <c r="LQL266" s="7"/>
      <c r="LQM266" s="7"/>
      <c r="LQN266" s="7"/>
      <c r="LQO266" s="7"/>
      <c r="LQP266" s="7"/>
      <c r="LQQ266" s="7"/>
      <c r="LQR266" s="7"/>
      <c r="LQS266" s="7"/>
      <c r="LQT266" s="7"/>
      <c r="LQU266" s="7"/>
      <c r="LQV266" s="7"/>
      <c r="LQW266" s="7"/>
      <c r="LQX266" s="7"/>
      <c r="LQY266" s="7"/>
      <c r="LQZ266" s="7"/>
      <c r="LRA266" s="7"/>
      <c r="LRB266" s="7"/>
      <c r="LRC266" s="7"/>
      <c r="LRD266" s="7"/>
      <c r="LRE266" s="7"/>
      <c r="LRF266" s="7"/>
      <c r="LRG266" s="7"/>
      <c r="LRH266" s="7"/>
      <c r="LRI266" s="7"/>
      <c r="LRJ266" s="7"/>
      <c r="LRK266" s="7"/>
      <c r="LRL266" s="7"/>
      <c r="LRM266" s="7"/>
      <c r="LRN266" s="7"/>
      <c r="LRO266" s="7"/>
      <c r="LRP266" s="7"/>
      <c r="LRQ266" s="7"/>
      <c r="LRR266" s="7"/>
      <c r="LRS266" s="7"/>
      <c r="LRT266" s="7"/>
      <c r="LRU266" s="7"/>
      <c r="LRV266" s="7"/>
      <c r="LRW266" s="7"/>
      <c r="LRX266" s="7"/>
      <c r="LRY266" s="7"/>
      <c r="LRZ266" s="7"/>
      <c r="LSA266" s="7"/>
      <c r="LSB266" s="7"/>
      <c r="LSC266" s="7"/>
      <c r="LSD266" s="7"/>
      <c r="LSE266" s="7"/>
      <c r="LSF266" s="7"/>
      <c r="LSG266" s="7"/>
      <c r="LSH266" s="7"/>
      <c r="LSI266" s="7"/>
      <c r="LSJ266" s="7"/>
      <c r="LSK266" s="7"/>
      <c r="LSL266" s="7"/>
      <c r="LSM266" s="7"/>
      <c r="LSN266" s="7"/>
      <c r="LSO266" s="7"/>
      <c r="LSP266" s="7"/>
      <c r="LSQ266" s="7"/>
      <c r="LSR266" s="7"/>
      <c r="LSS266" s="7"/>
      <c r="LST266" s="7"/>
      <c r="LSU266" s="7"/>
      <c r="LSV266" s="7"/>
      <c r="LSW266" s="7"/>
      <c r="LSX266" s="7"/>
      <c r="LSY266" s="7"/>
      <c r="LSZ266" s="7"/>
      <c r="LTA266" s="7"/>
      <c r="LTB266" s="7"/>
      <c r="LTC266" s="7"/>
      <c r="LTD266" s="7"/>
      <c r="LTE266" s="7"/>
      <c r="LTF266" s="7"/>
      <c r="LTG266" s="7"/>
      <c r="LTH266" s="7"/>
      <c r="LTI266" s="7"/>
      <c r="LTJ266" s="7"/>
      <c r="LTK266" s="7"/>
      <c r="LTL266" s="7"/>
      <c r="LTM266" s="7"/>
      <c r="LTN266" s="7"/>
      <c r="LTO266" s="7"/>
      <c r="LTP266" s="7"/>
      <c r="LTQ266" s="7"/>
      <c r="LTR266" s="7"/>
      <c r="LTS266" s="7"/>
      <c r="LTT266" s="7"/>
      <c r="LTU266" s="7"/>
      <c r="LTV266" s="7"/>
      <c r="LTW266" s="7"/>
      <c r="LTX266" s="7"/>
      <c r="LTY266" s="7"/>
      <c r="LTZ266" s="7"/>
      <c r="LUA266" s="7"/>
      <c r="LUB266" s="7"/>
      <c r="LUC266" s="7"/>
      <c r="LUD266" s="7"/>
      <c r="LUE266" s="7"/>
      <c r="LUF266" s="7"/>
      <c r="LUG266" s="7"/>
      <c r="LUH266" s="7"/>
      <c r="LUI266" s="7"/>
      <c r="LUJ266" s="7"/>
      <c r="LUK266" s="7"/>
      <c r="LUL266" s="7"/>
      <c r="LUM266" s="7"/>
      <c r="LUN266" s="7"/>
      <c r="LUO266" s="7"/>
      <c r="LUP266" s="7"/>
      <c r="LUQ266" s="7"/>
      <c r="LUR266" s="7"/>
      <c r="LUS266" s="7"/>
      <c r="LUT266" s="7"/>
      <c r="LUU266" s="7"/>
      <c r="LUV266" s="7"/>
      <c r="LUW266" s="7"/>
      <c r="LUX266" s="7"/>
      <c r="LUY266" s="7"/>
      <c r="LUZ266" s="7"/>
      <c r="LVA266" s="7"/>
      <c r="LVB266" s="7"/>
      <c r="LVC266" s="7"/>
      <c r="LVD266" s="7"/>
      <c r="LVE266" s="7"/>
      <c r="LVF266" s="7"/>
      <c r="LVG266" s="7"/>
      <c r="LVH266" s="7"/>
      <c r="LVI266" s="7"/>
      <c r="LVJ266" s="7"/>
      <c r="LVK266" s="7"/>
      <c r="LVL266" s="7"/>
      <c r="LVM266" s="7"/>
      <c r="LVN266" s="7"/>
      <c r="LVO266" s="7"/>
      <c r="LVP266" s="7"/>
      <c r="LVQ266" s="7"/>
      <c r="LVR266" s="7"/>
      <c r="LVS266" s="7"/>
      <c r="LVT266" s="7"/>
      <c r="LVU266" s="7"/>
      <c r="LVV266" s="7"/>
      <c r="LVW266" s="7"/>
      <c r="LVX266" s="7"/>
      <c r="LVY266" s="7"/>
      <c r="LVZ266" s="7"/>
      <c r="LWA266" s="7"/>
      <c r="LWB266" s="7"/>
      <c r="LWC266" s="7"/>
      <c r="LWD266" s="7"/>
      <c r="LWE266" s="7"/>
      <c r="LWF266" s="7"/>
      <c r="LWG266" s="7"/>
      <c r="LWH266" s="7"/>
      <c r="LWI266" s="7"/>
      <c r="LWJ266" s="7"/>
      <c r="LWK266" s="7"/>
      <c r="LWL266" s="7"/>
      <c r="LWM266" s="7"/>
      <c r="LWN266" s="7"/>
      <c r="LWO266" s="7"/>
      <c r="LWP266" s="7"/>
      <c r="LWQ266" s="7"/>
      <c r="LWR266" s="7"/>
      <c r="LWS266" s="7"/>
      <c r="LWT266" s="7"/>
      <c r="LWU266" s="7"/>
      <c r="LWV266" s="7"/>
      <c r="LWW266" s="7"/>
      <c r="LWX266" s="7"/>
      <c r="LWY266" s="7"/>
      <c r="LWZ266" s="7"/>
      <c r="LXA266" s="7"/>
      <c r="LXB266" s="7"/>
      <c r="LXC266" s="7"/>
      <c r="LXD266" s="7"/>
      <c r="LXE266" s="7"/>
      <c r="LXF266" s="7"/>
      <c r="LXG266" s="7"/>
      <c r="LXH266" s="7"/>
      <c r="LXI266" s="7"/>
      <c r="LXJ266" s="7"/>
      <c r="LXK266" s="7"/>
      <c r="LXL266" s="7"/>
      <c r="LXM266" s="7"/>
      <c r="LXN266" s="7"/>
      <c r="LXO266" s="7"/>
      <c r="LXP266" s="7"/>
      <c r="LXQ266" s="7"/>
      <c r="LXR266" s="7"/>
      <c r="LXS266" s="7"/>
      <c r="LXT266" s="7"/>
      <c r="LXU266" s="7"/>
      <c r="LXV266" s="7"/>
      <c r="LXW266" s="7"/>
      <c r="LXX266" s="7"/>
      <c r="LXY266" s="7"/>
      <c r="LXZ266" s="7"/>
      <c r="LYA266" s="7"/>
      <c r="LYB266" s="7"/>
      <c r="LYC266" s="7"/>
      <c r="LYD266" s="7"/>
      <c r="LYE266" s="7"/>
      <c r="LYF266" s="7"/>
      <c r="LYG266" s="7"/>
      <c r="LYH266" s="7"/>
      <c r="LYI266" s="7"/>
      <c r="LYJ266" s="7"/>
      <c r="LYK266" s="7"/>
      <c r="LYL266" s="7"/>
      <c r="LYM266" s="7"/>
      <c r="LYN266" s="7"/>
      <c r="LYO266" s="7"/>
      <c r="LYP266" s="7"/>
      <c r="LYQ266" s="7"/>
      <c r="LYR266" s="7"/>
      <c r="LYS266" s="7"/>
      <c r="LYT266" s="7"/>
      <c r="LYU266" s="7"/>
      <c r="LYV266" s="7"/>
      <c r="LYW266" s="7"/>
      <c r="LYX266" s="7"/>
      <c r="LYY266" s="7"/>
      <c r="LYZ266" s="7"/>
      <c r="LZA266" s="7"/>
      <c r="LZB266" s="7"/>
      <c r="LZC266" s="7"/>
      <c r="LZD266" s="7"/>
      <c r="LZE266" s="7"/>
      <c r="LZF266" s="7"/>
      <c r="LZG266" s="7"/>
      <c r="LZH266" s="7"/>
      <c r="LZI266" s="7"/>
      <c r="LZJ266" s="7"/>
      <c r="LZK266" s="7"/>
      <c r="LZL266" s="7"/>
      <c r="LZM266" s="7"/>
      <c r="LZN266" s="7"/>
      <c r="LZO266" s="7"/>
      <c r="LZP266" s="7"/>
      <c r="LZQ266" s="7"/>
      <c r="LZR266" s="7"/>
      <c r="LZS266" s="7"/>
      <c r="LZT266" s="7"/>
      <c r="LZU266" s="7"/>
      <c r="LZV266" s="7"/>
      <c r="LZW266" s="7"/>
      <c r="LZX266" s="7"/>
      <c r="LZY266" s="7"/>
      <c r="LZZ266" s="7"/>
      <c r="MAA266" s="7"/>
      <c r="MAB266" s="7"/>
      <c r="MAC266" s="7"/>
      <c r="MAD266" s="7"/>
      <c r="MAE266" s="7"/>
      <c r="MAF266" s="7"/>
      <c r="MAG266" s="7"/>
      <c r="MAH266" s="7"/>
      <c r="MAI266" s="7"/>
      <c r="MAJ266" s="7"/>
      <c r="MAK266" s="7"/>
      <c r="MAL266" s="7"/>
      <c r="MAM266" s="7"/>
      <c r="MAN266" s="7"/>
      <c r="MAO266" s="7"/>
      <c r="MAP266" s="7"/>
      <c r="MAQ266" s="7"/>
      <c r="MAR266" s="7"/>
      <c r="MAS266" s="7"/>
      <c r="MAT266" s="7"/>
      <c r="MAU266" s="7"/>
      <c r="MAV266" s="7"/>
      <c r="MAW266" s="7"/>
      <c r="MAX266" s="7"/>
      <c r="MAY266" s="7"/>
      <c r="MAZ266" s="7"/>
      <c r="MBA266" s="7"/>
      <c r="MBB266" s="7"/>
      <c r="MBC266" s="7"/>
      <c r="MBD266" s="7"/>
      <c r="MBE266" s="7"/>
      <c r="MBF266" s="7"/>
      <c r="MBG266" s="7"/>
      <c r="MBH266" s="7"/>
      <c r="MBI266" s="7"/>
      <c r="MBJ266" s="7"/>
      <c r="MBK266" s="7"/>
      <c r="MBL266" s="7"/>
      <c r="MBM266" s="7"/>
      <c r="MBN266" s="7"/>
      <c r="MBO266" s="7"/>
      <c r="MBP266" s="7"/>
      <c r="MBQ266" s="7"/>
      <c r="MBR266" s="7"/>
      <c r="MBS266" s="7"/>
      <c r="MBT266" s="7"/>
      <c r="MBU266" s="7"/>
      <c r="MBV266" s="7"/>
      <c r="MBW266" s="7"/>
      <c r="MBX266" s="7"/>
      <c r="MBY266" s="7"/>
      <c r="MBZ266" s="7"/>
      <c r="MCA266" s="7"/>
      <c r="MCB266" s="7"/>
      <c r="MCC266" s="7"/>
      <c r="MCD266" s="7"/>
      <c r="MCE266" s="7"/>
      <c r="MCF266" s="7"/>
      <c r="MCG266" s="7"/>
      <c r="MCH266" s="7"/>
      <c r="MCI266" s="7"/>
      <c r="MCJ266" s="7"/>
      <c r="MCK266" s="7"/>
      <c r="MCL266" s="7"/>
      <c r="MCM266" s="7"/>
      <c r="MCN266" s="7"/>
      <c r="MCO266" s="7"/>
      <c r="MCP266" s="7"/>
      <c r="MCQ266" s="7"/>
      <c r="MCR266" s="7"/>
      <c r="MCS266" s="7"/>
      <c r="MCT266" s="7"/>
      <c r="MCU266" s="7"/>
      <c r="MCV266" s="7"/>
      <c r="MCW266" s="7"/>
      <c r="MCX266" s="7"/>
      <c r="MCY266" s="7"/>
      <c r="MCZ266" s="7"/>
      <c r="MDA266" s="7"/>
      <c r="MDB266" s="7"/>
      <c r="MDC266" s="7"/>
      <c r="MDD266" s="7"/>
      <c r="MDE266" s="7"/>
      <c r="MDF266" s="7"/>
      <c r="MDG266" s="7"/>
      <c r="MDH266" s="7"/>
      <c r="MDI266" s="7"/>
      <c r="MDJ266" s="7"/>
      <c r="MDK266" s="7"/>
      <c r="MDL266" s="7"/>
      <c r="MDM266" s="7"/>
      <c r="MDN266" s="7"/>
      <c r="MDO266" s="7"/>
      <c r="MDP266" s="7"/>
      <c r="MDQ266" s="7"/>
      <c r="MDR266" s="7"/>
      <c r="MDS266" s="7"/>
      <c r="MDT266" s="7"/>
      <c r="MDU266" s="7"/>
      <c r="MDV266" s="7"/>
      <c r="MDW266" s="7"/>
      <c r="MDX266" s="7"/>
      <c r="MDY266" s="7"/>
      <c r="MDZ266" s="7"/>
      <c r="MEA266" s="7"/>
      <c r="MEB266" s="7"/>
      <c r="MEC266" s="7"/>
      <c r="MED266" s="7"/>
      <c r="MEE266" s="7"/>
      <c r="MEF266" s="7"/>
      <c r="MEG266" s="7"/>
      <c r="MEH266" s="7"/>
      <c r="MEI266" s="7"/>
      <c r="MEJ266" s="7"/>
      <c r="MEK266" s="7"/>
      <c r="MEL266" s="7"/>
      <c r="MEM266" s="7"/>
      <c r="MEN266" s="7"/>
      <c r="MEO266" s="7"/>
      <c r="MEP266" s="7"/>
      <c r="MEQ266" s="7"/>
      <c r="MER266" s="7"/>
      <c r="MES266" s="7"/>
      <c r="MET266" s="7"/>
      <c r="MEU266" s="7"/>
      <c r="MEV266" s="7"/>
      <c r="MEW266" s="7"/>
      <c r="MEX266" s="7"/>
      <c r="MEY266" s="7"/>
      <c r="MEZ266" s="7"/>
      <c r="MFA266" s="7"/>
      <c r="MFB266" s="7"/>
      <c r="MFC266" s="7"/>
      <c r="MFD266" s="7"/>
      <c r="MFE266" s="7"/>
      <c r="MFF266" s="7"/>
      <c r="MFG266" s="7"/>
      <c r="MFH266" s="7"/>
      <c r="MFI266" s="7"/>
      <c r="MFJ266" s="7"/>
      <c r="MFK266" s="7"/>
      <c r="MFL266" s="7"/>
      <c r="MFM266" s="7"/>
      <c r="MFN266" s="7"/>
      <c r="MFO266" s="7"/>
      <c r="MFP266" s="7"/>
      <c r="MFQ266" s="7"/>
      <c r="MFR266" s="7"/>
      <c r="MFS266" s="7"/>
      <c r="MFT266" s="7"/>
      <c r="MFU266" s="7"/>
      <c r="MFV266" s="7"/>
      <c r="MFW266" s="7"/>
      <c r="MFX266" s="7"/>
      <c r="MFY266" s="7"/>
      <c r="MFZ266" s="7"/>
      <c r="MGA266" s="7"/>
      <c r="MGB266" s="7"/>
      <c r="MGC266" s="7"/>
      <c r="MGD266" s="7"/>
      <c r="MGE266" s="7"/>
      <c r="MGF266" s="7"/>
      <c r="MGG266" s="7"/>
      <c r="MGH266" s="7"/>
      <c r="MGI266" s="7"/>
      <c r="MGJ266" s="7"/>
      <c r="MGK266" s="7"/>
      <c r="MGL266" s="7"/>
      <c r="MGM266" s="7"/>
      <c r="MGN266" s="7"/>
      <c r="MGO266" s="7"/>
      <c r="MGP266" s="7"/>
      <c r="MGQ266" s="7"/>
      <c r="MGR266" s="7"/>
      <c r="MGS266" s="7"/>
      <c r="MGT266" s="7"/>
      <c r="MGU266" s="7"/>
      <c r="MGV266" s="7"/>
      <c r="MGW266" s="7"/>
      <c r="MGX266" s="7"/>
      <c r="MGY266" s="7"/>
      <c r="MGZ266" s="7"/>
      <c r="MHA266" s="7"/>
      <c r="MHB266" s="7"/>
      <c r="MHC266" s="7"/>
      <c r="MHD266" s="7"/>
      <c r="MHE266" s="7"/>
      <c r="MHF266" s="7"/>
      <c r="MHG266" s="7"/>
      <c r="MHH266" s="7"/>
      <c r="MHI266" s="7"/>
      <c r="MHJ266" s="7"/>
      <c r="MHK266" s="7"/>
      <c r="MHL266" s="7"/>
      <c r="MHM266" s="7"/>
      <c r="MHN266" s="7"/>
      <c r="MHO266" s="7"/>
      <c r="MHP266" s="7"/>
      <c r="MHQ266" s="7"/>
      <c r="MHR266" s="7"/>
      <c r="MHS266" s="7"/>
      <c r="MHT266" s="7"/>
      <c r="MHU266" s="7"/>
      <c r="MHV266" s="7"/>
      <c r="MHW266" s="7"/>
      <c r="MHX266" s="7"/>
      <c r="MHY266" s="7"/>
      <c r="MHZ266" s="7"/>
      <c r="MIA266" s="7"/>
      <c r="MIB266" s="7"/>
      <c r="MIC266" s="7"/>
      <c r="MID266" s="7"/>
      <c r="MIE266" s="7"/>
      <c r="MIF266" s="7"/>
      <c r="MIG266" s="7"/>
      <c r="MIH266" s="7"/>
      <c r="MII266" s="7"/>
      <c r="MIJ266" s="7"/>
      <c r="MIK266" s="7"/>
      <c r="MIL266" s="7"/>
      <c r="MIM266" s="7"/>
      <c r="MIN266" s="7"/>
      <c r="MIO266" s="7"/>
      <c r="MIP266" s="7"/>
      <c r="MIQ266" s="7"/>
      <c r="MIR266" s="7"/>
      <c r="MIS266" s="7"/>
      <c r="MIT266" s="7"/>
      <c r="MIU266" s="7"/>
      <c r="MIV266" s="7"/>
      <c r="MIW266" s="7"/>
      <c r="MIX266" s="7"/>
      <c r="MIY266" s="7"/>
      <c r="MIZ266" s="7"/>
      <c r="MJA266" s="7"/>
      <c r="MJB266" s="7"/>
      <c r="MJC266" s="7"/>
      <c r="MJD266" s="7"/>
      <c r="MJE266" s="7"/>
      <c r="MJF266" s="7"/>
      <c r="MJG266" s="7"/>
      <c r="MJH266" s="7"/>
      <c r="MJI266" s="7"/>
      <c r="MJJ266" s="7"/>
      <c r="MJK266" s="7"/>
      <c r="MJL266" s="7"/>
      <c r="MJM266" s="7"/>
      <c r="MJN266" s="7"/>
      <c r="MJO266" s="7"/>
      <c r="MJP266" s="7"/>
      <c r="MJQ266" s="7"/>
      <c r="MJR266" s="7"/>
      <c r="MJS266" s="7"/>
      <c r="MJT266" s="7"/>
      <c r="MJU266" s="7"/>
      <c r="MJV266" s="7"/>
      <c r="MJW266" s="7"/>
      <c r="MJX266" s="7"/>
      <c r="MJY266" s="7"/>
      <c r="MJZ266" s="7"/>
      <c r="MKA266" s="7"/>
      <c r="MKB266" s="7"/>
      <c r="MKC266" s="7"/>
      <c r="MKD266" s="7"/>
      <c r="MKE266" s="7"/>
      <c r="MKF266" s="7"/>
      <c r="MKG266" s="7"/>
      <c r="MKH266" s="7"/>
      <c r="MKI266" s="7"/>
      <c r="MKJ266" s="7"/>
      <c r="MKK266" s="7"/>
      <c r="MKL266" s="7"/>
      <c r="MKM266" s="7"/>
      <c r="MKN266" s="7"/>
      <c r="MKO266" s="7"/>
      <c r="MKP266" s="7"/>
      <c r="MKQ266" s="7"/>
      <c r="MKR266" s="7"/>
      <c r="MKS266" s="7"/>
      <c r="MKT266" s="7"/>
      <c r="MKU266" s="7"/>
      <c r="MKV266" s="7"/>
      <c r="MKW266" s="7"/>
      <c r="MKX266" s="7"/>
      <c r="MKY266" s="7"/>
      <c r="MKZ266" s="7"/>
      <c r="MLA266" s="7"/>
      <c r="MLB266" s="7"/>
      <c r="MLC266" s="7"/>
      <c r="MLD266" s="7"/>
      <c r="MLE266" s="7"/>
      <c r="MLF266" s="7"/>
      <c r="MLG266" s="7"/>
      <c r="MLH266" s="7"/>
      <c r="MLI266" s="7"/>
      <c r="MLJ266" s="7"/>
      <c r="MLK266" s="7"/>
      <c r="MLL266" s="7"/>
      <c r="MLM266" s="7"/>
      <c r="MLN266" s="7"/>
      <c r="MLO266" s="7"/>
      <c r="MLP266" s="7"/>
      <c r="MLQ266" s="7"/>
      <c r="MLR266" s="7"/>
      <c r="MLS266" s="7"/>
      <c r="MLT266" s="7"/>
      <c r="MLU266" s="7"/>
      <c r="MLV266" s="7"/>
      <c r="MLW266" s="7"/>
      <c r="MLX266" s="7"/>
      <c r="MLY266" s="7"/>
      <c r="MLZ266" s="7"/>
      <c r="MMA266" s="7"/>
      <c r="MMB266" s="7"/>
      <c r="MMC266" s="7"/>
      <c r="MMD266" s="7"/>
      <c r="MME266" s="7"/>
      <c r="MMF266" s="7"/>
      <c r="MMG266" s="7"/>
      <c r="MMH266" s="7"/>
      <c r="MMI266" s="7"/>
      <c r="MMJ266" s="7"/>
      <c r="MMK266" s="7"/>
      <c r="MML266" s="7"/>
      <c r="MMM266" s="7"/>
      <c r="MMN266" s="7"/>
      <c r="MMO266" s="7"/>
      <c r="MMP266" s="7"/>
      <c r="MMQ266" s="7"/>
      <c r="MMR266" s="7"/>
      <c r="MMS266" s="7"/>
      <c r="MMT266" s="7"/>
      <c r="MMU266" s="7"/>
      <c r="MMV266" s="7"/>
      <c r="MMW266" s="7"/>
      <c r="MMX266" s="7"/>
      <c r="MMY266" s="7"/>
      <c r="MMZ266" s="7"/>
      <c r="MNA266" s="7"/>
      <c r="MNB266" s="7"/>
      <c r="MNC266" s="7"/>
      <c r="MND266" s="7"/>
      <c r="MNE266" s="7"/>
      <c r="MNF266" s="7"/>
      <c r="MNG266" s="7"/>
      <c r="MNH266" s="7"/>
      <c r="MNI266" s="7"/>
      <c r="MNJ266" s="7"/>
      <c r="MNK266" s="7"/>
      <c r="MNL266" s="7"/>
      <c r="MNM266" s="7"/>
      <c r="MNN266" s="7"/>
      <c r="MNO266" s="7"/>
      <c r="MNP266" s="7"/>
      <c r="MNQ266" s="7"/>
      <c r="MNR266" s="7"/>
      <c r="MNS266" s="7"/>
      <c r="MNT266" s="7"/>
      <c r="MNU266" s="7"/>
      <c r="MNV266" s="7"/>
      <c r="MNW266" s="7"/>
      <c r="MNX266" s="7"/>
      <c r="MNY266" s="7"/>
      <c r="MNZ266" s="7"/>
      <c r="MOA266" s="7"/>
      <c r="MOB266" s="7"/>
      <c r="MOC266" s="7"/>
      <c r="MOD266" s="7"/>
      <c r="MOE266" s="7"/>
      <c r="MOF266" s="7"/>
      <c r="MOG266" s="7"/>
      <c r="MOH266" s="7"/>
      <c r="MOI266" s="7"/>
      <c r="MOJ266" s="7"/>
      <c r="MOK266" s="7"/>
      <c r="MOL266" s="7"/>
      <c r="MOM266" s="7"/>
      <c r="MON266" s="7"/>
      <c r="MOO266" s="7"/>
      <c r="MOP266" s="7"/>
      <c r="MOQ266" s="7"/>
      <c r="MOR266" s="7"/>
      <c r="MOS266" s="7"/>
      <c r="MOT266" s="7"/>
      <c r="MOU266" s="7"/>
      <c r="MOV266" s="7"/>
      <c r="MOW266" s="7"/>
      <c r="MOX266" s="7"/>
      <c r="MOY266" s="7"/>
      <c r="MOZ266" s="7"/>
      <c r="MPA266" s="7"/>
      <c r="MPB266" s="7"/>
      <c r="MPC266" s="7"/>
      <c r="MPD266" s="7"/>
      <c r="MPE266" s="7"/>
      <c r="MPF266" s="7"/>
      <c r="MPG266" s="7"/>
      <c r="MPH266" s="7"/>
      <c r="MPI266" s="7"/>
      <c r="MPJ266" s="7"/>
      <c r="MPK266" s="7"/>
      <c r="MPL266" s="7"/>
      <c r="MPM266" s="7"/>
      <c r="MPN266" s="7"/>
      <c r="MPO266" s="7"/>
      <c r="MPP266" s="7"/>
      <c r="MPQ266" s="7"/>
      <c r="MPR266" s="7"/>
      <c r="MPS266" s="7"/>
      <c r="MPT266" s="7"/>
      <c r="MPU266" s="7"/>
      <c r="MPV266" s="7"/>
      <c r="MPW266" s="7"/>
      <c r="MPX266" s="7"/>
      <c r="MPY266" s="7"/>
      <c r="MPZ266" s="7"/>
      <c r="MQA266" s="7"/>
      <c r="MQB266" s="7"/>
      <c r="MQC266" s="7"/>
      <c r="MQD266" s="7"/>
      <c r="MQE266" s="7"/>
      <c r="MQF266" s="7"/>
      <c r="MQG266" s="7"/>
      <c r="MQH266" s="7"/>
      <c r="MQI266" s="7"/>
      <c r="MQJ266" s="7"/>
      <c r="MQK266" s="7"/>
      <c r="MQL266" s="7"/>
      <c r="MQM266" s="7"/>
      <c r="MQN266" s="7"/>
      <c r="MQO266" s="7"/>
      <c r="MQP266" s="7"/>
      <c r="MQQ266" s="7"/>
      <c r="MQR266" s="7"/>
      <c r="MQS266" s="7"/>
      <c r="MQT266" s="7"/>
      <c r="MQU266" s="7"/>
      <c r="MQV266" s="7"/>
      <c r="MQW266" s="7"/>
      <c r="MQX266" s="7"/>
      <c r="MQY266" s="7"/>
      <c r="MQZ266" s="7"/>
      <c r="MRA266" s="7"/>
      <c r="MRB266" s="7"/>
      <c r="MRC266" s="7"/>
      <c r="MRD266" s="7"/>
      <c r="MRE266" s="7"/>
      <c r="MRF266" s="7"/>
      <c r="MRG266" s="7"/>
      <c r="MRH266" s="7"/>
      <c r="MRI266" s="7"/>
      <c r="MRJ266" s="7"/>
      <c r="MRK266" s="7"/>
      <c r="MRL266" s="7"/>
      <c r="MRM266" s="7"/>
      <c r="MRN266" s="7"/>
      <c r="MRO266" s="7"/>
      <c r="MRP266" s="7"/>
      <c r="MRQ266" s="7"/>
      <c r="MRR266" s="7"/>
      <c r="MRS266" s="7"/>
      <c r="MRT266" s="7"/>
      <c r="MRU266" s="7"/>
      <c r="MRV266" s="7"/>
      <c r="MRW266" s="7"/>
      <c r="MRX266" s="7"/>
      <c r="MRY266" s="7"/>
      <c r="MRZ266" s="7"/>
      <c r="MSA266" s="7"/>
      <c r="MSB266" s="7"/>
      <c r="MSC266" s="7"/>
      <c r="MSD266" s="7"/>
      <c r="MSE266" s="7"/>
      <c r="MSF266" s="7"/>
      <c r="MSG266" s="7"/>
      <c r="MSH266" s="7"/>
      <c r="MSI266" s="7"/>
      <c r="MSJ266" s="7"/>
      <c r="MSK266" s="7"/>
      <c r="MSL266" s="7"/>
      <c r="MSM266" s="7"/>
      <c r="MSN266" s="7"/>
      <c r="MSO266" s="7"/>
      <c r="MSP266" s="7"/>
      <c r="MSQ266" s="7"/>
      <c r="MSR266" s="7"/>
      <c r="MSS266" s="7"/>
      <c r="MST266" s="7"/>
      <c r="MSU266" s="7"/>
      <c r="MSV266" s="7"/>
      <c r="MSW266" s="7"/>
      <c r="MSX266" s="7"/>
      <c r="MSY266" s="7"/>
      <c r="MSZ266" s="7"/>
      <c r="MTA266" s="7"/>
      <c r="MTB266" s="7"/>
      <c r="MTC266" s="7"/>
      <c r="MTD266" s="7"/>
      <c r="MTE266" s="7"/>
      <c r="MTF266" s="7"/>
      <c r="MTG266" s="7"/>
      <c r="MTH266" s="7"/>
      <c r="MTI266" s="7"/>
      <c r="MTJ266" s="7"/>
      <c r="MTK266" s="7"/>
      <c r="MTL266" s="7"/>
      <c r="MTM266" s="7"/>
      <c r="MTN266" s="7"/>
      <c r="MTO266" s="7"/>
      <c r="MTP266" s="7"/>
      <c r="MTQ266" s="7"/>
      <c r="MTR266" s="7"/>
      <c r="MTS266" s="7"/>
      <c r="MTT266" s="7"/>
      <c r="MTU266" s="7"/>
      <c r="MTV266" s="7"/>
      <c r="MTW266" s="7"/>
      <c r="MTX266" s="7"/>
      <c r="MTY266" s="7"/>
      <c r="MTZ266" s="7"/>
      <c r="MUA266" s="7"/>
      <c r="MUB266" s="7"/>
      <c r="MUC266" s="7"/>
      <c r="MUD266" s="7"/>
      <c r="MUE266" s="7"/>
      <c r="MUF266" s="7"/>
      <c r="MUG266" s="7"/>
      <c r="MUH266" s="7"/>
      <c r="MUI266" s="7"/>
      <c r="MUJ266" s="7"/>
      <c r="MUK266" s="7"/>
      <c r="MUL266" s="7"/>
      <c r="MUM266" s="7"/>
      <c r="MUN266" s="7"/>
      <c r="MUO266" s="7"/>
      <c r="MUP266" s="7"/>
      <c r="MUQ266" s="7"/>
      <c r="MUR266" s="7"/>
      <c r="MUS266" s="7"/>
      <c r="MUT266" s="7"/>
      <c r="MUU266" s="7"/>
      <c r="MUV266" s="7"/>
      <c r="MUW266" s="7"/>
      <c r="MUX266" s="7"/>
      <c r="MUY266" s="7"/>
      <c r="MUZ266" s="7"/>
      <c r="MVA266" s="7"/>
      <c r="MVB266" s="7"/>
      <c r="MVC266" s="7"/>
      <c r="MVD266" s="7"/>
      <c r="MVE266" s="7"/>
      <c r="MVF266" s="7"/>
      <c r="MVG266" s="7"/>
      <c r="MVH266" s="7"/>
      <c r="MVI266" s="7"/>
      <c r="MVJ266" s="7"/>
      <c r="MVK266" s="7"/>
      <c r="MVL266" s="7"/>
      <c r="MVM266" s="7"/>
      <c r="MVN266" s="7"/>
      <c r="MVO266" s="7"/>
      <c r="MVP266" s="7"/>
      <c r="MVQ266" s="7"/>
      <c r="MVR266" s="7"/>
      <c r="MVS266" s="7"/>
      <c r="MVT266" s="7"/>
      <c r="MVU266" s="7"/>
      <c r="MVV266" s="7"/>
      <c r="MVW266" s="7"/>
      <c r="MVX266" s="7"/>
      <c r="MVY266" s="7"/>
      <c r="MVZ266" s="7"/>
      <c r="MWA266" s="7"/>
      <c r="MWB266" s="7"/>
      <c r="MWC266" s="7"/>
      <c r="MWD266" s="7"/>
      <c r="MWE266" s="7"/>
      <c r="MWF266" s="7"/>
      <c r="MWG266" s="7"/>
      <c r="MWH266" s="7"/>
      <c r="MWI266" s="7"/>
      <c r="MWJ266" s="7"/>
      <c r="MWK266" s="7"/>
      <c r="MWL266" s="7"/>
      <c r="MWM266" s="7"/>
      <c r="MWN266" s="7"/>
      <c r="MWO266" s="7"/>
      <c r="MWP266" s="7"/>
      <c r="MWQ266" s="7"/>
      <c r="MWR266" s="7"/>
      <c r="MWS266" s="7"/>
      <c r="MWT266" s="7"/>
      <c r="MWU266" s="7"/>
      <c r="MWV266" s="7"/>
      <c r="MWW266" s="7"/>
      <c r="MWX266" s="7"/>
      <c r="MWY266" s="7"/>
      <c r="MWZ266" s="7"/>
      <c r="MXA266" s="7"/>
      <c r="MXB266" s="7"/>
      <c r="MXC266" s="7"/>
      <c r="MXD266" s="7"/>
      <c r="MXE266" s="7"/>
      <c r="MXF266" s="7"/>
      <c r="MXG266" s="7"/>
      <c r="MXH266" s="7"/>
      <c r="MXI266" s="7"/>
      <c r="MXJ266" s="7"/>
      <c r="MXK266" s="7"/>
      <c r="MXL266" s="7"/>
      <c r="MXM266" s="7"/>
      <c r="MXN266" s="7"/>
      <c r="MXO266" s="7"/>
      <c r="MXP266" s="7"/>
      <c r="MXQ266" s="7"/>
      <c r="MXR266" s="7"/>
      <c r="MXS266" s="7"/>
      <c r="MXT266" s="7"/>
      <c r="MXU266" s="7"/>
      <c r="MXV266" s="7"/>
      <c r="MXW266" s="7"/>
      <c r="MXX266" s="7"/>
      <c r="MXY266" s="7"/>
      <c r="MXZ266" s="7"/>
      <c r="MYA266" s="7"/>
      <c r="MYB266" s="7"/>
      <c r="MYC266" s="7"/>
      <c r="MYD266" s="7"/>
      <c r="MYE266" s="7"/>
      <c r="MYF266" s="7"/>
      <c r="MYG266" s="7"/>
      <c r="MYH266" s="7"/>
      <c r="MYI266" s="7"/>
      <c r="MYJ266" s="7"/>
      <c r="MYK266" s="7"/>
      <c r="MYL266" s="7"/>
      <c r="MYM266" s="7"/>
      <c r="MYN266" s="7"/>
      <c r="MYO266" s="7"/>
      <c r="MYP266" s="7"/>
      <c r="MYQ266" s="7"/>
      <c r="MYR266" s="7"/>
      <c r="MYS266" s="7"/>
      <c r="MYT266" s="7"/>
      <c r="MYU266" s="7"/>
      <c r="MYV266" s="7"/>
      <c r="MYW266" s="7"/>
      <c r="MYX266" s="7"/>
      <c r="MYY266" s="7"/>
      <c r="MYZ266" s="7"/>
      <c r="MZA266" s="7"/>
      <c r="MZB266" s="7"/>
      <c r="MZC266" s="7"/>
      <c r="MZD266" s="7"/>
      <c r="MZE266" s="7"/>
      <c r="MZF266" s="7"/>
      <c r="MZG266" s="7"/>
      <c r="MZH266" s="7"/>
      <c r="MZI266" s="7"/>
      <c r="MZJ266" s="7"/>
      <c r="MZK266" s="7"/>
      <c r="MZL266" s="7"/>
      <c r="MZM266" s="7"/>
      <c r="MZN266" s="7"/>
      <c r="MZO266" s="7"/>
      <c r="MZP266" s="7"/>
      <c r="MZQ266" s="7"/>
      <c r="MZR266" s="7"/>
      <c r="MZS266" s="7"/>
      <c r="MZT266" s="7"/>
      <c r="MZU266" s="7"/>
      <c r="MZV266" s="7"/>
      <c r="MZW266" s="7"/>
      <c r="MZX266" s="7"/>
      <c r="MZY266" s="7"/>
      <c r="MZZ266" s="7"/>
      <c r="NAA266" s="7"/>
      <c r="NAB266" s="7"/>
      <c r="NAC266" s="7"/>
      <c r="NAD266" s="7"/>
      <c r="NAE266" s="7"/>
      <c r="NAF266" s="7"/>
      <c r="NAG266" s="7"/>
      <c r="NAH266" s="7"/>
      <c r="NAI266" s="7"/>
      <c r="NAJ266" s="7"/>
      <c r="NAK266" s="7"/>
      <c r="NAL266" s="7"/>
      <c r="NAM266" s="7"/>
      <c r="NAN266" s="7"/>
      <c r="NAO266" s="7"/>
      <c r="NAP266" s="7"/>
      <c r="NAQ266" s="7"/>
      <c r="NAR266" s="7"/>
      <c r="NAS266" s="7"/>
      <c r="NAT266" s="7"/>
      <c r="NAU266" s="7"/>
      <c r="NAV266" s="7"/>
      <c r="NAW266" s="7"/>
      <c r="NAX266" s="7"/>
      <c r="NAY266" s="7"/>
      <c r="NAZ266" s="7"/>
      <c r="NBA266" s="7"/>
      <c r="NBB266" s="7"/>
      <c r="NBC266" s="7"/>
      <c r="NBD266" s="7"/>
      <c r="NBE266" s="7"/>
      <c r="NBF266" s="7"/>
      <c r="NBG266" s="7"/>
      <c r="NBH266" s="7"/>
      <c r="NBI266" s="7"/>
      <c r="NBJ266" s="7"/>
      <c r="NBK266" s="7"/>
      <c r="NBL266" s="7"/>
      <c r="NBM266" s="7"/>
      <c r="NBN266" s="7"/>
      <c r="NBO266" s="7"/>
      <c r="NBP266" s="7"/>
      <c r="NBQ266" s="7"/>
      <c r="NBR266" s="7"/>
      <c r="NBS266" s="7"/>
      <c r="NBT266" s="7"/>
      <c r="NBU266" s="7"/>
      <c r="NBV266" s="7"/>
      <c r="NBW266" s="7"/>
      <c r="NBX266" s="7"/>
      <c r="NBY266" s="7"/>
      <c r="NBZ266" s="7"/>
      <c r="NCA266" s="7"/>
      <c r="NCB266" s="7"/>
      <c r="NCC266" s="7"/>
      <c r="NCD266" s="7"/>
      <c r="NCE266" s="7"/>
      <c r="NCF266" s="7"/>
      <c r="NCG266" s="7"/>
      <c r="NCH266" s="7"/>
      <c r="NCI266" s="7"/>
      <c r="NCJ266" s="7"/>
      <c r="NCK266" s="7"/>
      <c r="NCL266" s="7"/>
      <c r="NCM266" s="7"/>
      <c r="NCN266" s="7"/>
      <c r="NCO266" s="7"/>
      <c r="NCP266" s="7"/>
      <c r="NCQ266" s="7"/>
      <c r="NCR266" s="7"/>
      <c r="NCS266" s="7"/>
      <c r="NCT266" s="7"/>
      <c r="NCU266" s="7"/>
      <c r="NCV266" s="7"/>
      <c r="NCW266" s="7"/>
      <c r="NCX266" s="7"/>
      <c r="NCY266" s="7"/>
      <c r="NCZ266" s="7"/>
      <c r="NDA266" s="7"/>
      <c r="NDB266" s="7"/>
      <c r="NDC266" s="7"/>
      <c r="NDD266" s="7"/>
      <c r="NDE266" s="7"/>
      <c r="NDF266" s="7"/>
      <c r="NDG266" s="7"/>
      <c r="NDH266" s="7"/>
      <c r="NDI266" s="7"/>
      <c r="NDJ266" s="7"/>
      <c r="NDK266" s="7"/>
      <c r="NDL266" s="7"/>
      <c r="NDM266" s="7"/>
      <c r="NDN266" s="7"/>
      <c r="NDO266" s="7"/>
      <c r="NDP266" s="7"/>
      <c r="NDQ266" s="7"/>
      <c r="NDR266" s="7"/>
      <c r="NDS266" s="7"/>
      <c r="NDT266" s="7"/>
      <c r="NDU266" s="7"/>
      <c r="NDV266" s="7"/>
      <c r="NDW266" s="7"/>
      <c r="NDX266" s="7"/>
      <c r="NDY266" s="7"/>
      <c r="NDZ266" s="7"/>
      <c r="NEA266" s="7"/>
      <c r="NEB266" s="7"/>
      <c r="NEC266" s="7"/>
      <c r="NED266" s="7"/>
      <c r="NEE266" s="7"/>
      <c r="NEF266" s="7"/>
      <c r="NEG266" s="7"/>
      <c r="NEH266" s="7"/>
      <c r="NEI266" s="7"/>
      <c r="NEJ266" s="7"/>
      <c r="NEK266" s="7"/>
      <c r="NEL266" s="7"/>
      <c r="NEM266" s="7"/>
      <c r="NEN266" s="7"/>
      <c r="NEO266" s="7"/>
      <c r="NEP266" s="7"/>
      <c r="NEQ266" s="7"/>
      <c r="NER266" s="7"/>
      <c r="NES266" s="7"/>
      <c r="NET266" s="7"/>
      <c r="NEU266" s="7"/>
      <c r="NEV266" s="7"/>
      <c r="NEW266" s="7"/>
      <c r="NEX266" s="7"/>
      <c r="NEY266" s="7"/>
      <c r="NEZ266" s="7"/>
      <c r="NFA266" s="7"/>
      <c r="NFB266" s="7"/>
      <c r="NFC266" s="7"/>
      <c r="NFD266" s="7"/>
      <c r="NFE266" s="7"/>
      <c r="NFF266" s="7"/>
      <c r="NFG266" s="7"/>
      <c r="NFH266" s="7"/>
      <c r="NFI266" s="7"/>
      <c r="NFJ266" s="7"/>
      <c r="NFK266" s="7"/>
      <c r="NFL266" s="7"/>
      <c r="NFM266" s="7"/>
      <c r="NFN266" s="7"/>
      <c r="NFO266" s="7"/>
      <c r="NFP266" s="7"/>
      <c r="NFQ266" s="7"/>
      <c r="NFR266" s="7"/>
      <c r="NFS266" s="7"/>
      <c r="NFT266" s="7"/>
      <c r="NFU266" s="7"/>
      <c r="NFV266" s="7"/>
      <c r="NFW266" s="7"/>
      <c r="NFX266" s="7"/>
      <c r="NFY266" s="7"/>
      <c r="NFZ266" s="7"/>
      <c r="NGA266" s="7"/>
      <c r="NGB266" s="7"/>
      <c r="NGC266" s="7"/>
      <c r="NGD266" s="7"/>
      <c r="NGE266" s="7"/>
      <c r="NGF266" s="7"/>
      <c r="NGG266" s="7"/>
      <c r="NGH266" s="7"/>
      <c r="NGI266" s="7"/>
      <c r="NGJ266" s="7"/>
      <c r="NGK266" s="7"/>
      <c r="NGL266" s="7"/>
      <c r="NGM266" s="7"/>
      <c r="NGN266" s="7"/>
      <c r="NGO266" s="7"/>
      <c r="NGP266" s="7"/>
      <c r="NGQ266" s="7"/>
      <c r="NGR266" s="7"/>
      <c r="NGS266" s="7"/>
      <c r="NGT266" s="7"/>
      <c r="NGU266" s="7"/>
      <c r="NGV266" s="7"/>
      <c r="NGW266" s="7"/>
      <c r="NGX266" s="7"/>
      <c r="NGY266" s="7"/>
      <c r="NGZ266" s="7"/>
      <c r="NHA266" s="7"/>
      <c r="NHB266" s="7"/>
      <c r="NHC266" s="7"/>
      <c r="NHD266" s="7"/>
      <c r="NHE266" s="7"/>
      <c r="NHF266" s="7"/>
      <c r="NHG266" s="7"/>
      <c r="NHH266" s="7"/>
      <c r="NHI266" s="7"/>
      <c r="NHJ266" s="7"/>
      <c r="NHK266" s="7"/>
      <c r="NHL266" s="7"/>
      <c r="NHM266" s="7"/>
      <c r="NHN266" s="7"/>
      <c r="NHO266" s="7"/>
      <c r="NHP266" s="7"/>
      <c r="NHQ266" s="7"/>
      <c r="NHR266" s="7"/>
      <c r="NHS266" s="7"/>
      <c r="NHT266" s="7"/>
      <c r="NHU266" s="7"/>
      <c r="NHV266" s="7"/>
      <c r="NHW266" s="7"/>
      <c r="NHX266" s="7"/>
      <c r="NHY266" s="7"/>
      <c r="NHZ266" s="7"/>
      <c r="NIA266" s="7"/>
      <c r="NIB266" s="7"/>
      <c r="NIC266" s="7"/>
      <c r="NID266" s="7"/>
      <c r="NIE266" s="7"/>
      <c r="NIF266" s="7"/>
      <c r="NIG266" s="7"/>
      <c r="NIH266" s="7"/>
      <c r="NII266" s="7"/>
      <c r="NIJ266" s="7"/>
      <c r="NIK266" s="7"/>
      <c r="NIL266" s="7"/>
      <c r="NIM266" s="7"/>
      <c r="NIN266" s="7"/>
      <c r="NIO266" s="7"/>
      <c r="NIP266" s="7"/>
      <c r="NIQ266" s="7"/>
      <c r="NIR266" s="7"/>
      <c r="NIS266" s="7"/>
      <c r="NIT266" s="7"/>
      <c r="NIU266" s="7"/>
      <c r="NIV266" s="7"/>
      <c r="NIW266" s="7"/>
      <c r="NIX266" s="7"/>
      <c r="NIY266" s="7"/>
      <c r="NIZ266" s="7"/>
      <c r="NJA266" s="7"/>
      <c r="NJB266" s="7"/>
      <c r="NJC266" s="7"/>
      <c r="NJD266" s="7"/>
      <c r="NJE266" s="7"/>
      <c r="NJF266" s="7"/>
      <c r="NJG266" s="7"/>
      <c r="NJH266" s="7"/>
      <c r="NJI266" s="7"/>
      <c r="NJJ266" s="7"/>
      <c r="NJK266" s="7"/>
      <c r="NJL266" s="7"/>
      <c r="NJM266" s="7"/>
      <c r="NJN266" s="7"/>
      <c r="NJO266" s="7"/>
      <c r="NJP266" s="7"/>
      <c r="NJQ266" s="7"/>
      <c r="NJR266" s="7"/>
      <c r="NJS266" s="7"/>
      <c r="NJT266" s="7"/>
      <c r="NJU266" s="7"/>
      <c r="NJV266" s="7"/>
      <c r="NJW266" s="7"/>
      <c r="NJX266" s="7"/>
      <c r="NJY266" s="7"/>
      <c r="NJZ266" s="7"/>
      <c r="NKA266" s="7"/>
      <c r="NKB266" s="7"/>
      <c r="NKC266" s="7"/>
      <c r="NKD266" s="7"/>
      <c r="NKE266" s="7"/>
      <c r="NKF266" s="7"/>
      <c r="NKG266" s="7"/>
      <c r="NKH266" s="7"/>
      <c r="NKI266" s="7"/>
      <c r="NKJ266" s="7"/>
      <c r="NKK266" s="7"/>
      <c r="NKL266" s="7"/>
      <c r="NKM266" s="7"/>
      <c r="NKN266" s="7"/>
      <c r="NKO266" s="7"/>
      <c r="NKP266" s="7"/>
      <c r="NKQ266" s="7"/>
      <c r="NKR266" s="7"/>
      <c r="NKS266" s="7"/>
      <c r="NKT266" s="7"/>
      <c r="NKU266" s="7"/>
      <c r="NKV266" s="7"/>
      <c r="NKW266" s="7"/>
      <c r="NKX266" s="7"/>
      <c r="NKY266" s="7"/>
      <c r="NKZ266" s="7"/>
      <c r="NLA266" s="7"/>
      <c r="NLB266" s="7"/>
      <c r="NLC266" s="7"/>
      <c r="NLD266" s="7"/>
      <c r="NLE266" s="7"/>
      <c r="NLF266" s="7"/>
      <c r="NLG266" s="7"/>
      <c r="NLH266" s="7"/>
      <c r="NLI266" s="7"/>
      <c r="NLJ266" s="7"/>
      <c r="NLK266" s="7"/>
      <c r="NLL266" s="7"/>
      <c r="NLM266" s="7"/>
      <c r="NLN266" s="7"/>
      <c r="NLO266" s="7"/>
      <c r="NLP266" s="7"/>
      <c r="NLQ266" s="7"/>
      <c r="NLR266" s="7"/>
      <c r="NLS266" s="7"/>
      <c r="NLT266" s="7"/>
      <c r="NLU266" s="7"/>
      <c r="NLV266" s="7"/>
      <c r="NLW266" s="7"/>
      <c r="NLX266" s="7"/>
      <c r="NLY266" s="7"/>
      <c r="NLZ266" s="7"/>
      <c r="NMA266" s="7"/>
      <c r="NMB266" s="7"/>
      <c r="NMC266" s="7"/>
      <c r="NMD266" s="7"/>
      <c r="NME266" s="7"/>
      <c r="NMF266" s="7"/>
      <c r="NMG266" s="7"/>
      <c r="NMH266" s="7"/>
      <c r="NMI266" s="7"/>
      <c r="NMJ266" s="7"/>
      <c r="NMK266" s="7"/>
      <c r="NML266" s="7"/>
      <c r="NMM266" s="7"/>
      <c r="NMN266" s="7"/>
      <c r="NMO266" s="7"/>
      <c r="NMP266" s="7"/>
      <c r="NMQ266" s="7"/>
      <c r="NMR266" s="7"/>
      <c r="NMS266" s="7"/>
      <c r="NMT266" s="7"/>
      <c r="NMU266" s="7"/>
      <c r="NMV266" s="7"/>
      <c r="NMW266" s="7"/>
      <c r="NMX266" s="7"/>
      <c r="NMY266" s="7"/>
      <c r="NMZ266" s="7"/>
      <c r="NNA266" s="7"/>
      <c r="NNB266" s="7"/>
      <c r="NNC266" s="7"/>
      <c r="NND266" s="7"/>
      <c r="NNE266" s="7"/>
      <c r="NNF266" s="7"/>
      <c r="NNG266" s="7"/>
      <c r="NNH266" s="7"/>
      <c r="NNI266" s="7"/>
      <c r="NNJ266" s="7"/>
      <c r="NNK266" s="7"/>
      <c r="NNL266" s="7"/>
      <c r="NNM266" s="7"/>
      <c r="NNN266" s="7"/>
      <c r="NNO266" s="7"/>
      <c r="NNP266" s="7"/>
      <c r="NNQ266" s="7"/>
      <c r="NNR266" s="7"/>
      <c r="NNS266" s="7"/>
      <c r="NNT266" s="7"/>
      <c r="NNU266" s="7"/>
      <c r="NNV266" s="7"/>
      <c r="NNW266" s="7"/>
      <c r="NNX266" s="7"/>
      <c r="NNY266" s="7"/>
      <c r="NNZ266" s="7"/>
      <c r="NOA266" s="7"/>
      <c r="NOB266" s="7"/>
      <c r="NOC266" s="7"/>
      <c r="NOD266" s="7"/>
      <c r="NOE266" s="7"/>
      <c r="NOF266" s="7"/>
      <c r="NOG266" s="7"/>
      <c r="NOH266" s="7"/>
      <c r="NOI266" s="7"/>
      <c r="NOJ266" s="7"/>
      <c r="NOK266" s="7"/>
      <c r="NOL266" s="7"/>
      <c r="NOM266" s="7"/>
      <c r="NON266" s="7"/>
      <c r="NOO266" s="7"/>
      <c r="NOP266" s="7"/>
      <c r="NOQ266" s="7"/>
      <c r="NOR266" s="7"/>
      <c r="NOS266" s="7"/>
      <c r="NOT266" s="7"/>
      <c r="NOU266" s="7"/>
      <c r="NOV266" s="7"/>
      <c r="NOW266" s="7"/>
      <c r="NOX266" s="7"/>
      <c r="NOY266" s="7"/>
      <c r="NOZ266" s="7"/>
      <c r="NPA266" s="7"/>
      <c r="NPB266" s="7"/>
      <c r="NPC266" s="7"/>
      <c r="NPD266" s="7"/>
      <c r="NPE266" s="7"/>
      <c r="NPF266" s="7"/>
      <c r="NPG266" s="7"/>
      <c r="NPH266" s="7"/>
      <c r="NPI266" s="7"/>
      <c r="NPJ266" s="7"/>
      <c r="NPK266" s="7"/>
      <c r="NPL266" s="7"/>
      <c r="NPM266" s="7"/>
      <c r="NPN266" s="7"/>
      <c r="NPO266" s="7"/>
      <c r="NPP266" s="7"/>
      <c r="NPQ266" s="7"/>
      <c r="NPR266" s="7"/>
      <c r="NPS266" s="7"/>
      <c r="NPT266" s="7"/>
      <c r="NPU266" s="7"/>
      <c r="NPV266" s="7"/>
      <c r="NPW266" s="7"/>
      <c r="NPX266" s="7"/>
      <c r="NPY266" s="7"/>
      <c r="NPZ266" s="7"/>
      <c r="NQA266" s="7"/>
      <c r="NQB266" s="7"/>
      <c r="NQC266" s="7"/>
      <c r="NQD266" s="7"/>
      <c r="NQE266" s="7"/>
      <c r="NQF266" s="7"/>
      <c r="NQG266" s="7"/>
      <c r="NQH266" s="7"/>
      <c r="NQI266" s="7"/>
      <c r="NQJ266" s="7"/>
      <c r="NQK266" s="7"/>
      <c r="NQL266" s="7"/>
      <c r="NQM266" s="7"/>
      <c r="NQN266" s="7"/>
      <c r="NQO266" s="7"/>
      <c r="NQP266" s="7"/>
      <c r="NQQ266" s="7"/>
      <c r="NQR266" s="7"/>
      <c r="NQS266" s="7"/>
      <c r="NQT266" s="7"/>
      <c r="NQU266" s="7"/>
      <c r="NQV266" s="7"/>
      <c r="NQW266" s="7"/>
      <c r="NQX266" s="7"/>
      <c r="NQY266" s="7"/>
      <c r="NQZ266" s="7"/>
      <c r="NRA266" s="7"/>
      <c r="NRB266" s="7"/>
      <c r="NRC266" s="7"/>
      <c r="NRD266" s="7"/>
      <c r="NRE266" s="7"/>
      <c r="NRF266" s="7"/>
      <c r="NRG266" s="7"/>
      <c r="NRH266" s="7"/>
      <c r="NRI266" s="7"/>
      <c r="NRJ266" s="7"/>
      <c r="NRK266" s="7"/>
      <c r="NRL266" s="7"/>
      <c r="NRM266" s="7"/>
      <c r="NRN266" s="7"/>
      <c r="NRO266" s="7"/>
      <c r="NRP266" s="7"/>
      <c r="NRQ266" s="7"/>
      <c r="NRR266" s="7"/>
      <c r="NRS266" s="7"/>
      <c r="NRT266" s="7"/>
      <c r="NRU266" s="7"/>
      <c r="NRV266" s="7"/>
      <c r="NRW266" s="7"/>
      <c r="NRX266" s="7"/>
      <c r="NRY266" s="7"/>
      <c r="NRZ266" s="7"/>
      <c r="NSA266" s="7"/>
      <c r="NSB266" s="7"/>
      <c r="NSC266" s="7"/>
      <c r="NSD266" s="7"/>
      <c r="NSE266" s="7"/>
      <c r="NSF266" s="7"/>
      <c r="NSG266" s="7"/>
      <c r="NSH266" s="7"/>
      <c r="NSI266" s="7"/>
      <c r="NSJ266" s="7"/>
      <c r="NSK266" s="7"/>
      <c r="NSL266" s="7"/>
      <c r="NSM266" s="7"/>
      <c r="NSN266" s="7"/>
      <c r="NSO266" s="7"/>
      <c r="NSP266" s="7"/>
      <c r="NSQ266" s="7"/>
      <c r="NSR266" s="7"/>
      <c r="NSS266" s="7"/>
      <c r="NST266" s="7"/>
      <c r="NSU266" s="7"/>
      <c r="NSV266" s="7"/>
      <c r="NSW266" s="7"/>
      <c r="NSX266" s="7"/>
      <c r="NSY266" s="7"/>
      <c r="NSZ266" s="7"/>
      <c r="NTA266" s="7"/>
      <c r="NTB266" s="7"/>
      <c r="NTC266" s="7"/>
      <c r="NTD266" s="7"/>
      <c r="NTE266" s="7"/>
      <c r="NTF266" s="7"/>
      <c r="NTG266" s="7"/>
      <c r="NTH266" s="7"/>
      <c r="NTI266" s="7"/>
      <c r="NTJ266" s="7"/>
      <c r="NTK266" s="7"/>
      <c r="NTL266" s="7"/>
      <c r="NTM266" s="7"/>
      <c r="NTN266" s="7"/>
      <c r="NTO266" s="7"/>
      <c r="NTP266" s="7"/>
      <c r="NTQ266" s="7"/>
      <c r="NTR266" s="7"/>
      <c r="NTS266" s="7"/>
      <c r="NTT266" s="7"/>
      <c r="NTU266" s="7"/>
      <c r="NTV266" s="7"/>
      <c r="NTW266" s="7"/>
      <c r="NTX266" s="7"/>
      <c r="NTY266" s="7"/>
      <c r="NTZ266" s="7"/>
      <c r="NUA266" s="7"/>
      <c r="NUB266" s="7"/>
      <c r="NUC266" s="7"/>
      <c r="NUD266" s="7"/>
      <c r="NUE266" s="7"/>
      <c r="NUF266" s="7"/>
      <c r="NUG266" s="7"/>
      <c r="NUH266" s="7"/>
      <c r="NUI266" s="7"/>
      <c r="NUJ266" s="7"/>
      <c r="NUK266" s="7"/>
      <c r="NUL266" s="7"/>
      <c r="NUM266" s="7"/>
      <c r="NUN266" s="7"/>
      <c r="NUO266" s="7"/>
      <c r="NUP266" s="7"/>
      <c r="NUQ266" s="7"/>
      <c r="NUR266" s="7"/>
      <c r="NUS266" s="7"/>
      <c r="NUT266" s="7"/>
      <c r="NUU266" s="7"/>
      <c r="NUV266" s="7"/>
      <c r="NUW266" s="7"/>
      <c r="NUX266" s="7"/>
      <c r="NUY266" s="7"/>
      <c r="NUZ266" s="7"/>
      <c r="NVA266" s="7"/>
      <c r="NVB266" s="7"/>
      <c r="NVC266" s="7"/>
      <c r="NVD266" s="7"/>
      <c r="NVE266" s="7"/>
      <c r="NVF266" s="7"/>
      <c r="NVG266" s="7"/>
      <c r="NVH266" s="7"/>
      <c r="NVI266" s="7"/>
      <c r="NVJ266" s="7"/>
      <c r="NVK266" s="7"/>
      <c r="NVL266" s="7"/>
      <c r="NVM266" s="7"/>
      <c r="NVN266" s="7"/>
      <c r="NVO266" s="7"/>
      <c r="NVP266" s="7"/>
      <c r="NVQ266" s="7"/>
      <c r="NVR266" s="7"/>
      <c r="NVS266" s="7"/>
      <c r="NVT266" s="7"/>
      <c r="NVU266" s="7"/>
      <c r="NVV266" s="7"/>
      <c r="NVW266" s="7"/>
      <c r="NVX266" s="7"/>
      <c r="NVY266" s="7"/>
      <c r="NVZ266" s="7"/>
      <c r="NWA266" s="7"/>
      <c r="NWB266" s="7"/>
      <c r="NWC266" s="7"/>
      <c r="NWD266" s="7"/>
      <c r="NWE266" s="7"/>
      <c r="NWF266" s="7"/>
      <c r="NWG266" s="7"/>
      <c r="NWH266" s="7"/>
      <c r="NWI266" s="7"/>
      <c r="NWJ266" s="7"/>
      <c r="NWK266" s="7"/>
      <c r="NWL266" s="7"/>
      <c r="NWM266" s="7"/>
      <c r="NWN266" s="7"/>
      <c r="NWO266" s="7"/>
      <c r="NWP266" s="7"/>
      <c r="NWQ266" s="7"/>
      <c r="NWR266" s="7"/>
      <c r="NWS266" s="7"/>
      <c r="NWT266" s="7"/>
      <c r="NWU266" s="7"/>
      <c r="NWV266" s="7"/>
      <c r="NWW266" s="7"/>
      <c r="NWX266" s="7"/>
      <c r="NWY266" s="7"/>
      <c r="NWZ266" s="7"/>
      <c r="NXA266" s="7"/>
      <c r="NXB266" s="7"/>
      <c r="NXC266" s="7"/>
      <c r="NXD266" s="7"/>
      <c r="NXE266" s="7"/>
      <c r="NXF266" s="7"/>
      <c r="NXG266" s="7"/>
      <c r="NXH266" s="7"/>
      <c r="NXI266" s="7"/>
      <c r="NXJ266" s="7"/>
      <c r="NXK266" s="7"/>
      <c r="NXL266" s="7"/>
      <c r="NXM266" s="7"/>
      <c r="NXN266" s="7"/>
      <c r="NXO266" s="7"/>
      <c r="NXP266" s="7"/>
      <c r="NXQ266" s="7"/>
      <c r="NXR266" s="7"/>
      <c r="NXS266" s="7"/>
      <c r="NXT266" s="7"/>
      <c r="NXU266" s="7"/>
      <c r="NXV266" s="7"/>
      <c r="NXW266" s="7"/>
      <c r="NXX266" s="7"/>
      <c r="NXY266" s="7"/>
      <c r="NXZ266" s="7"/>
      <c r="NYA266" s="7"/>
      <c r="NYB266" s="7"/>
      <c r="NYC266" s="7"/>
      <c r="NYD266" s="7"/>
      <c r="NYE266" s="7"/>
      <c r="NYF266" s="7"/>
      <c r="NYG266" s="7"/>
      <c r="NYH266" s="7"/>
      <c r="NYI266" s="7"/>
      <c r="NYJ266" s="7"/>
      <c r="NYK266" s="7"/>
      <c r="NYL266" s="7"/>
      <c r="NYM266" s="7"/>
      <c r="NYN266" s="7"/>
      <c r="NYO266" s="7"/>
      <c r="NYP266" s="7"/>
      <c r="NYQ266" s="7"/>
      <c r="NYR266" s="7"/>
      <c r="NYS266" s="7"/>
      <c r="NYT266" s="7"/>
      <c r="NYU266" s="7"/>
      <c r="NYV266" s="7"/>
      <c r="NYW266" s="7"/>
      <c r="NYX266" s="7"/>
      <c r="NYY266" s="7"/>
      <c r="NYZ266" s="7"/>
      <c r="NZA266" s="7"/>
      <c r="NZB266" s="7"/>
      <c r="NZC266" s="7"/>
      <c r="NZD266" s="7"/>
      <c r="NZE266" s="7"/>
      <c r="NZF266" s="7"/>
      <c r="NZG266" s="7"/>
      <c r="NZH266" s="7"/>
      <c r="NZI266" s="7"/>
      <c r="NZJ266" s="7"/>
      <c r="NZK266" s="7"/>
      <c r="NZL266" s="7"/>
      <c r="NZM266" s="7"/>
      <c r="NZN266" s="7"/>
      <c r="NZO266" s="7"/>
      <c r="NZP266" s="7"/>
      <c r="NZQ266" s="7"/>
      <c r="NZR266" s="7"/>
      <c r="NZS266" s="7"/>
      <c r="NZT266" s="7"/>
      <c r="NZU266" s="7"/>
      <c r="NZV266" s="7"/>
      <c r="NZW266" s="7"/>
      <c r="NZX266" s="7"/>
      <c r="NZY266" s="7"/>
      <c r="NZZ266" s="7"/>
      <c r="OAA266" s="7"/>
      <c r="OAB266" s="7"/>
      <c r="OAC266" s="7"/>
      <c r="OAD266" s="7"/>
      <c r="OAE266" s="7"/>
      <c r="OAF266" s="7"/>
      <c r="OAG266" s="7"/>
      <c r="OAH266" s="7"/>
      <c r="OAI266" s="7"/>
      <c r="OAJ266" s="7"/>
      <c r="OAK266" s="7"/>
      <c r="OAL266" s="7"/>
      <c r="OAM266" s="7"/>
      <c r="OAN266" s="7"/>
      <c r="OAO266" s="7"/>
      <c r="OAP266" s="7"/>
      <c r="OAQ266" s="7"/>
      <c r="OAR266" s="7"/>
      <c r="OAS266" s="7"/>
      <c r="OAT266" s="7"/>
      <c r="OAU266" s="7"/>
      <c r="OAV266" s="7"/>
      <c r="OAW266" s="7"/>
      <c r="OAX266" s="7"/>
      <c r="OAY266" s="7"/>
      <c r="OAZ266" s="7"/>
      <c r="OBA266" s="7"/>
      <c r="OBB266" s="7"/>
      <c r="OBC266" s="7"/>
      <c r="OBD266" s="7"/>
      <c r="OBE266" s="7"/>
      <c r="OBF266" s="7"/>
      <c r="OBG266" s="7"/>
      <c r="OBH266" s="7"/>
      <c r="OBI266" s="7"/>
      <c r="OBJ266" s="7"/>
      <c r="OBK266" s="7"/>
      <c r="OBL266" s="7"/>
      <c r="OBM266" s="7"/>
      <c r="OBN266" s="7"/>
      <c r="OBO266" s="7"/>
      <c r="OBP266" s="7"/>
      <c r="OBQ266" s="7"/>
      <c r="OBR266" s="7"/>
      <c r="OBS266" s="7"/>
      <c r="OBT266" s="7"/>
      <c r="OBU266" s="7"/>
      <c r="OBV266" s="7"/>
      <c r="OBW266" s="7"/>
      <c r="OBX266" s="7"/>
      <c r="OBY266" s="7"/>
      <c r="OBZ266" s="7"/>
      <c r="OCA266" s="7"/>
      <c r="OCB266" s="7"/>
      <c r="OCC266" s="7"/>
      <c r="OCD266" s="7"/>
      <c r="OCE266" s="7"/>
      <c r="OCF266" s="7"/>
      <c r="OCG266" s="7"/>
      <c r="OCH266" s="7"/>
      <c r="OCI266" s="7"/>
      <c r="OCJ266" s="7"/>
      <c r="OCK266" s="7"/>
      <c r="OCL266" s="7"/>
      <c r="OCM266" s="7"/>
      <c r="OCN266" s="7"/>
      <c r="OCO266" s="7"/>
      <c r="OCP266" s="7"/>
      <c r="OCQ266" s="7"/>
      <c r="OCR266" s="7"/>
      <c r="OCS266" s="7"/>
      <c r="OCT266" s="7"/>
      <c r="OCU266" s="7"/>
      <c r="OCV266" s="7"/>
      <c r="OCW266" s="7"/>
      <c r="OCX266" s="7"/>
      <c r="OCY266" s="7"/>
      <c r="OCZ266" s="7"/>
      <c r="ODA266" s="7"/>
      <c r="ODB266" s="7"/>
      <c r="ODC266" s="7"/>
      <c r="ODD266" s="7"/>
      <c r="ODE266" s="7"/>
      <c r="ODF266" s="7"/>
      <c r="ODG266" s="7"/>
      <c r="ODH266" s="7"/>
      <c r="ODI266" s="7"/>
      <c r="ODJ266" s="7"/>
      <c r="ODK266" s="7"/>
      <c r="ODL266" s="7"/>
      <c r="ODM266" s="7"/>
      <c r="ODN266" s="7"/>
      <c r="ODO266" s="7"/>
      <c r="ODP266" s="7"/>
      <c r="ODQ266" s="7"/>
      <c r="ODR266" s="7"/>
      <c r="ODS266" s="7"/>
      <c r="ODT266" s="7"/>
      <c r="ODU266" s="7"/>
      <c r="ODV266" s="7"/>
      <c r="ODW266" s="7"/>
      <c r="ODX266" s="7"/>
      <c r="ODY266" s="7"/>
      <c r="ODZ266" s="7"/>
      <c r="OEA266" s="7"/>
      <c r="OEB266" s="7"/>
      <c r="OEC266" s="7"/>
      <c r="OED266" s="7"/>
      <c r="OEE266" s="7"/>
      <c r="OEF266" s="7"/>
      <c r="OEG266" s="7"/>
      <c r="OEH266" s="7"/>
      <c r="OEI266" s="7"/>
      <c r="OEJ266" s="7"/>
      <c r="OEK266" s="7"/>
      <c r="OEL266" s="7"/>
      <c r="OEM266" s="7"/>
      <c r="OEN266" s="7"/>
      <c r="OEO266" s="7"/>
      <c r="OEP266" s="7"/>
      <c r="OEQ266" s="7"/>
      <c r="OER266" s="7"/>
      <c r="OES266" s="7"/>
      <c r="OET266" s="7"/>
      <c r="OEU266" s="7"/>
      <c r="OEV266" s="7"/>
      <c r="OEW266" s="7"/>
      <c r="OEX266" s="7"/>
      <c r="OEY266" s="7"/>
      <c r="OEZ266" s="7"/>
      <c r="OFA266" s="7"/>
      <c r="OFB266" s="7"/>
      <c r="OFC266" s="7"/>
      <c r="OFD266" s="7"/>
      <c r="OFE266" s="7"/>
      <c r="OFF266" s="7"/>
      <c r="OFG266" s="7"/>
      <c r="OFH266" s="7"/>
      <c r="OFI266" s="7"/>
      <c r="OFJ266" s="7"/>
      <c r="OFK266" s="7"/>
      <c r="OFL266" s="7"/>
      <c r="OFM266" s="7"/>
      <c r="OFN266" s="7"/>
      <c r="OFO266" s="7"/>
      <c r="OFP266" s="7"/>
      <c r="OFQ266" s="7"/>
      <c r="OFR266" s="7"/>
      <c r="OFS266" s="7"/>
      <c r="OFT266" s="7"/>
      <c r="OFU266" s="7"/>
      <c r="OFV266" s="7"/>
      <c r="OFW266" s="7"/>
      <c r="OFX266" s="7"/>
      <c r="OFY266" s="7"/>
      <c r="OFZ266" s="7"/>
      <c r="OGA266" s="7"/>
      <c r="OGB266" s="7"/>
      <c r="OGC266" s="7"/>
      <c r="OGD266" s="7"/>
      <c r="OGE266" s="7"/>
      <c r="OGF266" s="7"/>
      <c r="OGG266" s="7"/>
      <c r="OGH266" s="7"/>
      <c r="OGI266" s="7"/>
      <c r="OGJ266" s="7"/>
      <c r="OGK266" s="7"/>
      <c r="OGL266" s="7"/>
      <c r="OGM266" s="7"/>
      <c r="OGN266" s="7"/>
      <c r="OGO266" s="7"/>
      <c r="OGP266" s="7"/>
      <c r="OGQ266" s="7"/>
      <c r="OGR266" s="7"/>
      <c r="OGS266" s="7"/>
      <c r="OGT266" s="7"/>
      <c r="OGU266" s="7"/>
      <c r="OGV266" s="7"/>
      <c r="OGW266" s="7"/>
      <c r="OGX266" s="7"/>
      <c r="OGY266" s="7"/>
      <c r="OGZ266" s="7"/>
      <c r="OHA266" s="7"/>
      <c r="OHB266" s="7"/>
      <c r="OHC266" s="7"/>
      <c r="OHD266" s="7"/>
      <c r="OHE266" s="7"/>
      <c r="OHF266" s="7"/>
      <c r="OHG266" s="7"/>
      <c r="OHH266" s="7"/>
      <c r="OHI266" s="7"/>
      <c r="OHJ266" s="7"/>
      <c r="OHK266" s="7"/>
      <c r="OHL266" s="7"/>
      <c r="OHM266" s="7"/>
      <c r="OHN266" s="7"/>
      <c r="OHO266" s="7"/>
      <c r="OHP266" s="7"/>
      <c r="OHQ266" s="7"/>
      <c r="OHR266" s="7"/>
      <c r="OHS266" s="7"/>
      <c r="OHT266" s="7"/>
      <c r="OHU266" s="7"/>
      <c r="OHV266" s="7"/>
      <c r="OHW266" s="7"/>
      <c r="OHX266" s="7"/>
      <c r="OHY266" s="7"/>
      <c r="OHZ266" s="7"/>
      <c r="OIA266" s="7"/>
      <c r="OIB266" s="7"/>
      <c r="OIC266" s="7"/>
      <c r="OID266" s="7"/>
      <c r="OIE266" s="7"/>
      <c r="OIF266" s="7"/>
      <c r="OIG266" s="7"/>
      <c r="OIH266" s="7"/>
      <c r="OII266" s="7"/>
      <c r="OIJ266" s="7"/>
      <c r="OIK266" s="7"/>
      <c r="OIL266" s="7"/>
      <c r="OIM266" s="7"/>
      <c r="OIN266" s="7"/>
      <c r="OIO266" s="7"/>
      <c r="OIP266" s="7"/>
      <c r="OIQ266" s="7"/>
      <c r="OIR266" s="7"/>
      <c r="OIS266" s="7"/>
      <c r="OIT266" s="7"/>
      <c r="OIU266" s="7"/>
      <c r="OIV266" s="7"/>
      <c r="OIW266" s="7"/>
      <c r="OIX266" s="7"/>
      <c r="OIY266" s="7"/>
      <c r="OIZ266" s="7"/>
      <c r="OJA266" s="7"/>
      <c r="OJB266" s="7"/>
      <c r="OJC266" s="7"/>
      <c r="OJD266" s="7"/>
      <c r="OJE266" s="7"/>
      <c r="OJF266" s="7"/>
      <c r="OJG266" s="7"/>
      <c r="OJH266" s="7"/>
      <c r="OJI266" s="7"/>
      <c r="OJJ266" s="7"/>
      <c r="OJK266" s="7"/>
      <c r="OJL266" s="7"/>
      <c r="OJM266" s="7"/>
      <c r="OJN266" s="7"/>
      <c r="OJO266" s="7"/>
      <c r="OJP266" s="7"/>
      <c r="OJQ266" s="7"/>
      <c r="OJR266" s="7"/>
      <c r="OJS266" s="7"/>
      <c r="OJT266" s="7"/>
      <c r="OJU266" s="7"/>
      <c r="OJV266" s="7"/>
      <c r="OJW266" s="7"/>
      <c r="OJX266" s="7"/>
      <c r="OJY266" s="7"/>
      <c r="OJZ266" s="7"/>
      <c r="OKA266" s="7"/>
      <c r="OKB266" s="7"/>
      <c r="OKC266" s="7"/>
      <c r="OKD266" s="7"/>
      <c r="OKE266" s="7"/>
      <c r="OKF266" s="7"/>
      <c r="OKG266" s="7"/>
      <c r="OKH266" s="7"/>
      <c r="OKI266" s="7"/>
      <c r="OKJ266" s="7"/>
      <c r="OKK266" s="7"/>
      <c r="OKL266" s="7"/>
      <c r="OKM266" s="7"/>
      <c r="OKN266" s="7"/>
      <c r="OKO266" s="7"/>
      <c r="OKP266" s="7"/>
      <c r="OKQ266" s="7"/>
      <c r="OKR266" s="7"/>
      <c r="OKS266" s="7"/>
      <c r="OKT266" s="7"/>
      <c r="OKU266" s="7"/>
      <c r="OKV266" s="7"/>
      <c r="OKW266" s="7"/>
      <c r="OKX266" s="7"/>
      <c r="OKY266" s="7"/>
      <c r="OKZ266" s="7"/>
      <c r="OLA266" s="7"/>
      <c r="OLB266" s="7"/>
      <c r="OLC266" s="7"/>
      <c r="OLD266" s="7"/>
      <c r="OLE266" s="7"/>
      <c r="OLF266" s="7"/>
      <c r="OLG266" s="7"/>
      <c r="OLH266" s="7"/>
      <c r="OLI266" s="7"/>
      <c r="OLJ266" s="7"/>
      <c r="OLK266" s="7"/>
      <c r="OLL266" s="7"/>
      <c r="OLM266" s="7"/>
      <c r="OLN266" s="7"/>
      <c r="OLO266" s="7"/>
      <c r="OLP266" s="7"/>
      <c r="OLQ266" s="7"/>
      <c r="OLR266" s="7"/>
      <c r="OLS266" s="7"/>
      <c r="OLT266" s="7"/>
      <c r="OLU266" s="7"/>
      <c r="OLV266" s="7"/>
      <c r="OLW266" s="7"/>
      <c r="OLX266" s="7"/>
      <c r="OLY266" s="7"/>
      <c r="OLZ266" s="7"/>
      <c r="OMA266" s="7"/>
      <c r="OMB266" s="7"/>
      <c r="OMC266" s="7"/>
      <c r="OMD266" s="7"/>
      <c r="OME266" s="7"/>
      <c r="OMF266" s="7"/>
      <c r="OMG266" s="7"/>
      <c r="OMH266" s="7"/>
      <c r="OMI266" s="7"/>
      <c r="OMJ266" s="7"/>
      <c r="OMK266" s="7"/>
      <c r="OML266" s="7"/>
      <c r="OMM266" s="7"/>
      <c r="OMN266" s="7"/>
      <c r="OMO266" s="7"/>
      <c r="OMP266" s="7"/>
      <c r="OMQ266" s="7"/>
      <c r="OMR266" s="7"/>
      <c r="OMS266" s="7"/>
      <c r="OMT266" s="7"/>
      <c r="OMU266" s="7"/>
      <c r="OMV266" s="7"/>
      <c r="OMW266" s="7"/>
      <c r="OMX266" s="7"/>
      <c r="OMY266" s="7"/>
      <c r="OMZ266" s="7"/>
      <c r="ONA266" s="7"/>
      <c r="ONB266" s="7"/>
      <c r="ONC266" s="7"/>
      <c r="OND266" s="7"/>
      <c r="ONE266" s="7"/>
      <c r="ONF266" s="7"/>
      <c r="ONG266" s="7"/>
      <c r="ONH266" s="7"/>
      <c r="ONI266" s="7"/>
      <c r="ONJ266" s="7"/>
      <c r="ONK266" s="7"/>
      <c r="ONL266" s="7"/>
      <c r="ONM266" s="7"/>
      <c r="ONN266" s="7"/>
      <c r="ONO266" s="7"/>
      <c r="ONP266" s="7"/>
      <c r="ONQ266" s="7"/>
      <c r="ONR266" s="7"/>
      <c r="ONS266" s="7"/>
      <c r="ONT266" s="7"/>
      <c r="ONU266" s="7"/>
      <c r="ONV266" s="7"/>
      <c r="ONW266" s="7"/>
      <c r="ONX266" s="7"/>
      <c r="ONY266" s="7"/>
      <c r="ONZ266" s="7"/>
      <c r="OOA266" s="7"/>
      <c r="OOB266" s="7"/>
      <c r="OOC266" s="7"/>
      <c r="OOD266" s="7"/>
      <c r="OOE266" s="7"/>
      <c r="OOF266" s="7"/>
      <c r="OOG266" s="7"/>
      <c r="OOH266" s="7"/>
      <c r="OOI266" s="7"/>
      <c r="OOJ266" s="7"/>
      <c r="OOK266" s="7"/>
      <c r="OOL266" s="7"/>
      <c r="OOM266" s="7"/>
      <c r="OON266" s="7"/>
      <c r="OOO266" s="7"/>
      <c r="OOP266" s="7"/>
      <c r="OOQ266" s="7"/>
      <c r="OOR266" s="7"/>
      <c r="OOS266" s="7"/>
      <c r="OOT266" s="7"/>
      <c r="OOU266" s="7"/>
      <c r="OOV266" s="7"/>
      <c r="OOW266" s="7"/>
      <c r="OOX266" s="7"/>
      <c r="OOY266" s="7"/>
      <c r="OOZ266" s="7"/>
      <c r="OPA266" s="7"/>
      <c r="OPB266" s="7"/>
      <c r="OPC266" s="7"/>
      <c r="OPD266" s="7"/>
      <c r="OPE266" s="7"/>
      <c r="OPF266" s="7"/>
      <c r="OPG266" s="7"/>
      <c r="OPH266" s="7"/>
      <c r="OPI266" s="7"/>
      <c r="OPJ266" s="7"/>
      <c r="OPK266" s="7"/>
      <c r="OPL266" s="7"/>
      <c r="OPM266" s="7"/>
      <c r="OPN266" s="7"/>
      <c r="OPO266" s="7"/>
      <c r="OPP266" s="7"/>
      <c r="OPQ266" s="7"/>
      <c r="OPR266" s="7"/>
      <c r="OPS266" s="7"/>
      <c r="OPT266" s="7"/>
      <c r="OPU266" s="7"/>
      <c r="OPV266" s="7"/>
      <c r="OPW266" s="7"/>
      <c r="OPX266" s="7"/>
      <c r="OPY266" s="7"/>
      <c r="OPZ266" s="7"/>
      <c r="OQA266" s="7"/>
      <c r="OQB266" s="7"/>
      <c r="OQC266" s="7"/>
      <c r="OQD266" s="7"/>
      <c r="OQE266" s="7"/>
      <c r="OQF266" s="7"/>
      <c r="OQG266" s="7"/>
      <c r="OQH266" s="7"/>
      <c r="OQI266" s="7"/>
      <c r="OQJ266" s="7"/>
      <c r="OQK266" s="7"/>
      <c r="OQL266" s="7"/>
      <c r="OQM266" s="7"/>
      <c r="OQN266" s="7"/>
      <c r="OQO266" s="7"/>
      <c r="OQP266" s="7"/>
      <c r="OQQ266" s="7"/>
      <c r="OQR266" s="7"/>
      <c r="OQS266" s="7"/>
      <c r="OQT266" s="7"/>
      <c r="OQU266" s="7"/>
      <c r="OQV266" s="7"/>
      <c r="OQW266" s="7"/>
      <c r="OQX266" s="7"/>
      <c r="OQY266" s="7"/>
      <c r="OQZ266" s="7"/>
      <c r="ORA266" s="7"/>
      <c r="ORB266" s="7"/>
      <c r="ORC266" s="7"/>
      <c r="ORD266" s="7"/>
      <c r="ORE266" s="7"/>
      <c r="ORF266" s="7"/>
      <c r="ORG266" s="7"/>
      <c r="ORH266" s="7"/>
      <c r="ORI266" s="7"/>
      <c r="ORJ266" s="7"/>
      <c r="ORK266" s="7"/>
      <c r="ORL266" s="7"/>
      <c r="ORM266" s="7"/>
      <c r="ORN266" s="7"/>
      <c r="ORO266" s="7"/>
      <c r="ORP266" s="7"/>
      <c r="ORQ266" s="7"/>
      <c r="ORR266" s="7"/>
      <c r="ORS266" s="7"/>
      <c r="ORT266" s="7"/>
      <c r="ORU266" s="7"/>
      <c r="ORV266" s="7"/>
      <c r="ORW266" s="7"/>
      <c r="ORX266" s="7"/>
      <c r="ORY266" s="7"/>
      <c r="ORZ266" s="7"/>
      <c r="OSA266" s="7"/>
      <c r="OSB266" s="7"/>
      <c r="OSC266" s="7"/>
      <c r="OSD266" s="7"/>
      <c r="OSE266" s="7"/>
      <c r="OSF266" s="7"/>
      <c r="OSG266" s="7"/>
      <c r="OSH266" s="7"/>
      <c r="OSI266" s="7"/>
      <c r="OSJ266" s="7"/>
      <c r="OSK266" s="7"/>
      <c r="OSL266" s="7"/>
      <c r="OSM266" s="7"/>
      <c r="OSN266" s="7"/>
      <c r="OSO266" s="7"/>
      <c r="OSP266" s="7"/>
      <c r="OSQ266" s="7"/>
      <c r="OSR266" s="7"/>
      <c r="OSS266" s="7"/>
      <c r="OST266" s="7"/>
      <c r="OSU266" s="7"/>
      <c r="OSV266" s="7"/>
      <c r="OSW266" s="7"/>
      <c r="OSX266" s="7"/>
      <c r="OSY266" s="7"/>
      <c r="OSZ266" s="7"/>
      <c r="OTA266" s="7"/>
      <c r="OTB266" s="7"/>
      <c r="OTC266" s="7"/>
      <c r="OTD266" s="7"/>
      <c r="OTE266" s="7"/>
      <c r="OTF266" s="7"/>
      <c r="OTG266" s="7"/>
      <c r="OTH266" s="7"/>
      <c r="OTI266" s="7"/>
      <c r="OTJ266" s="7"/>
      <c r="OTK266" s="7"/>
      <c r="OTL266" s="7"/>
      <c r="OTM266" s="7"/>
      <c r="OTN266" s="7"/>
      <c r="OTO266" s="7"/>
      <c r="OTP266" s="7"/>
      <c r="OTQ266" s="7"/>
      <c r="OTR266" s="7"/>
      <c r="OTS266" s="7"/>
      <c r="OTT266" s="7"/>
      <c r="OTU266" s="7"/>
      <c r="OTV266" s="7"/>
      <c r="OTW266" s="7"/>
      <c r="OTX266" s="7"/>
      <c r="OTY266" s="7"/>
      <c r="OTZ266" s="7"/>
      <c r="OUA266" s="7"/>
      <c r="OUB266" s="7"/>
      <c r="OUC266" s="7"/>
      <c r="OUD266" s="7"/>
      <c r="OUE266" s="7"/>
      <c r="OUF266" s="7"/>
      <c r="OUG266" s="7"/>
      <c r="OUH266" s="7"/>
      <c r="OUI266" s="7"/>
      <c r="OUJ266" s="7"/>
      <c r="OUK266" s="7"/>
      <c r="OUL266" s="7"/>
      <c r="OUM266" s="7"/>
      <c r="OUN266" s="7"/>
      <c r="OUO266" s="7"/>
      <c r="OUP266" s="7"/>
      <c r="OUQ266" s="7"/>
      <c r="OUR266" s="7"/>
      <c r="OUS266" s="7"/>
      <c r="OUT266" s="7"/>
      <c r="OUU266" s="7"/>
      <c r="OUV266" s="7"/>
      <c r="OUW266" s="7"/>
      <c r="OUX266" s="7"/>
      <c r="OUY266" s="7"/>
      <c r="OUZ266" s="7"/>
      <c r="OVA266" s="7"/>
      <c r="OVB266" s="7"/>
      <c r="OVC266" s="7"/>
      <c r="OVD266" s="7"/>
      <c r="OVE266" s="7"/>
      <c r="OVF266" s="7"/>
      <c r="OVG266" s="7"/>
      <c r="OVH266" s="7"/>
      <c r="OVI266" s="7"/>
      <c r="OVJ266" s="7"/>
      <c r="OVK266" s="7"/>
      <c r="OVL266" s="7"/>
      <c r="OVM266" s="7"/>
      <c r="OVN266" s="7"/>
      <c r="OVO266" s="7"/>
      <c r="OVP266" s="7"/>
      <c r="OVQ266" s="7"/>
      <c r="OVR266" s="7"/>
      <c r="OVS266" s="7"/>
      <c r="OVT266" s="7"/>
      <c r="OVU266" s="7"/>
      <c r="OVV266" s="7"/>
      <c r="OVW266" s="7"/>
      <c r="OVX266" s="7"/>
      <c r="OVY266" s="7"/>
      <c r="OVZ266" s="7"/>
      <c r="OWA266" s="7"/>
      <c r="OWB266" s="7"/>
      <c r="OWC266" s="7"/>
      <c r="OWD266" s="7"/>
      <c r="OWE266" s="7"/>
      <c r="OWF266" s="7"/>
      <c r="OWG266" s="7"/>
      <c r="OWH266" s="7"/>
      <c r="OWI266" s="7"/>
      <c r="OWJ266" s="7"/>
      <c r="OWK266" s="7"/>
      <c r="OWL266" s="7"/>
      <c r="OWM266" s="7"/>
      <c r="OWN266" s="7"/>
      <c r="OWO266" s="7"/>
      <c r="OWP266" s="7"/>
      <c r="OWQ266" s="7"/>
      <c r="OWR266" s="7"/>
      <c r="OWS266" s="7"/>
      <c r="OWT266" s="7"/>
      <c r="OWU266" s="7"/>
      <c r="OWV266" s="7"/>
      <c r="OWW266" s="7"/>
      <c r="OWX266" s="7"/>
      <c r="OWY266" s="7"/>
      <c r="OWZ266" s="7"/>
      <c r="OXA266" s="7"/>
      <c r="OXB266" s="7"/>
      <c r="OXC266" s="7"/>
      <c r="OXD266" s="7"/>
      <c r="OXE266" s="7"/>
      <c r="OXF266" s="7"/>
      <c r="OXG266" s="7"/>
      <c r="OXH266" s="7"/>
      <c r="OXI266" s="7"/>
      <c r="OXJ266" s="7"/>
      <c r="OXK266" s="7"/>
      <c r="OXL266" s="7"/>
      <c r="OXM266" s="7"/>
      <c r="OXN266" s="7"/>
      <c r="OXO266" s="7"/>
      <c r="OXP266" s="7"/>
      <c r="OXQ266" s="7"/>
      <c r="OXR266" s="7"/>
      <c r="OXS266" s="7"/>
      <c r="OXT266" s="7"/>
      <c r="OXU266" s="7"/>
      <c r="OXV266" s="7"/>
      <c r="OXW266" s="7"/>
      <c r="OXX266" s="7"/>
      <c r="OXY266" s="7"/>
      <c r="OXZ266" s="7"/>
      <c r="OYA266" s="7"/>
      <c r="OYB266" s="7"/>
      <c r="OYC266" s="7"/>
      <c r="OYD266" s="7"/>
      <c r="OYE266" s="7"/>
      <c r="OYF266" s="7"/>
      <c r="OYG266" s="7"/>
      <c r="OYH266" s="7"/>
      <c r="OYI266" s="7"/>
      <c r="OYJ266" s="7"/>
      <c r="OYK266" s="7"/>
      <c r="OYL266" s="7"/>
      <c r="OYM266" s="7"/>
      <c r="OYN266" s="7"/>
      <c r="OYO266" s="7"/>
      <c r="OYP266" s="7"/>
      <c r="OYQ266" s="7"/>
      <c r="OYR266" s="7"/>
      <c r="OYS266" s="7"/>
      <c r="OYT266" s="7"/>
      <c r="OYU266" s="7"/>
      <c r="OYV266" s="7"/>
      <c r="OYW266" s="7"/>
      <c r="OYX266" s="7"/>
      <c r="OYY266" s="7"/>
      <c r="OYZ266" s="7"/>
      <c r="OZA266" s="7"/>
      <c r="OZB266" s="7"/>
      <c r="OZC266" s="7"/>
      <c r="OZD266" s="7"/>
      <c r="OZE266" s="7"/>
      <c r="OZF266" s="7"/>
      <c r="OZG266" s="7"/>
      <c r="OZH266" s="7"/>
      <c r="OZI266" s="7"/>
      <c r="OZJ266" s="7"/>
      <c r="OZK266" s="7"/>
      <c r="OZL266" s="7"/>
      <c r="OZM266" s="7"/>
      <c r="OZN266" s="7"/>
      <c r="OZO266" s="7"/>
      <c r="OZP266" s="7"/>
      <c r="OZQ266" s="7"/>
      <c r="OZR266" s="7"/>
      <c r="OZS266" s="7"/>
      <c r="OZT266" s="7"/>
      <c r="OZU266" s="7"/>
      <c r="OZV266" s="7"/>
      <c r="OZW266" s="7"/>
      <c r="OZX266" s="7"/>
      <c r="OZY266" s="7"/>
      <c r="OZZ266" s="7"/>
      <c r="PAA266" s="7"/>
      <c r="PAB266" s="7"/>
      <c r="PAC266" s="7"/>
      <c r="PAD266" s="7"/>
      <c r="PAE266" s="7"/>
      <c r="PAF266" s="7"/>
      <c r="PAG266" s="7"/>
      <c r="PAH266" s="7"/>
      <c r="PAI266" s="7"/>
      <c r="PAJ266" s="7"/>
      <c r="PAK266" s="7"/>
      <c r="PAL266" s="7"/>
      <c r="PAM266" s="7"/>
      <c r="PAN266" s="7"/>
      <c r="PAO266" s="7"/>
      <c r="PAP266" s="7"/>
      <c r="PAQ266" s="7"/>
      <c r="PAR266" s="7"/>
      <c r="PAS266" s="7"/>
      <c r="PAT266" s="7"/>
      <c r="PAU266" s="7"/>
      <c r="PAV266" s="7"/>
      <c r="PAW266" s="7"/>
      <c r="PAX266" s="7"/>
      <c r="PAY266" s="7"/>
      <c r="PAZ266" s="7"/>
      <c r="PBA266" s="7"/>
      <c r="PBB266" s="7"/>
      <c r="PBC266" s="7"/>
      <c r="PBD266" s="7"/>
      <c r="PBE266" s="7"/>
      <c r="PBF266" s="7"/>
      <c r="PBG266" s="7"/>
      <c r="PBH266" s="7"/>
      <c r="PBI266" s="7"/>
      <c r="PBJ266" s="7"/>
      <c r="PBK266" s="7"/>
      <c r="PBL266" s="7"/>
      <c r="PBM266" s="7"/>
      <c r="PBN266" s="7"/>
      <c r="PBO266" s="7"/>
      <c r="PBP266" s="7"/>
      <c r="PBQ266" s="7"/>
      <c r="PBR266" s="7"/>
      <c r="PBS266" s="7"/>
      <c r="PBT266" s="7"/>
      <c r="PBU266" s="7"/>
      <c r="PBV266" s="7"/>
      <c r="PBW266" s="7"/>
      <c r="PBX266" s="7"/>
      <c r="PBY266" s="7"/>
      <c r="PBZ266" s="7"/>
      <c r="PCA266" s="7"/>
      <c r="PCB266" s="7"/>
      <c r="PCC266" s="7"/>
      <c r="PCD266" s="7"/>
      <c r="PCE266" s="7"/>
      <c r="PCF266" s="7"/>
      <c r="PCG266" s="7"/>
      <c r="PCH266" s="7"/>
      <c r="PCI266" s="7"/>
      <c r="PCJ266" s="7"/>
      <c r="PCK266" s="7"/>
      <c r="PCL266" s="7"/>
      <c r="PCM266" s="7"/>
      <c r="PCN266" s="7"/>
      <c r="PCO266" s="7"/>
      <c r="PCP266" s="7"/>
      <c r="PCQ266" s="7"/>
      <c r="PCR266" s="7"/>
      <c r="PCS266" s="7"/>
      <c r="PCT266" s="7"/>
      <c r="PCU266" s="7"/>
      <c r="PCV266" s="7"/>
      <c r="PCW266" s="7"/>
      <c r="PCX266" s="7"/>
      <c r="PCY266" s="7"/>
      <c r="PCZ266" s="7"/>
      <c r="PDA266" s="7"/>
      <c r="PDB266" s="7"/>
      <c r="PDC266" s="7"/>
      <c r="PDD266" s="7"/>
      <c r="PDE266" s="7"/>
      <c r="PDF266" s="7"/>
      <c r="PDG266" s="7"/>
      <c r="PDH266" s="7"/>
      <c r="PDI266" s="7"/>
      <c r="PDJ266" s="7"/>
      <c r="PDK266" s="7"/>
      <c r="PDL266" s="7"/>
      <c r="PDM266" s="7"/>
      <c r="PDN266" s="7"/>
      <c r="PDO266" s="7"/>
      <c r="PDP266" s="7"/>
      <c r="PDQ266" s="7"/>
      <c r="PDR266" s="7"/>
      <c r="PDS266" s="7"/>
      <c r="PDT266" s="7"/>
      <c r="PDU266" s="7"/>
      <c r="PDV266" s="7"/>
      <c r="PDW266" s="7"/>
      <c r="PDX266" s="7"/>
      <c r="PDY266" s="7"/>
      <c r="PDZ266" s="7"/>
      <c r="PEA266" s="7"/>
      <c r="PEB266" s="7"/>
      <c r="PEC266" s="7"/>
      <c r="PED266" s="7"/>
      <c r="PEE266" s="7"/>
      <c r="PEF266" s="7"/>
      <c r="PEG266" s="7"/>
      <c r="PEH266" s="7"/>
      <c r="PEI266" s="7"/>
      <c r="PEJ266" s="7"/>
      <c r="PEK266" s="7"/>
      <c r="PEL266" s="7"/>
      <c r="PEM266" s="7"/>
      <c r="PEN266" s="7"/>
      <c r="PEO266" s="7"/>
      <c r="PEP266" s="7"/>
      <c r="PEQ266" s="7"/>
      <c r="PER266" s="7"/>
      <c r="PES266" s="7"/>
      <c r="PET266" s="7"/>
      <c r="PEU266" s="7"/>
      <c r="PEV266" s="7"/>
      <c r="PEW266" s="7"/>
      <c r="PEX266" s="7"/>
      <c r="PEY266" s="7"/>
      <c r="PEZ266" s="7"/>
      <c r="PFA266" s="7"/>
      <c r="PFB266" s="7"/>
      <c r="PFC266" s="7"/>
      <c r="PFD266" s="7"/>
      <c r="PFE266" s="7"/>
      <c r="PFF266" s="7"/>
      <c r="PFG266" s="7"/>
      <c r="PFH266" s="7"/>
      <c r="PFI266" s="7"/>
      <c r="PFJ266" s="7"/>
      <c r="PFK266" s="7"/>
      <c r="PFL266" s="7"/>
      <c r="PFM266" s="7"/>
      <c r="PFN266" s="7"/>
      <c r="PFO266" s="7"/>
      <c r="PFP266" s="7"/>
      <c r="PFQ266" s="7"/>
      <c r="PFR266" s="7"/>
      <c r="PFS266" s="7"/>
      <c r="PFT266" s="7"/>
      <c r="PFU266" s="7"/>
      <c r="PFV266" s="7"/>
      <c r="PFW266" s="7"/>
      <c r="PFX266" s="7"/>
      <c r="PFY266" s="7"/>
      <c r="PFZ266" s="7"/>
      <c r="PGA266" s="7"/>
      <c r="PGB266" s="7"/>
      <c r="PGC266" s="7"/>
      <c r="PGD266" s="7"/>
      <c r="PGE266" s="7"/>
      <c r="PGF266" s="7"/>
      <c r="PGG266" s="7"/>
      <c r="PGH266" s="7"/>
      <c r="PGI266" s="7"/>
      <c r="PGJ266" s="7"/>
      <c r="PGK266" s="7"/>
      <c r="PGL266" s="7"/>
      <c r="PGM266" s="7"/>
      <c r="PGN266" s="7"/>
      <c r="PGO266" s="7"/>
      <c r="PGP266" s="7"/>
      <c r="PGQ266" s="7"/>
      <c r="PGR266" s="7"/>
      <c r="PGS266" s="7"/>
      <c r="PGT266" s="7"/>
      <c r="PGU266" s="7"/>
      <c r="PGV266" s="7"/>
      <c r="PGW266" s="7"/>
      <c r="PGX266" s="7"/>
      <c r="PGY266" s="7"/>
      <c r="PGZ266" s="7"/>
      <c r="PHA266" s="7"/>
      <c r="PHB266" s="7"/>
      <c r="PHC266" s="7"/>
      <c r="PHD266" s="7"/>
      <c r="PHE266" s="7"/>
      <c r="PHF266" s="7"/>
      <c r="PHG266" s="7"/>
      <c r="PHH266" s="7"/>
      <c r="PHI266" s="7"/>
      <c r="PHJ266" s="7"/>
      <c r="PHK266" s="7"/>
      <c r="PHL266" s="7"/>
      <c r="PHM266" s="7"/>
      <c r="PHN266" s="7"/>
      <c r="PHO266" s="7"/>
      <c r="PHP266" s="7"/>
      <c r="PHQ266" s="7"/>
      <c r="PHR266" s="7"/>
      <c r="PHS266" s="7"/>
      <c r="PHT266" s="7"/>
      <c r="PHU266" s="7"/>
      <c r="PHV266" s="7"/>
      <c r="PHW266" s="7"/>
      <c r="PHX266" s="7"/>
      <c r="PHY266" s="7"/>
      <c r="PHZ266" s="7"/>
      <c r="PIA266" s="7"/>
      <c r="PIB266" s="7"/>
      <c r="PIC266" s="7"/>
      <c r="PID266" s="7"/>
      <c r="PIE266" s="7"/>
      <c r="PIF266" s="7"/>
      <c r="PIG266" s="7"/>
      <c r="PIH266" s="7"/>
      <c r="PII266" s="7"/>
      <c r="PIJ266" s="7"/>
      <c r="PIK266" s="7"/>
      <c r="PIL266" s="7"/>
      <c r="PIM266" s="7"/>
      <c r="PIN266" s="7"/>
      <c r="PIO266" s="7"/>
      <c r="PIP266" s="7"/>
      <c r="PIQ266" s="7"/>
      <c r="PIR266" s="7"/>
      <c r="PIS266" s="7"/>
      <c r="PIT266" s="7"/>
      <c r="PIU266" s="7"/>
      <c r="PIV266" s="7"/>
      <c r="PIW266" s="7"/>
      <c r="PIX266" s="7"/>
      <c r="PIY266" s="7"/>
      <c r="PIZ266" s="7"/>
      <c r="PJA266" s="7"/>
      <c r="PJB266" s="7"/>
      <c r="PJC266" s="7"/>
      <c r="PJD266" s="7"/>
      <c r="PJE266" s="7"/>
      <c r="PJF266" s="7"/>
      <c r="PJG266" s="7"/>
      <c r="PJH266" s="7"/>
      <c r="PJI266" s="7"/>
      <c r="PJJ266" s="7"/>
      <c r="PJK266" s="7"/>
      <c r="PJL266" s="7"/>
      <c r="PJM266" s="7"/>
      <c r="PJN266" s="7"/>
      <c r="PJO266" s="7"/>
      <c r="PJP266" s="7"/>
      <c r="PJQ266" s="7"/>
      <c r="PJR266" s="7"/>
      <c r="PJS266" s="7"/>
      <c r="PJT266" s="7"/>
      <c r="PJU266" s="7"/>
      <c r="PJV266" s="7"/>
      <c r="PJW266" s="7"/>
      <c r="PJX266" s="7"/>
      <c r="PJY266" s="7"/>
      <c r="PJZ266" s="7"/>
      <c r="PKA266" s="7"/>
      <c r="PKB266" s="7"/>
      <c r="PKC266" s="7"/>
      <c r="PKD266" s="7"/>
      <c r="PKE266" s="7"/>
      <c r="PKF266" s="7"/>
      <c r="PKG266" s="7"/>
      <c r="PKH266" s="7"/>
      <c r="PKI266" s="7"/>
      <c r="PKJ266" s="7"/>
      <c r="PKK266" s="7"/>
      <c r="PKL266" s="7"/>
      <c r="PKM266" s="7"/>
      <c r="PKN266" s="7"/>
      <c r="PKO266" s="7"/>
      <c r="PKP266" s="7"/>
      <c r="PKQ266" s="7"/>
      <c r="PKR266" s="7"/>
      <c r="PKS266" s="7"/>
      <c r="PKT266" s="7"/>
      <c r="PKU266" s="7"/>
      <c r="PKV266" s="7"/>
      <c r="PKW266" s="7"/>
      <c r="PKX266" s="7"/>
      <c r="PKY266" s="7"/>
      <c r="PKZ266" s="7"/>
      <c r="PLA266" s="7"/>
      <c r="PLB266" s="7"/>
      <c r="PLC266" s="7"/>
      <c r="PLD266" s="7"/>
      <c r="PLE266" s="7"/>
      <c r="PLF266" s="7"/>
      <c r="PLG266" s="7"/>
      <c r="PLH266" s="7"/>
      <c r="PLI266" s="7"/>
      <c r="PLJ266" s="7"/>
      <c r="PLK266" s="7"/>
      <c r="PLL266" s="7"/>
      <c r="PLM266" s="7"/>
      <c r="PLN266" s="7"/>
      <c r="PLO266" s="7"/>
      <c r="PLP266" s="7"/>
      <c r="PLQ266" s="7"/>
      <c r="PLR266" s="7"/>
      <c r="PLS266" s="7"/>
      <c r="PLT266" s="7"/>
      <c r="PLU266" s="7"/>
      <c r="PLV266" s="7"/>
      <c r="PLW266" s="7"/>
      <c r="PLX266" s="7"/>
      <c r="PLY266" s="7"/>
      <c r="PLZ266" s="7"/>
      <c r="PMA266" s="7"/>
      <c r="PMB266" s="7"/>
      <c r="PMC266" s="7"/>
      <c r="PMD266" s="7"/>
      <c r="PME266" s="7"/>
      <c r="PMF266" s="7"/>
      <c r="PMG266" s="7"/>
      <c r="PMH266" s="7"/>
      <c r="PMI266" s="7"/>
      <c r="PMJ266" s="7"/>
      <c r="PMK266" s="7"/>
      <c r="PML266" s="7"/>
      <c r="PMM266" s="7"/>
      <c r="PMN266" s="7"/>
      <c r="PMO266" s="7"/>
      <c r="PMP266" s="7"/>
      <c r="PMQ266" s="7"/>
      <c r="PMR266" s="7"/>
      <c r="PMS266" s="7"/>
      <c r="PMT266" s="7"/>
      <c r="PMU266" s="7"/>
      <c r="PMV266" s="7"/>
      <c r="PMW266" s="7"/>
      <c r="PMX266" s="7"/>
      <c r="PMY266" s="7"/>
      <c r="PMZ266" s="7"/>
      <c r="PNA266" s="7"/>
      <c r="PNB266" s="7"/>
      <c r="PNC266" s="7"/>
      <c r="PND266" s="7"/>
      <c r="PNE266" s="7"/>
      <c r="PNF266" s="7"/>
      <c r="PNG266" s="7"/>
      <c r="PNH266" s="7"/>
      <c r="PNI266" s="7"/>
      <c r="PNJ266" s="7"/>
      <c r="PNK266" s="7"/>
      <c r="PNL266" s="7"/>
      <c r="PNM266" s="7"/>
      <c r="PNN266" s="7"/>
      <c r="PNO266" s="7"/>
      <c r="PNP266" s="7"/>
      <c r="PNQ266" s="7"/>
      <c r="PNR266" s="7"/>
      <c r="PNS266" s="7"/>
      <c r="PNT266" s="7"/>
      <c r="PNU266" s="7"/>
      <c r="PNV266" s="7"/>
      <c r="PNW266" s="7"/>
      <c r="PNX266" s="7"/>
      <c r="PNY266" s="7"/>
      <c r="PNZ266" s="7"/>
      <c r="POA266" s="7"/>
      <c r="POB266" s="7"/>
      <c r="POC266" s="7"/>
      <c r="POD266" s="7"/>
      <c r="POE266" s="7"/>
      <c r="POF266" s="7"/>
      <c r="POG266" s="7"/>
      <c r="POH266" s="7"/>
      <c r="POI266" s="7"/>
      <c r="POJ266" s="7"/>
      <c r="POK266" s="7"/>
      <c r="POL266" s="7"/>
      <c r="POM266" s="7"/>
      <c r="PON266" s="7"/>
      <c r="POO266" s="7"/>
      <c r="POP266" s="7"/>
      <c r="POQ266" s="7"/>
      <c r="POR266" s="7"/>
      <c r="POS266" s="7"/>
      <c r="POT266" s="7"/>
      <c r="POU266" s="7"/>
      <c r="POV266" s="7"/>
      <c r="POW266" s="7"/>
      <c r="POX266" s="7"/>
      <c r="POY266" s="7"/>
      <c r="POZ266" s="7"/>
      <c r="PPA266" s="7"/>
      <c r="PPB266" s="7"/>
      <c r="PPC266" s="7"/>
      <c r="PPD266" s="7"/>
      <c r="PPE266" s="7"/>
      <c r="PPF266" s="7"/>
      <c r="PPG266" s="7"/>
      <c r="PPH266" s="7"/>
      <c r="PPI266" s="7"/>
      <c r="PPJ266" s="7"/>
      <c r="PPK266" s="7"/>
      <c r="PPL266" s="7"/>
      <c r="PPM266" s="7"/>
      <c r="PPN266" s="7"/>
      <c r="PPO266" s="7"/>
      <c r="PPP266" s="7"/>
      <c r="PPQ266" s="7"/>
      <c r="PPR266" s="7"/>
      <c r="PPS266" s="7"/>
      <c r="PPT266" s="7"/>
      <c r="PPU266" s="7"/>
      <c r="PPV266" s="7"/>
      <c r="PPW266" s="7"/>
      <c r="PPX266" s="7"/>
      <c r="PPY266" s="7"/>
      <c r="PPZ266" s="7"/>
      <c r="PQA266" s="7"/>
      <c r="PQB266" s="7"/>
      <c r="PQC266" s="7"/>
      <c r="PQD266" s="7"/>
      <c r="PQE266" s="7"/>
      <c r="PQF266" s="7"/>
      <c r="PQG266" s="7"/>
      <c r="PQH266" s="7"/>
      <c r="PQI266" s="7"/>
      <c r="PQJ266" s="7"/>
      <c r="PQK266" s="7"/>
      <c r="PQL266" s="7"/>
      <c r="PQM266" s="7"/>
      <c r="PQN266" s="7"/>
      <c r="PQO266" s="7"/>
      <c r="PQP266" s="7"/>
      <c r="PQQ266" s="7"/>
      <c r="PQR266" s="7"/>
      <c r="PQS266" s="7"/>
      <c r="PQT266" s="7"/>
      <c r="PQU266" s="7"/>
      <c r="PQV266" s="7"/>
      <c r="PQW266" s="7"/>
      <c r="PQX266" s="7"/>
      <c r="PQY266" s="7"/>
      <c r="PQZ266" s="7"/>
      <c r="PRA266" s="7"/>
      <c r="PRB266" s="7"/>
      <c r="PRC266" s="7"/>
      <c r="PRD266" s="7"/>
      <c r="PRE266" s="7"/>
      <c r="PRF266" s="7"/>
      <c r="PRG266" s="7"/>
      <c r="PRH266" s="7"/>
      <c r="PRI266" s="7"/>
      <c r="PRJ266" s="7"/>
      <c r="PRK266" s="7"/>
      <c r="PRL266" s="7"/>
      <c r="PRM266" s="7"/>
      <c r="PRN266" s="7"/>
      <c r="PRO266" s="7"/>
      <c r="PRP266" s="7"/>
      <c r="PRQ266" s="7"/>
      <c r="PRR266" s="7"/>
      <c r="PRS266" s="7"/>
      <c r="PRT266" s="7"/>
      <c r="PRU266" s="7"/>
      <c r="PRV266" s="7"/>
      <c r="PRW266" s="7"/>
      <c r="PRX266" s="7"/>
      <c r="PRY266" s="7"/>
      <c r="PRZ266" s="7"/>
      <c r="PSA266" s="7"/>
      <c r="PSB266" s="7"/>
      <c r="PSC266" s="7"/>
      <c r="PSD266" s="7"/>
      <c r="PSE266" s="7"/>
      <c r="PSF266" s="7"/>
      <c r="PSG266" s="7"/>
      <c r="PSH266" s="7"/>
      <c r="PSI266" s="7"/>
      <c r="PSJ266" s="7"/>
      <c r="PSK266" s="7"/>
      <c r="PSL266" s="7"/>
      <c r="PSM266" s="7"/>
      <c r="PSN266" s="7"/>
      <c r="PSO266" s="7"/>
      <c r="PSP266" s="7"/>
      <c r="PSQ266" s="7"/>
      <c r="PSR266" s="7"/>
      <c r="PSS266" s="7"/>
      <c r="PST266" s="7"/>
      <c r="PSU266" s="7"/>
      <c r="PSV266" s="7"/>
      <c r="PSW266" s="7"/>
      <c r="PSX266" s="7"/>
      <c r="PSY266" s="7"/>
      <c r="PSZ266" s="7"/>
      <c r="PTA266" s="7"/>
      <c r="PTB266" s="7"/>
      <c r="PTC266" s="7"/>
      <c r="PTD266" s="7"/>
      <c r="PTE266" s="7"/>
      <c r="PTF266" s="7"/>
      <c r="PTG266" s="7"/>
      <c r="PTH266" s="7"/>
      <c r="PTI266" s="7"/>
      <c r="PTJ266" s="7"/>
      <c r="PTK266" s="7"/>
      <c r="PTL266" s="7"/>
      <c r="PTM266" s="7"/>
      <c r="PTN266" s="7"/>
      <c r="PTO266" s="7"/>
      <c r="PTP266" s="7"/>
      <c r="PTQ266" s="7"/>
      <c r="PTR266" s="7"/>
      <c r="PTS266" s="7"/>
      <c r="PTT266" s="7"/>
      <c r="PTU266" s="7"/>
      <c r="PTV266" s="7"/>
      <c r="PTW266" s="7"/>
      <c r="PTX266" s="7"/>
      <c r="PTY266" s="7"/>
      <c r="PTZ266" s="7"/>
      <c r="PUA266" s="7"/>
      <c r="PUB266" s="7"/>
      <c r="PUC266" s="7"/>
      <c r="PUD266" s="7"/>
      <c r="PUE266" s="7"/>
      <c r="PUF266" s="7"/>
      <c r="PUG266" s="7"/>
      <c r="PUH266" s="7"/>
      <c r="PUI266" s="7"/>
      <c r="PUJ266" s="7"/>
      <c r="PUK266" s="7"/>
      <c r="PUL266" s="7"/>
      <c r="PUM266" s="7"/>
      <c r="PUN266" s="7"/>
      <c r="PUO266" s="7"/>
      <c r="PUP266" s="7"/>
      <c r="PUQ266" s="7"/>
      <c r="PUR266" s="7"/>
      <c r="PUS266" s="7"/>
      <c r="PUT266" s="7"/>
      <c r="PUU266" s="7"/>
      <c r="PUV266" s="7"/>
      <c r="PUW266" s="7"/>
      <c r="PUX266" s="7"/>
      <c r="PUY266" s="7"/>
      <c r="PUZ266" s="7"/>
      <c r="PVA266" s="7"/>
      <c r="PVB266" s="7"/>
      <c r="PVC266" s="7"/>
      <c r="PVD266" s="7"/>
      <c r="PVE266" s="7"/>
      <c r="PVF266" s="7"/>
      <c r="PVG266" s="7"/>
      <c r="PVH266" s="7"/>
      <c r="PVI266" s="7"/>
      <c r="PVJ266" s="7"/>
      <c r="PVK266" s="7"/>
      <c r="PVL266" s="7"/>
      <c r="PVM266" s="7"/>
      <c r="PVN266" s="7"/>
      <c r="PVO266" s="7"/>
      <c r="PVP266" s="7"/>
      <c r="PVQ266" s="7"/>
      <c r="PVR266" s="7"/>
      <c r="PVS266" s="7"/>
      <c r="PVT266" s="7"/>
      <c r="PVU266" s="7"/>
      <c r="PVV266" s="7"/>
      <c r="PVW266" s="7"/>
      <c r="PVX266" s="7"/>
      <c r="PVY266" s="7"/>
      <c r="PVZ266" s="7"/>
      <c r="PWA266" s="7"/>
      <c r="PWB266" s="7"/>
      <c r="PWC266" s="7"/>
      <c r="PWD266" s="7"/>
      <c r="PWE266" s="7"/>
      <c r="PWF266" s="7"/>
      <c r="PWG266" s="7"/>
      <c r="PWH266" s="7"/>
      <c r="PWI266" s="7"/>
      <c r="PWJ266" s="7"/>
      <c r="PWK266" s="7"/>
      <c r="PWL266" s="7"/>
      <c r="PWM266" s="7"/>
      <c r="PWN266" s="7"/>
      <c r="PWO266" s="7"/>
      <c r="PWP266" s="7"/>
      <c r="PWQ266" s="7"/>
      <c r="PWR266" s="7"/>
      <c r="PWS266" s="7"/>
      <c r="PWT266" s="7"/>
      <c r="PWU266" s="7"/>
      <c r="PWV266" s="7"/>
      <c r="PWW266" s="7"/>
      <c r="PWX266" s="7"/>
      <c r="PWY266" s="7"/>
      <c r="PWZ266" s="7"/>
      <c r="PXA266" s="7"/>
      <c r="PXB266" s="7"/>
      <c r="PXC266" s="7"/>
      <c r="PXD266" s="7"/>
      <c r="PXE266" s="7"/>
      <c r="PXF266" s="7"/>
      <c r="PXG266" s="7"/>
      <c r="PXH266" s="7"/>
      <c r="PXI266" s="7"/>
      <c r="PXJ266" s="7"/>
      <c r="PXK266" s="7"/>
      <c r="PXL266" s="7"/>
      <c r="PXM266" s="7"/>
      <c r="PXN266" s="7"/>
      <c r="PXO266" s="7"/>
      <c r="PXP266" s="7"/>
      <c r="PXQ266" s="7"/>
      <c r="PXR266" s="7"/>
      <c r="PXS266" s="7"/>
      <c r="PXT266" s="7"/>
      <c r="PXU266" s="7"/>
      <c r="PXV266" s="7"/>
      <c r="PXW266" s="7"/>
      <c r="PXX266" s="7"/>
      <c r="PXY266" s="7"/>
      <c r="PXZ266" s="7"/>
      <c r="PYA266" s="7"/>
      <c r="PYB266" s="7"/>
      <c r="PYC266" s="7"/>
      <c r="PYD266" s="7"/>
      <c r="PYE266" s="7"/>
      <c r="PYF266" s="7"/>
      <c r="PYG266" s="7"/>
      <c r="PYH266" s="7"/>
      <c r="PYI266" s="7"/>
      <c r="PYJ266" s="7"/>
      <c r="PYK266" s="7"/>
      <c r="PYL266" s="7"/>
      <c r="PYM266" s="7"/>
      <c r="PYN266" s="7"/>
      <c r="PYO266" s="7"/>
      <c r="PYP266" s="7"/>
      <c r="PYQ266" s="7"/>
      <c r="PYR266" s="7"/>
      <c r="PYS266" s="7"/>
      <c r="PYT266" s="7"/>
      <c r="PYU266" s="7"/>
      <c r="PYV266" s="7"/>
      <c r="PYW266" s="7"/>
      <c r="PYX266" s="7"/>
      <c r="PYY266" s="7"/>
      <c r="PYZ266" s="7"/>
      <c r="PZA266" s="7"/>
      <c r="PZB266" s="7"/>
      <c r="PZC266" s="7"/>
      <c r="PZD266" s="7"/>
      <c r="PZE266" s="7"/>
      <c r="PZF266" s="7"/>
      <c r="PZG266" s="7"/>
      <c r="PZH266" s="7"/>
      <c r="PZI266" s="7"/>
      <c r="PZJ266" s="7"/>
      <c r="PZK266" s="7"/>
      <c r="PZL266" s="7"/>
      <c r="PZM266" s="7"/>
      <c r="PZN266" s="7"/>
      <c r="PZO266" s="7"/>
      <c r="PZP266" s="7"/>
      <c r="PZQ266" s="7"/>
      <c r="PZR266" s="7"/>
      <c r="PZS266" s="7"/>
      <c r="PZT266" s="7"/>
      <c r="PZU266" s="7"/>
      <c r="PZV266" s="7"/>
      <c r="PZW266" s="7"/>
      <c r="PZX266" s="7"/>
      <c r="PZY266" s="7"/>
      <c r="PZZ266" s="7"/>
      <c r="QAA266" s="7"/>
      <c r="QAB266" s="7"/>
      <c r="QAC266" s="7"/>
      <c r="QAD266" s="7"/>
      <c r="QAE266" s="7"/>
      <c r="QAF266" s="7"/>
      <c r="QAG266" s="7"/>
      <c r="QAH266" s="7"/>
      <c r="QAI266" s="7"/>
      <c r="QAJ266" s="7"/>
      <c r="QAK266" s="7"/>
      <c r="QAL266" s="7"/>
      <c r="QAM266" s="7"/>
      <c r="QAN266" s="7"/>
      <c r="QAO266" s="7"/>
      <c r="QAP266" s="7"/>
      <c r="QAQ266" s="7"/>
      <c r="QAR266" s="7"/>
      <c r="QAS266" s="7"/>
      <c r="QAT266" s="7"/>
      <c r="QAU266" s="7"/>
      <c r="QAV266" s="7"/>
      <c r="QAW266" s="7"/>
      <c r="QAX266" s="7"/>
      <c r="QAY266" s="7"/>
      <c r="QAZ266" s="7"/>
      <c r="QBA266" s="7"/>
      <c r="QBB266" s="7"/>
      <c r="QBC266" s="7"/>
      <c r="QBD266" s="7"/>
      <c r="QBE266" s="7"/>
      <c r="QBF266" s="7"/>
      <c r="QBG266" s="7"/>
      <c r="QBH266" s="7"/>
      <c r="QBI266" s="7"/>
      <c r="QBJ266" s="7"/>
      <c r="QBK266" s="7"/>
      <c r="QBL266" s="7"/>
      <c r="QBM266" s="7"/>
      <c r="QBN266" s="7"/>
      <c r="QBO266" s="7"/>
      <c r="QBP266" s="7"/>
      <c r="QBQ266" s="7"/>
      <c r="QBR266" s="7"/>
      <c r="QBS266" s="7"/>
      <c r="QBT266" s="7"/>
      <c r="QBU266" s="7"/>
      <c r="QBV266" s="7"/>
      <c r="QBW266" s="7"/>
      <c r="QBX266" s="7"/>
      <c r="QBY266" s="7"/>
      <c r="QBZ266" s="7"/>
      <c r="QCA266" s="7"/>
      <c r="QCB266" s="7"/>
      <c r="QCC266" s="7"/>
      <c r="QCD266" s="7"/>
      <c r="QCE266" s="7"/>
      <c r="QCF266" s="7"/>
      <c r="QCG266" s="7"/>
      <c r="QCH266" s="7"/>
      <c r="QCI266" s="7"/>
      <c r="QCJ266" s="7"/>
      <c r="QCK266" s="7"/>
      <c r="QCL266" s="7"/>
      <c r="QCM266" s="7"/>
      <c r="QCN266" s="7"/>
      <c r="QCO266" s="7"/>
      <c r="QCP266" s="7"/>
      <c r="QCQ266" s="7"/>
      <c r="QCR266" s="7"/>
      <c r="QCS266" s="7"/>
      <c r="QCT266" s="7"/>
      <c r="QCU266" s="7"/>
      <c r="QCV266" s="7"/>
      <c r="QCW266" s="7"/>
      <c r="QCX266" s="7"/>
      <c r="QCY266" s="7"/>
      <c r="QCZ266" s="7"/>
      <c r="QDA266" s="7"/>
      <c r="QDB266" s="7"/>
      <c r="QDC266" s="7"/>
      <c r="QDD266" s="7"/>
      <c r="QDE266" s="7"/>
      <c r="QDF266" s="7"/>
      <c r="QDG266" s="7"/>
      <c r="QDH266" s="7"/>
      <c r="QDI266" s="7"/>
      <c r="QDJ266" s="7"/>
      <c r="QDK266" s="7"/>
      <c r="QDL266" s="7"/>
      <c r="QDM266" s="7"/>
      <c r="QDN266" s="7"/>
      <c r="QDO266" s="7"/>
      <c r="QDP266" s="7"/>
      <c r="QDQ266" s="7"/>
      <c r="QDR266" s="7"/>
      <c r="QDS266" s="7"/>
      <c r="QDT266" s="7"/>
      <c r="QDU266" s="7"/>
      <c r="QDV266" s="7"/>
      <c r="QDW266" s="7"/>
      <c r="QDX266" s="7"/>
      <c r="QDY266" s="7"/>
      <c r="QDZ266" s="7"/>
      <c r="QEA266" s="7"/>
      <c r="QEB266" s="7"/>
      <c r="QEC266" s="7"/>
      <c r="QED266" s="7"/>
      <c r="QEE266" s="7"/>
      <c r="QEF266" s="7"/>
      <c r="QEG266" s="7"/>
      <c r="QEH266" s="7"/>
      <c r="QEI266" s="7"/>
      <c r="QEJ266" s="7"/>
      <c r="QEK266" s="7"/>
      <c r="QEL266" s="7"/>
      <c r="QEM266" s="7"/>
      <c r="QEN266" s="7"/>
      <c r="QEO266" s="7"/>
      <c r="QEP266" s="7"/>
      <c r="QEQ266" s="7"/>
      <c r="QER266" s="7"/>
      <c r="QES266" s="7"/>
      <c r="QET266" s="7"/>
      <c r="QEU266" s="7"/>
      <c r="QEV266" s="7"/>
      <c r="QEW266" s="7"/>
      <c r="QEX266" s="7"/>
      <c r="QEY266" s="7"/>
      <c r="QEZ266" s="7"/>
      <c r="QFA266" s="7"/>
      <c r="QFB266" s="7"/>
      <c r="QFC266" s="7"/>
      <c r="QFD266" s="7"/>
      <c r="QFE266" s="7"/>
      <c r="QFF266" s="7"/>
      <c r="QFG266" s="7"/>
      <c r="QFH266" s="7"/>
      <c r="QFI266" s="7"/>
      <c r="QFJ266" s="7"/>
      <c r="QFK266" s="7"/>
      <c r="QFL266" s="7"/>
      <c r="QFM266" s="7"/>
      <c r="QFN266" s="7"/>
      <c r="QFO266" s="7"/>
      <c r="QFP266" s="7"/>
      <c r="QFQ266" s="7"/>
      <c r="QFR266" s="7"/>
      <c r="QFS266" s="7"/>
      <c r="QFT266" s="7"/>
      <c r="QFU266" s="7"/>
      <c r="QFV266" s="7"/>
      <c r="QFW266" s="7"/>
      <c r="QFX266" s="7"/>
      <c r="QFY266" s="7"/>
      <c r="QFZ266" s="7"/>
      <c r="QGA266" s="7"/>
      <c r="QGB266" s="7"/>
      <c r="QGC266" s="7"/>
      <c r="QGD266" s="7"/>
      <c r="QGE266" s="7"/>
      <c r="QGF266" s="7"/>
      <c r="QGG266" s="7"/>
      <c r="QGH266" s="7"/>
      <c r="QGI266" s="7"/>
      <c r="QGJ266" s="7"/>
      <c r="QGK266" s="7"/>
      <c r="QGL266" s="7"/>
      <c r="QGM266" s="7"/>
      <c r="QGN266" s="7"/>
      <c r="QGO266" s="7"/>
      <c r="QGP266" s="7"/>
      <c r="QGQ266" s="7"/>
      <c r="QGR266" s="7"/>
      <c r="QGS266" s="7"/>
      <c r="QGT266" s="7"/>
      <c r="QGU266" s="7"/>
      <c r="QGV266" s="7"/>
      <c r="QGW266" s="7"/>
      <c r="QGX266" s="7"/>
      <c r="QGY266" s="7"/>
      <c r="QGZ266" s="7"/>
      <c r="QHA266" s="7"/>
      <c r="QHB266" s="7"/>
      <c r="QHC266" s="7"/>
      <c r="QHD266" s="7"/>
      <c r="QHE266" s="7"/>
      <c r="QHF266" s="7"/>
      <c r="QHG266" s="7"/>
      <c r="QHH266" s="7"/>
      <c r="QHI266" s="7"/>
      <c r="QHJ266" s="7"/>
      <c r="QHK266" s="7"/>
      <c r="QHL266" s="7"/>
      <c r="QHM266" s="7"/>
      <c r="QHN266" s="7"/>
      <c r="QHO266" s="7"/>
      <c r="QHP266" s="7"/>
      <c r="QHQ266" s="7"/>
      <c r="QHR266" s="7"/>
      <c r="QHS266" s="7"/>
      <c r="QHT266" s="7"/>
      <c r="QHU266" s="7"/>
      <c r="QHV266" s="7"/>
      <c r="QHW266" s="7"/>
      <c r="QHX266" s="7"/>
      <c r="QHY266" s="7"/>
      <c r="QHZ266" s="7"/>
      <c r="QIA266" s="7"/>
      <c r="QIB266" s="7"/>
      <c r="QIC266" s="7"/>
      <c r="QID266" s="7"/>
      <c r="QIE266" s="7"/>
      <c r="QIF266" s="7"/>
      <c r="QIG266" s="7"/>
      <c r="QIH266" s="7"/>
      <c r="QII266" s="7"/>
      <c r="QIJ266" s="7"/>
      <c r="QIK266" s="7"/>
      <c r="QIL266" s="7"/>
      <c r="QIM266" s="7"/>
      <c r="QIN266" s="7"/>
      <c r="QIO266" s="7"/>
      <c r="QIP266" s="7"/>
      <c r="QIQ266" s="7"/>
      <c r="QIR266" s="7"/>
      <c r="QIS266" s="7"/>
      <c r="QIT266" s="7"/>
      <c r="QIU266" s="7"/>
      <c r="QIV266" s="7"/>
      <c r="QIW266" s="7"/>
      <c r="QIX266" s="7"/>
      <c r="QIY266" s="7"/>
      <c r="QIZ266" s="7"/>
      <c r="QJA266" s="7"/>
      <c r="QJB266" s="7"/>
      <c r="QJC266" s="7"/>
      <c r="QJD266" s="7"/>
      <c r="QJE266" s="7"/>
      <c r="QJF266" s="7"/>
      <c r="QJG266" s="7"/>
      <c r="QJH266" s="7"/>
      <c r="QJI266" s="7"/>
      <c r="QJJ266" s="7"/>
      <c r="QJK266" s="7"/>
      <c r="QJL266" s="7"/>
      <c r="QJM266" s="7"/>
      <c r="QJN266" s="7"/>
      <c r="QJO266" s="7"/>
      <c r="QJP266" s="7"/>
      <c r="QJQ266" s="7"/>
      <c r="QJR266" s="7"/>
      <c r="QJS266" s="7"/>
      <c r="QJT266" s="7"/>
      <c r="QJU266" s="7"/>
      <c r="QJV266" s="7"/>
      <c r="QJW266" s="7"/>
      <c r="QJX266" s="7"/>
      <c r="QJY266" s="7"/>
      <c r="QJZ266" s="7"/>
      <c r="QKA266" s="7"/>
      <c r="QKB266" s="7"/>
      <c r="QKC266" s="7"/>
      <c r="QKD266" s="7"/>
      <c r="QKE266" s="7"/>
      <c r="QKF266" s="7"/>
      <c r="QKG266" s="7"/>
      <c r="QKH266" s="7"/>
      <c r="QKI266" s="7"/>
      <c r="QKJ266" s="7"/>
      <c r="QKK266" s="7"/>
      <c r="QKL266" s="7"/>
      <c r="QKM266" s="7"/>
      <c r="QKN266" s="7"/>
      <c r="QKO266" s="7"/>
      <c r="QKP266" s="7"/>
      <c r="QKQ266" s="7"/>
      <c r="QKR266" s="7"/>
      <c r="QKS266" s="7"/>
      <c r="QKT266" s="7"/>
      <c r="QKU266" s="7"/>
      <c r="QKV266" s="7"/>
      <c r="QKW266" s="7"/>
      <c r="QKX266" s="7"/>
      <c r="QKY266" s="7"/>
      <c r="QKZ266" s="7"/>
      <c r="QLA266" s="7"/>
      <c r="QLB266" s="7"/>
      <c r="QLC266" s="7"/>
      <c r="QLD266" s="7"/>
      <c r="QLE266" s="7"/>
      <c r="QLF266" s="7"/>
      <c r="QLG266" s="7"/>
      <c r="QLH266" s="7"/>
      <c r="QLI266" s="7"/>
      <c r="QLJ266" s="7"/>
      <c r="QLK266" s="7"/>
      <c r="QLL266" s="7"/>
      <c r="QLM266" s="7"/>
      <c r="QLN266" s="7"/>
      <c r="QLO266" s="7"/>
      <c r="QLP266" s="7"/>
      <c r="QLQ266" s="7"/>
      <c r="QLR266" s="7"/>
      <c r="QLS266" s="7"/>
      <c r="QLT266" s="7"/>
      <c r="QLU266" s="7"/>
      <c r="QLV266" s="7"/>
      <c r="QLW266" s="7"/>
      <c r="QLX266" s="7"/>
      <c r="QLY266" s="7"/>
      <c r="QLZ266" s="7"/>
      <c r="QMA266" s="7"/>
      <c r="QMB266" s="7"/>
      <c r="QMC266" s="7"/>
      <c r="QMD266" s="7"/>
      <c r="QME266" s="7"/>
      <c r="QMF266" s="7"/>
      <c r="QMG266" s="7"/>
      <c r="QMH266" s="7"/>
      <c r="QMI266" s="7"/>
      <c r="QMJ266" s="7"/>
      <c r="QMK266" s="7"/>
      <c r="QML266" s="7"/>
      <c r="QMM266" s="7"/>
      <c r="QMN266" s="7"/>
      <c r="QMO266" s="7"/>
      <c r="QMP266" s="7"/>
      <c r="QMQ266" s="7"/>
      <c r="QMR266" s="7"/>
      <c r="QMS266" s="7"/>
      <c r="QMT266" s="7"/>
      <c r="QMU266" s="7"/>
      <c r="QMV266" s="7"/>
      <c r="QMW266" s="7"/>
      <c r="QMX266" s="7"/>
      <c r="QMY266" s="7"/>
      <c r="QMZ266" s="7"/>
      <c r="QNA266" s="7"/>
      <c r="QNB266" s="7"/>
      <c r="QNC266" s="7"/>
      <c r="QND266" s="7"/>
      <c r="QNE266" s="7"/>
      <c r="QNF266" s="7"/>
      <c r="QNG266" s="7"/>
      <c r="QNH266" s="7"/>
      <c r="QNI266" s="7"/>
      <c r="QNJ266" s="7"/>
      <c r="QNK266" s="7"/>
      <c r="QNL266" s="7"/>
      <c r="QNM266" s="7"/>
      <c r="QNN266" s="7"/>
      <c r="QNO266" s="7"/>
      <c r="QNP266" s="7"/>
      <c r="QNQ266" s="7"/>
      <c r="QNR266" s="7"/>
      <c r="QNS266" s="7"/>
      <c r="QNT266" s="7"/>
      <c r="QNU266" s="7"/>
      <c r="QNV266" s="7"/>
      <c r="QNW266" s="7"/>
      <c r="QNX266" s="7"/>
      <c r="QNY266" s="7"/>
      <c r="QNZ266" s="7"/>
      <c r="QOA266" s="7"/>
      <c r="QOB266" s="7"/>
      <c r="QOC266" s="7"/>
      <c r="QOD266" s="7"/>
      <c r="QOE266" s="7"/>
      <c r="QOF266" s="7"/>
      <c r="QOG266" s="7"/>
      <c r="QOH266" s="7"/>
      <c r="QOI266" s="7"/>
      <c r="QOJ266" s="7"/>
      <c r="QOK266" s="7"/>
      <c r="QOL266" s="7"/>
      <c r="QOM266" s="7"/>
      <c r="QON266" s="7"/>
      <c r="QOO266" s="7"/>
      <c r="QOP266" s="7"/>
      <c r="QOQ266" s="7"/>
      <c r="QOR266" s="7"/>
      <c r="QOS266" s="7"/>
      <c r="QOT266" s="7"/>
      <c r="QOU266" s="7"/>
      <c r="QOV266" s="7"/>
      <c r="QOW266" s="7"/>
      <c r="QOX266" s="7"/>
      <c r="QOY266" s="7"/>
      <c r="QOZ266" s="7"/>
      <c r="QPA266" s="7"/>
      <c r="QPB266" s="7"/>
      <c r="QPC266" s="7"/>
      <c r="QPD266" s="7"/>
      <c r="QPE266" s="7"/>
      <c r="QPF266" s="7"/>
      <c r="QPG266" s="7"/>
      <c r="QPH266" s="7"/>
      <c r="QPI266" s="7"/>
      <c r="QPJ266" s="7"/>
      <c r="QPK266" s="7"/>
      <c r="QPL266" s="7"/>
      <c r="QPM266" s="7"/>
      <c r="QPN266" s="7"/>
      <c r="QPO266" s="7"/>
      <c r="QPP266" s="7"/>
      <c r="QPQ266" s="7"/>
      <c r="QPR266" s="7"/>
      <c r="QPS266" s="7"/>
      <c r="QPT266" s="7"/>
      <c r="QPU266" s="7"/>
      <c r="QPV266" s="7"/>
      <c r="QPW266" s="7"/>
      <c r="QPX266" s="7"/>
      <c r="QPY266" s="7"/>
      <c r="QPZ266" s="7"/>
      <c r="QQA266" s="7"/>
      <c r="QQB266" s="7"/>
      <c r="QQC266" s="7"/>
      <c r="QQD266" s="7"/>
      <c r="QQE266" s="7"/>
      <c r="QQF266" s="7"/>
      <c r="QQG266" s="7"/>
      <c r="QQH266" s="7"/>
      <c r="QQI266" s="7"/>
      <c r="QQJ266" s="7"/>
      <c r="QQK266" s="7"/>
      <c r="QQL266" s="7"/>
      <c r="QQM266" s="7"/>
      <c r="QQN266" s="7"/>
      <c r="QQO266" s="7"/>
      <c r="QQP266" s="7"/>
      <c r="QQQ266" s="7"/>
      <c r="QQR266" s="7"/>
      <c r="QQS266" s="7"/>
      <c r="QQT266" s="7"/>
      <c r="QQU266" s="7"/>
      <c r="QQV266" s="7"/>
      <c r="QQW266" s="7"/>
      <c r="QQX266" s="7"/>
      <c r="QQY266" s="7"/>
      <c r="QQZ266" s="7"/>
      <c r="QRA266" s="7"/>
      <c r="QRB266" s="7"/>
      <c r="QRC266" s="7"/>
      <c r="QRD266" s="7"/>
      <c r="QRE266" s="7"/>
      <c r="QRF266" s="7"/>
      <c r="QRG266" s="7"/>
      <c r="QRH266" s="7"/>
      <c r="QRI266" s="7"/>
      <c r="QRJ266" s="7"/>
      <c r="QRK266" s="7"/>
      <c r="QRL266" s="7"/>
      <c r="QRM266" s="7"/>
      <c r="QRN266" s="7"/>
      <c r="QRO266" s="7"/>
      <c r="QRP266" s="7"/>
      <c r="QRQ266" s="7"/>
      <c r="QRR266" s="7"/>
      <c r="QRS266" s="7"/>
      <c r="QRT266" s="7"/>
      <c r="QRU266" s="7"/>
      <c r="QRV266" s="7"/>
      <c r="QRW266" s="7"/>
      <c r="QRX266" s="7"/>
      <c r="QRY266" s="7"/>
      <c r="QRZ266" s="7"/>
      <c r="QSA266" s="7"/>
      <c r="QSB266" s="7"/>
      <c r="QSC266" s="7"/>
      <c r="QSD266" s="7"/>
      <c r="QSE266" s="7"/>
      <c r="QSF266" s="7"/>
      <c r="QSG266" s="7"/>
      <c r="QSH266" s="7"/>
      <c r="QSI266" s="7"/>
      <c r="QSJ266" s="7"/>
      <c r="QSK266" s="7"/>
      <c r="QSL266" s="7"/>
      <c r="QSM266" s="7"/>
      <c r="QSN266" s="7"/>
      <c r="QSO266" s="7"/>
      <c r="QSP266" s="7"/>
      <c r="QSQ266" s="7"/>
      <c r="QSR266" s="7"/>
      <c r="QSS266" s="7"/>
      <c r="QST266" s="7"/>
      <c r="QSU266" s="7"/>
      <c r="QSV266" s="7"/>
      <c r="QSW266" s="7"/>
      <c r="QSX266" s="7"/>
      <c r="QSY266" s="7"/>
      <c r="QSZ266" s="7"/>
      <c r="QTA266" s="7"/>
      <c r="QTB266" s="7"/>
      <c r="QTC266" s="7"/>
      <c r="QTD266" s="7"/>
      <c r="QTE266" s="7"/>
      <c r="QTF266" s="7"/>
      <c r="QTG266" s="7"/>
      <c r="QTH266" s="7"/>
      <c r="QTI266" s="7"/>
      <c r="QTJ266" s="7"/>
      <c r="QTK266" s="7"/>
      <c r="QTL266" s="7"/>
      <c r="QTM266" s="7"/>
      <c r="QTN266" s="7"/>
      <c r="QTO266" s="7"/>
      <c r="QTP266" s="7"/>
      <c r="QTQ266" s="7"/>
      <c r="QTR266" s="7"/>
      <c r="QTS266" s="7"/>
      <c r="QTT266" s="7"/>
      <c r="QTU266" s="7"/>
      <c r="QTV266" s="7"/>
      <c r="QTW266" s="7"/>
      <c r="QTX266" s="7"/>
      <c r="QTY266" s="7"/>
      <c r="QTZ266" s="7"/>
      <c r="QUA266" s="7"/>
      <c r="QUB266" s="7"/>
      <c r="QUC266" s="7"/>
      <c r="QUD266" s="7"/>
      <c r="QUE266" s="7"/>
      <c r="QUF266" s="7"/>
      <c r="QUG266" s="7"/>
      <c r="QUH266" s="7"/>
      <c r="QUI266" s="7"/>
      <c r="QUJ266" s="7"/>
      <c r="QUK266" s="7"/>
      <c r="QUL266" s="7"/>
      <c r="QUM266" s="7"/>
      <c r="QUN266" s="7"/>
      <c r="QUO266" s="7"/>
      <c r="QUP266" s="7"/>
      <c r="QUQ266" s="7"/>
      <c r="QUR266" s="7"/>
      <c r="QUS266" s="7"/>
      <c r="QUT266" s="7"/>
      <c r="QUU266" s="7"/>
      <c r="QUV266" s="7"/>
      <c r="QUW266" s="7"/>
      <c r="QUX266" s="7"/>
      <c r="QUY266" s="7"/>
      <c r="QUZ266" s="7"/>
      <c r="QVA266" s="7"/>
      <c r="QVB266" s="7"/>
      <c r="QVC266" s="7"/>
      <c r="QVD266" s="7"/>
      <c r="QVE266" s="7"/>
      <c r="QVF266" s="7"/>
      <c r="QVG266" s="7"/>
      <c r="QVH266" s="7"/>
      <c r="QVI266" s="7"/>
      <c r="QVJ266" s="7"/>
      <c r="QVK266" s="7"/>
      <c r="QVL266" s="7"/>
      <c r="QVM266" s="7"/>
      <c r="QVN266" s="7"/>
      <c r="QVO266" s="7"/>
      <c r="QVP266" s="7"/>
      <c r="QVQ266" s="7"/>
      <c r="QVR266" s="7"/>
      <c r="QVS266" s="7"/>
      <c r="QVT266" s="7"/>
      <c r="QVU266" s="7"/>
      <c r="QVV266" s="7"/>
      <c r="QVW266" s="7"/>
      <c r="QVX266" s="7"/>
      <c r="QVY266" s="7"/>
      <c r="QVZ266" s="7"/>
      <c r="QWA266" s="7"/>
      <c r="QWB266" s="7"/>
      <c r="QWC266" s="7"/>
      <c r="QWD266" s="7"/>
      <c r="QWE266" s="7"/>
      <c r="QWF266" s="7"/>
      <c r="QWG266" s="7"/>
      <c r="QWH266" s="7"/>
      <c r="QWI266" s="7"/>
      <c r="QWJ266" s="7"/>
      <c r="QWK266" s="7"/>
      <c r="QWL266" s="7"/>
      <c r="QWM266" s="7"/>
      <c r="QWN266" s="7"/>
      <c r="QWO266" s="7"/>
      <c r="QWP266" s="7"/>
      <c r="QWQ266" s="7"/>
      <c r="QWR266" s="7"/>
      <c r="QWS266" s="7"/>
      <c r="QWT266" s="7"/>
      <c r="QWU266" s="7"/>
      <c r="QWV266" s="7"/>
      <c r="QWW266" s="7"/>
      <c r="QWX266" s="7"/>
      <c r="QWY266" s="7"/>
      <c r="QWZ266" s="7"/>
      <c r="QXA266" s="7"/>
      <c r="QXB266" s="7"/>
      <c r="QXC266" s="7"/>
      <c r="QXD266" s="7"/>
      <c r="QXE266" s="7"/>
      <c r="QXF266" s="7"/>
      <c r="QXG266" s="7"/>
      <c r="QXH266" s="7"/>
      <c r="QXI266" s="7"/>
      <c r="QXJ266" s="7"/>
      <c r="QXK266" s="7"/>
      <c r="QXL266" s="7"/>
      <c r="QXM266" s="7"/>
      <c r="QXN266" s="7"/>
      <c r="QXO266" s="7"/>
      <c r="QXP266" s="7"/>
      <c r="QXQ266" s="7"/>
      <c r="QXR266" s="7"/>
      <c r="QXS266" s="7"/>
      <c r="QXT266" s="7"/>
      <c r="QXU266" s="7"/>
      <c r="QXV266" s="7"/>
      <c r="QXW266" s="7"/>
      <c r="QXX266" s="7"/>
      <c r="QXY266" s="7"/>
      <c r="QXZ266" s="7"/>
      <c r="QYA266" s="7"/>
      <c r="QYB266" s="7"/>
      <c r="QYC266" s="7"/>
      <c r="QYD266" s="7"/>
      <c r="QYE266" s="7"/>
      <c r="QYF266" s="7"/>
      <c r="QYG266" s="7"/>
      <c r="QYH266" s="7"/>
      <c r="QYI266" s="7"/>
      <c r="QYJ266" s="7"/>
      <c r="QYK266" s="7"/>
      <c r="QYL266" s="7"/>
      <c r="QYM266" s="7"/>
      <c r="QYN266" s="7"/>
      <c r="QYO266" s="7"/>
      <c r="QYP266" s="7"/>
      <c r="QYQ266" s="7"/>
      <c r="QYR266" s="7"/>
      <c r="QYS266" s="7"/>
      <c r="QYT266" s="7"/>
      <c r="QYU266" s="7"/>
      <c r="QYV266" s="7"/>
      <c r="QYW266" s="7"/>
      <c r="QYX266" s="7"/>
      <c r="QYY266" s="7"/>
      <c r="QYZ266" s="7"/>
      <c r="QZA266" s="7"/>
      <c r="QZB266" s="7"/>
      <c r="QZC266" s="7"/>
      <c r="QZD266" s="7"/>
      <c r="QZE266" s="7"/>
      <c r="QZF266" s="7"/>
      <c r="QZG266" s="7"/>
      <c r="QZH266" s="7"/>
      <c r="QZI266" s="7"/>
      <c r="QZJ266" s="7"/>
      <c r="QZK266" s="7"/>
      <c r="QZL266" s="7"/>
      <c r="QZM266" s="7"/>
      <c r="QZN266" s="7"/>
      <c r="QZO266" s="7"/>
      <c r="QZP266" s="7"/>
      <c r="QZQ266" s="7"/>
      <c r="QZR266" s="7"/>
      <c r="QZS266" s="7"/>
      <c r="QZT266" s="7"/>
      <c r="QZU266" s="7"/>
      <c r="QZV266" s="7"/>
      <c r="QZW266" s="7"/>
      <c r="QZX266" s="7"/>
      <c r="QZY266" s="7"/>
      <c r="QZZ266" s="7"/>
      <c r="RAA266" s="7"/>
      <c r="RAB266" s="7"/>
      <c r="RAC266" s="7"/>
      <c r="RAD266" s="7"/>
      <c r="RAE266" s="7"/>
      <c r="RAF266" s="7"/>
      <c r="RAG266" s="7"/>
      <c r="RAH266" s="7"/>
      <c r="RAI266" s="7"/>
      <c r="RAJ266" s="7"/>
      <c r="RAK266" s="7"/>
      <c r="RAL266" s="7"/>
      <c r="RAM266" s="7"/>
      <c r="RAN266" s="7"/>
      <c r="RAO266" s="7"/>
      <c r="RAP266" s="7"/>
      <c r="RAQ266" s="7"/>
      <c r="RAR266" s="7"/>
      <c r="RAS266" s="7"/>
      <c r="RAT266" s="7"/>
      <c r="RAU266" s="7"/>
      <c r="RAV266" s="7"/>
      <c r="RAW266" s="7"/>
      <c r="RAX266" s="7"/>
      <c r="RAY266" s="7"/>
      <c r="RAZ266" s="7"/>
      <c r="RBA266" s="7"/>
      <c r="RBB266" s="7"/>
      <c r="RBC266" s="7"/>
      <c r="RBD266" s="7"/>
      <c r="RBE266" s="7"/>
      <c r="RBF266" s="7"/>
      <c r="RBG266" s="7"/>
      <c r="RBH266" s="7"/>
      <c r="RBI266" s="7"/>
      <c r="RBJ266" s="7"/>
      <c r="RBK266" s="7"/>
      <c r="RBL266" s="7"/>
      <c r="RBM266" s="7"/>
      <c r="RBN266" s="7"/>
      <c r="RBO266" s="7"/>
      <c r="RBP266" s="7"/>
      <c r="RBQ266" s="7"/>
      <c r="RBR266" s="7"/>
      <c r="RBS266" s="7"/>
      <c r="RBT266" s="7"/>
      <c r="RBU266" s="7"/>
      <c r="RBV266" s="7"/>
      <c r="RBW266" s="7"/>
      <c r="RBX266" s="7"/>
      <c r="RBY266" s="7"/>
      <c r="RBZ266" s="7"/>
      <c r="RCA266" s="7"/>
      <c r="RCB266" s="7"/>
      <c r="RCC266" s="7"/>
      <c r="RCD266" s="7"/>
      <c r="RCE266" s="7"/>
      <c r="RCF266" s="7"/>
      <c r="RCG266" s="7"/>
      <c r="RCH266" s="7"/>
      <c r="RCI266" s="7"/>
      <c r="RCJ266" s="7"/>
      <c r="RCK266" s="7"/>
      <c r="RCL266" s="7"/>
      <c r="RCM266" s="7"/>
      <c r="RCN266" s="7"/>
      <c r="RCO266" s="7"/>
      <c r="RCP266" s="7"/>
      <c r="RCQ266" s="7"/>
      <c r="RCR266" s="7"/>
      <c r="RCS266" s="7"/>
      <c r="RCT266" s="7"/>
      <c r="RCU266" s="7"/>
      <c r="RCV266" s="7"/>
      <c r="RCW266" s="7"/>
      <c r="RCX266" s="7"/>
      <c r="RCY266" s="7"/>
      <c r="RCZ266" s="7"/>
      <c r="RDA266" s="7"/>
      <c r="RDB266" s="7"/>
      <c r="RDC266" s="7"/>
      <c r="RDD266" s="7"/>
      <c r="RDE266" s="7"/>
      <c r="RDF266" s="7"/>
      <c r="RDG266" s="7"/>
      <c r="RDH266" s="7"/>
      <c r="RDI266" s="7"/>
      <c r="RDJ266" s="7"/>
      <c r="RDK266" s="7"/>
      <c r="RDL266" s="7"/>
      <c r="RDM266" s="7"/>
      <c r="RDN266" s="7"/>
      <c r="RDO266" s="7"/>
      <c r="RDP266" s="7"/>
      <c r="RDQ266" s="7"/>
      <c r="RDR266" s="7"/>
      <c r="RDS266" s="7"/>
      <c r="RDT266" s="7"/>
      <c r="RDU266" s="7"/>
      <c r="RDV266" s="7"/>
      <c r="RDW266" s="7"/>
      <c r="RDX266" s="7"/>
      <c r="RDY266" s="7"/>
      <c r="RDZ266" s="7"/>
      <c r="REA266" s="7"/>
      <c r="REB266" s="7"/>
      <c r="REC266" s="7"/>
      <c r="RED266" s="7"/>
      <c r="REE266" s="7"/>
      <c r="REF266" s="7"/>
      <c r="REG266" s="7"/>
      <c r="REH266" s="7"/>
      <c r="REI266" s="7"/>
      <c r="REJ266" s="7"/>
      <c r="REK266" s="7"/>
      <c r="REL266" s="7"/>
      <c r="REM266" s="7"/>
      <c r="REN266" s="7"/>
      <c r="REO266" s="7"/>
      <c r="REP266" s="7"/>
      <c r="REQ266" s="7"/>
      <c r="RER266" s="7"/>
      <c r="RES266" s="7"/>
      <c r="RET266" s="7"/>
      <c r="REU266" s="7"/>
      <c r="REV266" s="7"/>
      <c r="REW266" s="7"/>
      <c r="REX266" s="7"/>
      <c r="REY266" s="7"/>
      <c r="REZ266" s="7"/>
      <c r="RFA266" s="7"/>
      <c r="RFB266" s="7"/>
      <c r="RFC266" s="7"/>
      <c r="RFD266" s="7"/>
      <c r="RFE266" s="7"/>
      <c r="RFF266" s="7"/>
      <c r="RFG266" s="7"/>
      <c r="RFH266" s="7"/>
      <c r="RFI266" s="7"/>
      <c r="RFJ266" s="7"/>
      <c r="RFK266" s="7"/>
      <c r="RFL266" s="7"/>
      <c r="RFM266" s="7"/>
      <c r="RFN266" s="7"/>
      <c r="RFO266" s="7"/>
      <c r="RFP266" s="7"/>
      <c r="RFQ266" s="7"/>
      <c r="RFR266" s="7"/>
      <c r="RFS266" s="7"/>
      <c r="RFT266" s="7"/>
      <c r="RFU266" s="7"/>
      <c r="RFV266" s="7"/>
      <c r="RFW266" s="7"/>
      <c r="RFX266" s="7"/>
      <c r="RFY266" s="7"/>
      <c r="RFZ266" s="7"/>
      <c r="RGA266" s="7"/>
      <c r="RGB266" s="7"/>
      <c r="RGC266" s="7"/>
      <c r="RGD266" s="7"/>
      <c r="RGE266" s="7"/>
      <c r="RGF266" s="7"/>
      <c r="RGG266" s="7"/>
      <c r="RGH266" s="7"/>
      <c r="RGI266" s="7"/>
      <c r="RGJ266" s="7"/>
      <c r="RGK266" s="7"/>
      <c r="RGL266" s="7"/>
      <c r="RGM266" s="7"/>
      <c r="RGN266" s="7"/>
      <c r="RGO266" s="7"/>
      <c r="RGP266" s="7"/>
      <c r="RGQ266" s="7"/>
      <c r="RGR266" s="7"/>
      <c r="RGS266" s="7"/>
      <c r="RGT266" s="7"/>
      <c r="RGU266" s="7"/>
      <c r="RGV266" s="7"/>
      <c r="RGW266" s="7"/>
      <c r="RGX266" s="7"/>
      <c r="RGY266" s="7"/>
      <c r="RGZ266" s="7"/>
      <c r="RHA266" s="7"/>
      <c r="RHB266" s="7"/>
      <c r="RHC266" s="7"/>
      <c r="RHD266" s="7"/>
      <c r="RHE266" s="7"/>
      <c r="RHF266" s="7"/>
      <c r="RHG266" s="7"/>
      <c r="RHH266" s="7"/>
      <c r="RHI266" s="7"/>
      <c r="RHJ266" s="7"/>
      <c r="RHK266" s="7"/>
      <c r="RHL266" s="7"/>
      <c r="RHM266" s="7"/>
      <c r="RHN266" s="7"/>
      <c r="RHO266" s="7"/>
      <c r="RHP266" s="7"/>
      <c r="RHQ266" s="7"/>
      <c r="RHR266" s="7"/>
      <c r="RHS266" s="7"/>
      <c r="RHT266" s="7"/>
      <c r="RHU266" s="7"/>
      <c r="RHV266" s="7"/>
      <c r="RHW266" s="7"/>
      <c r="RHX266" s="7"/>
      <c r="RHY266" s="7"/>
      <c r="RHZ266" s="7"/>
      <c r="RIA266" s="7"/>
      <c r="RIB266" s="7"/>
      <c r="RIC266" s="7"/>
      <c r="RID266" s="7"/>
      <c r="RIE266" s="7"/>
      <c r="RIF266" s="7"/>
      <c r="RIG266" s="7"/>
      <c r="RIH266" s="7"/>
      <c r="RII266" s="7"/>
      <c r="RIJ266" s="7"/>
      <c r="RIK266" s="7"/>
      <c r="RIL266" s="7"/>
      <c r="RIM266" s="7"/>
      <c r="RIN266" s="7"/>
      <c r="RIO266" s="7"/>
      <c r="RIP266" s="7"/>
      <c r="RIQ266" s="7"/>
      <c r="RIR266" s="7"/>
      <c r="RIS266" s="7"/>
      <c r="RIT266" s="7"/>
      <c r="RIU266" s="7"/>
      <c r="RIV266" s="7"/>
      <c r="RIW266" s="7"/>
      <c r="RIX266" s="7"/>
      <c r="RIY266" s="7"/>
      <c r="RIZ266" s="7"/>
      <c r="RJA266" s="7"/>
      <c r="RJB266" s="7"/>
      <c r="RJC266" s="7"/>
      <c r="RJD266" s="7"/>
      <c r="RJE266" s="7"/>
      <c r="RJF266" s="7"/>
      <c r="RJG266" s="7"/>
      <c r="RJH266" s="7"/>
      <c r="RJI266" s="7"/>
      <c r="RJJ266" s="7"/>
      <c r="RJK266" s="7"/>
      <c r="RJL266" s="7"/>
      <c r="RJM266" s="7"/>
      <c r="RJN266" s="7"/>
      <c r="RJO266" s="7"/>
      <c r="RJP266" s="7"/>
      <c r="RJQ266" s="7"/>
      <c r="RJR266" s="7"/>
      <c r="RJS266" s="7"/>
      <c r="RJT266" s="7"/>
      <c r="RJU266" s="7"/>
      <c r="RJV266" s="7"/>
      <c r="RJW266" s="7"/>
      <c r="RJX266" s="7"/>
      <c r="RJY266" s="7"/>
      <c r="RJZ266" s="7"/>
      <c r="RKA266" s="7"/>
      <c r="RKB266" s="7"/>
      <c r="RKC266" s="7"/>
      <c r="RKD266" s="7"/>
      <c r="RKE266" s="7"/>
      <c r="RKF266" s="7"/>
      <c r="RKG266" s="7"/>
      <c r="RKH266" s="7"/>
      <c r="RKI266" s="7"/>
      <c r="RKJ266" s="7"/>
      <c r="RKK266" s="7"/>
      <c r="RKL266" s="7"/>
      <c r="RKM266" s="7"/>
      <c r="RKN266" s="7"/>
      <c r="RKO266" s="7"/>
      <c r="RKP266" s="7"/>
      <c r="RKQ266" s="7"/>
      <c r="RKR266" s="7"/>
      <c r="RKS266" s="7"/>
      <c r="RKT266" s="7"/>
      <c r="RKU266" s="7"/>
      <c r="RKV266" s="7"/>
      <c r="RKW266" s="7"/>
      <c r="RKX266" s="7"/>
      <c r="RKY266" s="7"/>
      <c r="RKZ266" s="7"/>
      <c r="RLA266" s="7"/>
      <c r="RLB266" s="7"/>
      <c r="RLC266" s="7"/>
      <c r="RLD266" s="7"/>
      <c r="RLE266" s="7"/>
      <c r="RLF266" s="7"/>
      <c r="RLG266" s="7"/>
      <c r="RLH266" s="7"/>
      <c r="RLI266" s="7"/>
      <c r="RLJ266" s="7"/>
      <c r="RLK266" s="7"/>
      <c r="RLL266" s="7"/>
      <c r="RLM266" s="7"/>
      <c r="RLN266" s="7"/>
      <c r="RLO266" s="7"/>
      <c r="RLP266" s="7"/>
      <c r="RLQ266" s="7"/>
      <c r="RLR266" s="7"/>
      <c r="RLS266" s="7"/>
      <c r="RLT266" s="7"/>
      <c r="RLU266" s="7"/>
      <c r="RLV266" s="7"/>
      <c r="RLW266" s="7"/>
      <c r="RLX266" s="7"/>
      <c r="RLY266" s="7"/>
      <c r="RLZ266" s="7"/>
      <c r="RMA266" s="7"/>
      <c r="RMB266" s="7"/>
      <c r="RMC266" s="7"/>
      <c r="RMD266" s="7"/>
      <c r="RME266" s="7"/>
      <c r="RMF266" s="7"/>
      <c r="RMG266" s="7"/>
      <c r="RMH266" s="7"/>
      <c r="RMI266" s="7"/>
      <c r="RMJ266" s="7"/>
      <c r="RMK266" s="7"/>
      <c r="RML266" s="7"/>
      <c r="RMM266" s="7"/>
      <c r="RMN266" s="7"/>
      <c r="RMO266" s="7"/>
      <c r="RMP266" s="7"/>
      <c r="RMQ266" s="7"/>
      <c r="RMR266" s="7"/>
      <c r="RMS266" s="7"/>
      <c r="RMT266" s="7"/>
      <c r="RMU266" s="7"/>
      <c r="RMV266" s="7"/>
      <c r="RMW266" s="7"/>
      <c r="RMX266" s="7"/>
      <c r="RMY266" s="7"/>
      <c r="RMZ266" s="7"/>
      <c r="RNA266" s="7"/>
      <c r="RNB266" s="7"/>
      <c r="RNC266" s="7"/>
      <c r="RND266" s="7"/>
      <c r="RNE266" s="7"/>
      <c r="RNF266" s="7"/>
      <c r="RNG266" s="7"/>
      <c r="RNH266" s="7"/>
      <c r="RNI266" s="7"/>
      <c r="RNJ266" s="7"/>
      <c r="RNK266" s="7"/>
      <c r="RNL266" s="7"/>
      <c r="RNM266" s="7"/>
      <c r="RNN266" s="7"/>
      <c r="RNO266" s="7"/>
      <c r="RNP266" s="7"/>
      <c r="RNQ266" s="7"/>
      <c r="RNR266" s="7"/>
      <c r="RNS266" s="7"/>
      <c r="RNT266" s="7"/>
      <c r="RNU266" s="7"/>
      <c r="RNV266" s="7"/>
      <c r="RNW266" s="7"/>
      <c r="RNX266" s="7"/>
      <c r="RNY266" s="7"/>
      <c r="RNZ266" s="7"/>
      <c r="ROA266" s="7"/>
      <c r="ROB266" s="7"/>
      <c r="ROC266" s="7"/>
      <c r="ROD266" s="7"/>
      <c r="ROE266" s="7"/>
      <c r="ROF266" s="7"/>
      <c r="ROG266" s="7"/>
      <c r="ROH266" s="7"/>
      <c r="ROI266" s="7"/>
      <c r="ROJ266" s="7"/>
      <c r="ROK266" s="7"/>
      <c r="ROL266" s="7"/>
      <c r="ROM266" s="7"/>
      <c r="RON266" s="7"/>
      <c r="ROO266" s="7"/>
      <c r="ROP266" s="7"/>
      <c r="ROQ266" s="7"/>
      <c r="ROR266" s="7"/>
      <c r="ROS266" s="7"/>
      <c r="ROT266" s="7"/>
      <c r="ROU266" s="7"/>
      <c r="ROV266" s="7"/>
      <c r="ROW266" s="7"/>
      <c r="ROX266" s="7"/>
      <c r="ROY266" s="7"/>
      <c r="ROZ266" s="7"/>
      <c r="RPA266" s="7"/>
      <c r="RPB266" s="7"/>
      <c r="RPC266" s="7"/>
      <c r="RPD266" s="7"/>
      <c r="RPE266" s="7"/>
      <c r="RPF266" s="7"/>
      <c r="RPG266" s="7"/>
      <c r="RPH266" s="7"/>
      <c r="RPI266" s="7"/>
      <c r="RPJ266" s="7"/>
      <c r="RPK266" s="7"/>
      <c r="RPL266" s="7"/>
      <c r="RPM266" s="7"/>
      <c r="RPN266" s="7"/>
      <c r="RPO266" s="7"/>
      <c r="RPP266" s="7"/>
      <c r="RPQ266" s="7"/>
      <c r="RPR266" s="7"/>
      <c r="RPS266" s="7"/>
      <c r="RPT266" s="7"/>
      <c r="RPU266" s="7"/>
      <c r="RPV266" s="7"/>
      <c r="RPW266" s="7"/>
      <c r="RPX266" s="7"/>
      <c r="RPY266" s="7"/>
      <c r="RPZ266" s="7"/>
      <c r="RQA266" s="7"/>
      <c r="RQB266" s="7"/>
      <c r="RQC266" s="7"/>
      <c r="RQD266" s="7"/>
      <c r="RQE266" s="7"/>
      <c r="RQF266" s="7"/>
      <c r="RQG266" s="7"/>
      <c r="RQH266" s="7"/>
      <c r="RQI266" s="7"/>
      <c r="RQJ266" s="7"/>
      <c r="RQK266" s="7"/>
      <c r="RQL266" s="7"/>
      <c r="RQM266" s="7"/>
      <c r="RQN266" s="7"/>
      <c r="RQO266" s="7"/>
      <c r="RQP266" s="7"/>
      <c r="RQQ266" s="7"/>
      <c r="RQR266" s="7"/>
      <c r="RQS266" s="7"/>
      <c r="RQT266" s="7"/>
      <c r="RQU266" s="7"/>
      <c r="RQV266" s="7"/>
      <c r="RQW266" s="7"/>
      <c r="RQX266" s="7"/>
      <c r="RQY266" s="7"/>
      <c r="RQZ266" s="7"/>
      <c r="RRA266" s="7"/>
      <c r="RRB266" s="7"/>
      <c r="RRC266" s="7"/>
      <c r="RRD266" s="7"/>
      <c r="RRE266" s="7"/>
      <c r="RRF266" s="7"/>
      <c r="RRG266" s="7"/>
      <c r="RRH266" s="7"/>
      <c r="RRI266" s="7"/>
      <c r="RRJ266" s="7"/>
      <c r="RRK266" s="7"/>
      <c r="RRL266" s="7"/>
      <c r="RRM266" s="7"/>
      <c r="RRN266" s="7"/>
      <c r="RRO266" s="7"/>
      <c r="RRP266" s="7"/>
      <c r="RRQ266" s="7"/>
      <c r="RRR266" s="7"/>
      <c r="RRS266" s="7"/>
      <c r="RRT266" s="7"/>
      <c r="RRU266" s="7"/>
      <c r="RRV266" s="7"/>
      <c r="RRW266" s="7"/>
      <c r="RRX266" s="7"/>
      <c r="RRY266" s="7"/>
      <c r="RRZ266" s="7"/>
      <c r="RSA266" s="7"/>
      <c r="RSB266" s="7"/>
      <c r="RSC266" s="7"/>
      <c r="RSD266" s="7"/>
      <c r="RSE266" s="7"/>
      <c r="RSF266" s="7"/>
      <c r="RSG266" s="7"/>
      <c r="RSH266" s="7"/>
      <c r="RSI266" s="7"/>
      <c r="RSJ266" s="7"/>
      <c r="RSK266" s="7"/>
      <c r="RSL266" s="7"/>
      <c r="RSM266" s="7"/>
      <c r="RSN266" s="7"/>
      <c r="RSO266" s="7"/>
      <c r="RSP266" s="7"/>
      <c r="RSQ266" s="7"/>
      <c r="RSR266" s="7"/>
      <c r="RSS266" s="7"/>
      <c r="RST266" s="7"/>
      <c r="RSU266" s="7"/>
      <c r="RSV266" s="7"/>
      <c r="RSW266" s="7"/>
      <c r="RSX266" s="7"/>
      <c r="RSY266" s="7"/>
      <c r="RSZ266" s="7"/>
      <c r="RTA266" s="7"/>
      <c r="RTB266" s="7"/>
      <c r="RTC266" s="7"/>
      <c r="RTD266" s="7"/>
      <c r="RTE266" s="7"/>
      <c r="RTF266" s="7"/>
      <c r="RTG266" s="7"/>
      <c r="RTH266" s="7"/>
      <c r="RTI266" s="7"/>
      <c r="RTJ266" s="7"/>
      <c r="RTK266" s="7"/>
      <c r="RTL266" s="7"/>
      <c r="RTM266" s="7"/>
      <c r="RTN266" s="7"/>
      <c r="RTO266" s="7"/>
      <c r="RTP266" s="7"/>
      <c r="RTQ266" s="7"/>
      <c r="RTR266" s="7"/>
      <c r="RTS266" s="7"/>
      <c r="RTT266" s="7"/>
      <c r="RTU266" s="7"/>
      <c r="RTV266" s="7"/>
      <c r="RTW266" s="7"/>
      <c r="RTX266" s="7"/>
      <c r="RTY266" s="7"/>
      <c r="RTZ266" s="7"/>
      <c r="RUA266" s="7"/>
      <c r="RUB266" s="7"/>
      <c r="RUC266" s="7"/>
      <c r="RUD266" s="7"/>
      <c r="RUE266" s="7"/>
      <c r="RUF266" s="7"/>
      <c r="RUG266" s="7"/>
      <c r="RUH266" s="7"/>
      <c r="RUI266" s="7"/>
      <c r="RUJ266" s="7"/>
      <c r="RUK266" s="7"/>
      <c r="RUL266" s="7"/>
      <c r="RUM266" s="7"/>
      <c r="RUN266" s="7"/>
      <c r="RUO266" s="7"/>
      <c r="RUP266" s="7"/>
      <c r="RUQ266" s="7"/>
      <c r="RUR266" s="7"/>
      <c r="RUS266" s="7"/>
      <c r="RUT266" s="7"/>
      <c r="RUU266" s="7"/>
      <c r="RUV266" s="7"/>
      <c r="RUW266" s="7"/>
      <c r="RUX266" s="7"/>
      <c r="RUY266" s="7"/>
      <c r="RUZ266" s="7"/>
      <c r="RVA266" s="7"/>
      <c r="RVB266" s="7"/>
      <c r="RVC266" s="7"/>
      <c r="RVD266" s="7"/>
      <c r="RVE266" s="7"/>
      <c r="RVF266" s="7"/>
      <c r="RVG266" s="7"/>
      <c r="RVH266" s="7"/>
      <c r="RVI266" s="7"/>
      <c r="RVJ266" s="7"/>
      <c r="RVK266" s="7"/>
      <c r="RVL266" s="7"/>
      <c r="RVM266" s="7"/>
      <c r="RVN266" s="7"/>
      <c r="RVO266" s="7"/>
      <c r="RVP266" s="7"/>
      <c r="RVQ266" s="7"/>
      <c r="RVR266" s="7"/>
      <c r="RVS266" s="7"/>
      <c r="RVT266" s="7"/>
      <c r="RVU266" s="7"/>
      <c r="RVV266" s="7"/>
      <c r="RVW266" s="7"/>
      <c r="RVX266" s="7"/>
      <c r="RVY266" s="7"/>
      <c r="RVZ266" s="7"/>
      <c r="RWA266" s="7"/>
      <c r="RWB266" s="7"/>
      <c r="RWC266" s="7"/>
      <c r="RWD266" s="7"/>
      <c r="RWE266" s="7"/>
      <c r="RWF266" s="7"/>
      <c r="RWG266" s="7"/>
      <c r="RWH266" s="7"/>
      <c r="RWI266" s="7"/>
      <c r="RWJ266" s="7"/>
      <c r="RWK266" s="7"/>
      <c r="RWL266" s="7"/>
      <c r="RWM266" s="7"/>
      <c r="RWN266" s="7"/>
      <c r="RWO266" s="7"/>
      <c r="RWP266" s="7"/>
      <c r="RWQ266" s="7"/>
      <c r="RWR266" s="7"/>
      <c r="RWS266" s="7"/>
      <c r="RWT266" s="7"/>
      <c r="RWU266" s="7"/>
      <c r="RWV266" s="7"/>
      <c r="RWW266" s="7"/>
      <c r="RWX266" s="7"/>
      <c r="RWY266" s="7"/>
      <c r="RWZ266" s="7"/>
      <c r="RXA266" s="7"/>
      <c r="RXB266" s="7"/>
      <c r="RXC266" s="7"/>
      <c r="RXD266" s="7"/>
      <c r="RXE266" s="7"/>
      <c r="RXF266" s="7"/>
      <c r="RXG266" s="7"/>
      <c r="RXH266" s="7"/>
      <c r="RXI266" s="7"/>
      <c r="RXJ266" s="7"/>
      <c r="RXK266" s="7"/>
      <c r="RXL266" s="7"/>
      <c r="RXM266" s="7"/>
      <c r="RXN266" s="7"/>
      <c r="RXO266" s="7"/>
      <c r="RXP266" s="7"/>
      <c r="RXQ266" s="7"/>
      <c r="RXR266" s="7"/>
      <c r="RXS266" s="7"/>
      <c r="RXT266" s="7"/>
      <c r="RXU266" s="7"/>
      <c r="RXV266" s="7"/>
      <c r="RXW266" s="7"/>
      <c r="RXX266" s="7"/>
      <c r="RXY266" s="7"/>
      <c r="RXZ266" s="7"/>
      <c r="RYA266" s="7"/>
      <c r="RYB266" s="7"/>
      <c r="RYC266" s="7"/>
      <c r="RYD266" s="7"/>
      <c r="RYE266" s="7"/>
      <c r="RYF266" s="7"/>
      <c r="RYG266" s="7"/>
      <c r="RYH266" s="7"/>
      <c r="RYI266" s="7"/>
      <c r="RYJ266" s="7"/>
      <c r="RYK266" s="7"/>
      <c r="RYL266" s="7"/>
      <c r="RYM266" s="7"/>
      <c r="RYN266" s="7"/>
      <c r="RYO266" s="7"/>
      <c r="RYP266" s="7"/>
      <c r="RYQ266" s="7"/>
      <c r="RYR266" s="7"/>
      <c r="RYS266" s="7"/>
      <c r="RYT266" s="7"/>
      <c r="RYU266" s="7"/>
      <c r="RYV266" s="7"/>
      <c r="RYW266" s="7"/>
      <c r="RYX266" s="7"/>
      <c r="RYY266" s="7"/>
      <c r="RYZ266" s="7"/>
      <c r="RZA266" s="7"/>
      <c r="RZB266" s="7"/>
      <c r="RZC266" s="7"/>
      <c r="RZD266" s="7"/>
      <c r="RZE266" s="7"/>
      <c r="RZF266" s="7"/>
      <c r="RZG266" s="7"/>
      <c r="RZH266" s="7"/>
      <c r="RZI266" s="7"/>
      <c r="RZJ266" s="7"/>
      <c r="RZK266" s="7"/>
      <c r="RZL266" s="7"/>
      <c r="RZM266" s="7"/>
      <c r="RZN266" s="7"/>
      <c r="RZO266" s="7"/>
      <c r="RZP266" s="7"/>
      <c r="RZQ266" s="7"/>
      <c r="RZR266" s="7"/>
      <c r="RZS266" s="7"/>
      <c r="RZT266" s="7"/>
      <c r="RZU266" s="7"/>
      <c r="RZV266" s="7"/>
      <c r="RZW266" s="7"/>
      <c r="RZX266" s="7"/>
      <c r="RZY266" s="7"/>
      <c r="RZZ266" s="7"/>
      <c r="SAA266" s="7"/>
      <c r="SAB266" s="7"/>
      <c r="SAC266" s="7"/>
      <c r="SAD266" s="7"/>
      <c r="SAE266" s="7"/>
      <c r="SAF266" s="7"/>
      <c r="SAG266" s="7"/>
      <c r="SAH266" s="7"/>
      <c r="SAI266" s="7"/>
      <c r="SAJ266" s="7"/>
      <c r="SAK266" s="7"/>
      <c r="SAL266" s="7"/>
      <c r="SAM266" s="7"/>
      <c r="SAN266" s="7"/>
      <c r="SAO266" s="7"/>
      <c r="SAP266" s="7"/>
      <c r="SAQ266" s="7"/>
      <c r="SAR266" s="7"/>
      <c r="SAS266" s="7"/>
      <c r="SAT266" s="7"/>
      <c r="SAU266" s="7"/>
      <c r="SAV266" s="7"/>
      <c r="SAW266" s="7"/>
      <c r="SAX266" s="7"/>
      <c r="SAY266" s="7"/>
      <c r="SAZ266" s="7"/>
      <c r="SBA266" s="7"/>
      <c r="SBB266" s="7"/>
      <c r="SBC266" s="7"/>
      <c r="SBD266" s="7"/>
      <c r="SBE266" s="7"/>
      <c r="SBF266" s="7"/>
      <c r="SBG266" s="7"/>
      <c r="SBH266" s="7"/>
      <c r="SBI266" s="7"/>
      <c r="SBJ266" s="7"/>
      <c r="SBK266" s="7"/>
      <c r="SBL266" s="7"/>
      <c r="SBM266" s="7"/>
      <c r="SBN266" s="7"/>
      <c r="SBO266" s="7"/>
      <c r="SBP266" s="7"/>
      <c r="SBQ266" s="7"/>
      <c r="SBR266" s="7"/>
      <c r="SBS266" s="7"/>
      <c r="SBT266" s="7"/>
      <c r="SBU266" s="7"/>
      <c r="SBV266" s="7"/>
      <c r="SBW266" s="7"/>
      <c r="SBX266" s="7"/>
      <c r="SBY266" s="7"/>
      <c r="SBZ266" s="7"/>
      <c r="SCA266" s="7"/>
      <c r="SCB266" s="7"/>
      <c r="SCC266" s="7"/>
      <c r="SCD266" s="7"/>
      <c r="SCE266" s="7"/>
      <c r="SCF266" s="7"/>
      <c r="SCG266" s="7"/>
      <c r="SCH266" s="7"/>
      <c r="SCI266" s="7"/>
      <c r="SCJ266" s="7"/>
      <c r="SCK266" s="7"/>
      <c r="SCL266" s="7"/>
      <c r="SCM266" s="7"/>
      <c r="SCN266" s="7"/>
      <c r="SCO266" s="7"/>
      <c r="SCP266" s="7"/>
      <c r="SCQ266" s="7"/>
      <c r="SCR266" s="7"/>
      <c r="SCS266" s="7"/>
      <c r="SCT266" s="7"/>
      <c r="SCU266" s="7"/>
      <c r="SCV266" s="7"/>
      <c r="SCW266" s="7"/>
      <c r="SCX266" s="7"/>
      <c r="SCY266" s="7"/>
      <c r="SCZ266" s="7"/>
      <c r="SDA266" s="7"/>
      <c r="SDB266" s="7"/>
      <c r="SDC266" s="7"/>
      <c r="SDD266" s="7"/>
      <c r="SDE266" s="7"/>
      <c r="SDF266" s="7"/>
      <c r="SDG266" s="7"/>
      <c r="SDH266" s="7"/>
      <c r="SDI266" s="7"/>
      <c r="SDJ266" s="7"/>
      <c r="SDK266" s="7"/>
      <c r="SDL266" s="7"/>
      <c r="SDM266" s="7"/>
      <c r="SDN266" s="7"/>
      <c r="SDO266" s="7"/>
      <c r="SDP266" s="7"/>
      <c r="SDQ266" s="7"/>
      <c r="SDR266" s="7"/>
      <c r="SDS266" s="7"/>
      <c r="SDT266" s="7"/>
      <c r="SDU266" s="7"/>
      <c r="SDV266" s="7"/>
      <c r="SDW266" s="7"/>
      <c r="SDX266" s="7"/>
      <c r="SDY266" s="7"/>
      <c r="SDZ266" s="7"/>
      <c r="SEA266" s="7"/>
      <c r="SEB266" s="7"/>
      <c r="SEC266" s="7"/>
      <c r="SED266" s="7"/>
      <c r="SEE266" s="7"/>
      <c r="SEF266" s="7"/>
      <c r="SEG266" s="7"/>
      <c r="SEH266" s="7"/>
      <c r="SEI266" s="7"/>
      <c r="SEJ266" s="7"/>
      <c r="SEK266" s="7"/>
      <c r="SEL266" s="7"/>
      <c r="SEM266" s="7"/>
      <c r="SEN266" s="7"/>
      <c r="SEO266" s="7"/>
      <c r="SEP266" s="7"/>
      <c r="SEQ266" s="7"/>
      <c r="SER266" s="7"/>
      <c r="SES266" s="7"/>
      <c r="SET266" s="7"/>
      <c r="SEU266" s="7"/>
      <c r="SEV266" s="7"/>
      <c r="SEW266" s="7"/>
      <c r="SEX266" s="7"/>
      <c r="SEY266" s="7"/>
      <c r="SEZ266" s="7"/>
      <c r="SFA266" s="7"/>
      <c r="SFB266" s="7"/>
      <c r="SFC266" s="7"/>
      <c r="SFD266" s="7"/>
      <c r="SFE266" s="7"/>
      <c r="SFF266" s="7"/>
      <c r="SFG266" s="7"/>
      <c r="SFH266" s="7"/>
      <c r="SFI266" s="7"/>
      <c r="SFJ266" s="7"/>
      <c r="SFK266" s="7"/>
      <c r="SFL266" s="7"/>
      <c r="SFM266" s="7"/>
      <c r="SFN266" s="7"/>
      <c r="SFO266" s="7"/>
      <c r="SFP266" s="7"/>
      <c r="SFQ266" s="7"/>
      <c r="SFR266" s="7"/>
      <c r="SFS266" s="7"/>
      <c r="SFT266" s="7"/>
      <c r="SFU266" s="7"/>
      <c r="SFV266" s="7"/>
      <c r="SFW266" s="7"/>
      <c r="SFX266" s="7"/>
      <c r="SFY266" s="7"/>
      <c r="SFZ266" s="7"/>
      <c r="SGA266" s="7"/>
      <c r="SGB266" s="7"/>
      <c r="SGC266" s="7"/>
      <c r="SGD266" s="7"/>
      <c r="SGE266" s="7"/>
      <c r="SGF266" s="7"/>
      <c r="SGG266" s="7"/>
      <c r="SGH266" s="7"/>
      <c r="SGI266" s="7"/>
      <c r="SGJ266" s="7"/>
      <c r="SGK266" s="7"/>
      <c r="SGL266" s="7"/>
      <c r="SGM266" s="7"/>
      <c r="SGN266" s="7"/>
      <c r="SGO266" s="7"/>
      <c r="SGP266" s="7"/>
      <c r="SGQ266" s="7"/>
      <c r="SGR266" s="7"/>
      <c r="SGS266" s="7"/>
      <c r="SGT266" s="7"/>
      <c r="SGU266" s="7"/>
      <c r="SGV266" s="7"/>
      <c r="SGW266" s="7"/>
      <c r="SGX266" s="7"/>
      <c r="SGY266" s="7"/>
      <c r="SGZ266" s="7"/>
      <c r="SHA266" s="7"/>
      <c r="SHB266" s="7"/>
      <c r="SHC266" s="7"/>
      <c r="SHD266" s="7"/>
      <c r="SHE266" s="7"/>
      <c r="SHF266" s="7"/>
      <c r="SHG266" s="7"/>
      <c r="SHH266" s="7"/>
      <c r="SHI266" s="7"/>
      <c r="SHJ266" s="7"/>
      <c r="SHK266" s="7"/>
      <c r="SHL266" s="7"/>
      <c r="SHM266" s="7"/>
      <c r="SHN266" s="7"/>
      <c r="SHO266" s="7"/>
      <c r="SHP266" s="7"/>
      <c r="SHQ266" s="7"/>
      <c r="SHR266" s="7"/>
      <c r="SHS266" s="7"/>
      <c r="SHT266" s="7"/>
      <c r="SHU266" s="7"/>
      <c r="SHV266" s="7"/>
      <c r="SHW266" s="7"/>
      <c r="SHX266" s="7"/>
      <c r="SHY266" s="7"/>
      <c r="SHZ266" s="7"/>
      <c r="SIA266" s="7"/>
      <c r="SIB266" s="7"/>
      <c r="SIC266" s="7"/>
      <c r="SID266" s="7"/>
      <c r="SIE266" s="7"/>
      <c r="SIF266" s="7"/>
      <c r="SIG266" s="7"/>
      <c r="SIH266" s="7"/>
      <c r="SII266" s="7"/>
      <c r="SIJ266" s="7"/>
      <c r="SIK266" s="7"/>
      <c r="SIL266" s="7"/>
      <c r="SIM266" s="7"/>
      <c r="SIN266" s="7"/>
      <c r="SIO266" s="7"/>
      <c r="SIP266" s="7"/>
      <c r="SIQ266" s="7"/>
      <c r="SIR266" s="7"/>
      <c r="SIS266" s="7"/>
      <c r="SIT266" s="7"/>
      <c r="SIU266" s="7"/>
      <c r="SIV266" s="7"/>
      <c r="SIW266" s="7"/>
      <c r="SIX266" s="7"/>
      <c r="SIY266" s="7"/>
      <c r="SIZ266" s="7"/>
      <c r="SJA266" s="7"/>
      <c r="SJB266" s="7"/>
      <c r="SJC266" s="7"/>
      <c r="SJD266" s="7"/>
      <c r="SJE266" s="7"/>
      <c r="SJF266" s="7"/>
      <c r="SJG266" s="7"/>
      <c r="SJH266" s="7"/>
      <c r="SJI266" s="7"/>
      <c r="SJJ266" s="7"/>
      <c r="SJK266" s="7"/>
      <c r="SJL266" s="7"/>
      <c r="SJM266" s="7"/>
      <c r="SJN266" s="7"/>
      <c r="SJO266" s="7"/>
      <c r="SJP266" s="7"/>
      <c r="SJQ266" s="7"/>
      <c r="SJR266" s="7"/>
      <c r="SJS266" s="7"/>
      <c r="SJT266" s="7"/>
      <c r="SJU266" s="7"/>
      <c r="SJV266" s="7"/>
      <c r="SJW266" s="7"/>
      <c r="SJX266" s="7"/>
      <c r="SJY266" s="7"/>
      <c r="SJZ266" s="7"/>
      <c r="SKA266" s="7"/>
      <c r="SKB266" s="7"/>
      <c r="SKC266" s="7"/>
      <c r="SKD266" s="7"/>
      <c r="SKE266" s="7"/>
      <c r="SKF266" s="7"/>
      <c r="SKG266" s="7"/>
      <c r="SKH266" s="7"/>
      <c r="SKI266" s="7"/>
      <c r="SKJ266" s="7"/>
      <c r="SKK266" s="7"/>
      <c r="SKL266" s="7"/>
      <c r="SKM266" s="7"/>
      <c r="SKN266" s="7"/>
      <c r="SKO266" s="7"/>
      <c r="SKP266" s="7"/>
      <c r="SKQ266" s="7"/>
      <c r="SKR266" s="7"/>
      <c r="SKS266" s="7"/>
      <c r="SKT266" s="7"/>
      <c r="SKU266" s="7"/>
      <c r="SKV266" s="7"/>
      <c r="SKW266" s="7"/>
      <c r="SKX266" s="7"/>
      <c r="SKY266" s="7"/>
      <c r="SKZ266" s="7"/>
      <c r="SLA266" s="7"/>
      <c r="SLB266" s="7"/>
      <c r="SLC266" s="7"/>
      <c r="SLD266" s="7"/>
      <c r="SLE266" s="7"/>
      <c r="SLF266" s="7"/>
      <c r="SLG266" s="7"/>
      <c r="SLH266" s="7"/>
      <c r="SLI266" s="7"/>
      <c r="SLJ266" s="7"/>
      <c r="SLK266" s="7"/>
      <c r="SLL266" s="7"/>
      <c r="SLM266" s="7"/>
      <c r="SLN266" s="7"/>
      <c r="SLO266" s="7"/>
      <c r="SLP266" s="7"/>
      <c r="SLQ266" s="7"/>
      <c r="SLR266" s="7"/>
      <c r="SLS266" s="7"/>
      <c r="SLT266" s="7"/>
      <c r="SLU266" s="7"/>
      <c r="SLV266" s="7"/>
      <c r="SLW266" s="7"/>
      <c r="SLX266" s="7"/>
      <c r="SLY266" s="7"/>
      <c r="SLZ266" s="7"/>
      <c r="SMA266" s="7"/>
      <c r="SMB266" s="7"/>
      <c r="SMC266" s="7"/>
      <c r="SMD266" s="7"/>
      <c r="SME266" s="7"/>
      <c r="SMF266" s="7"/>
      <c r="SMG266" s="7"/>
      <c r="SMH266" s="7"/>
      <c r="SMI266" s="7"/>
      <c r="SMJ266" s="7"/>
      <c r="SMK266" s="7"/>
      <c r="SML266" s="7"/>
      <c r="SMM266" s="7"/>
      <c r="SMN266" s="7"/>
      <c r="SMO266" s="7"/>
      <c r="SMP266" s="7"/>
      <c r="SMQ266" s="7"/>
      <c r="SMR266" s="7"/>
      <c r="SMS266" s="7"/>
      <c r="SMT266" s="7"/>
      <c r="SMU266" s="7"/>
      <c r="SMV266" s="7"/>
      <c r="SMW266" s="7"/>
      <c r="SMX266" s="7"/>
      <c r="SMY266" s="7"/>
      <c r="SMZ266" s="7"/>
      <c r="SNA266" s="7"/>
      <c r="SNB266" s="7"/>
      <c r="SNC266" s="7"/>
      <c r="SND266" s="7"/>
      <c r="SNE266" s="7"/>
      <c r="SNF266" s="7"/>
      <c r="SNG266" s="7"/>
      <c r="SNH266" s="7"/>
      <c r="SNI266" s="7"/>
      <c r="SNJ266" s="7"/>
      <c r="SNK266" s="7"/>
      <c r="SNL266" s="7"/>
      <c r="SNM266" s="7"/>
      <c r="SNN266" s="7"/>
      <c r="SNO266" s="7"/>
      <c r="SNP266" s="7"/>
      <c r="SNQ266" s="7"/>
      <c r="SNR266" s="7"/>
      <c r="SNS266" s="7"/>
      <c r="SNT266" s="7"/>
      <c r="SNU266" s="7"/>
      <c r="SNV266" s="7"/>
      <c r="SNW266" s="7"/>
      <c r="SNX266" s="7"/>
      <c r="SNY266" s="7"/>
      <c r="SNZ266" s="7"/>
      <c r="SOA266" s="7"/>
      <c r="SOB266" s="7"/>
      <c r="SOC266" s="7"/>
      <c r="SOD266" s="7"/>
      <c r="SOE266" s="7"/>
      <c r="SOF266" s="7"/>
      <c r="SOG266" s="7"/>
      <c r="SOH266" s="7"/>
      <c r="SOI266" s="7"/>
      <c r="SOJ266" s="7"/>
      <c r="SOK266" s="7"/>
      <c r="SOL266" s="7"/>
      <c r="SOM266" s="7"/>
      <c r="SON266" s="7"/>
      <c r="SOO266" s="7"/>
      <c r="SOP266" s="7"/>
      <c r="SOQ266" s="7"/>
      <c r="SOR266" s="7"/>
      <c r="SOS266" s="7"/>
      <c r="SOT266" s="7"/>
      <c r="SOU266" s="7"/>
      <c r="SOV266" s="7"/>
      <c r="SOW266" s="7"/>
      <c r="SOX266" s="7"/>
      <c r="SOY266" s="7"/>
      <c r="SOZ266" s="7"/>
      <c r="SPA266" s="7"/>
      <c r="SPB266" s="7"/>
      <c r="SPC266" s="7"/>
      <c r="SPD266" s="7"/>
      <c r="SPE266" s="7"/>
      <c r="SPF266" s="7"/>
      <c r="SPG266" s="7"/>
      <c r="SPH266" s="7"/>
      <c r="SPI266" s="7"/>
      <c r="SPJ266" s="7"/>
      <c r="SPK266" s="7"/>
      <c r="SPL266" s="7"/>
      <c r="SPM266" s="7"/>
      <c r="SPN266" s="7"/>
      <c r="SPO266" s="7"/>
      <c r="SPP266" s="7"/>
      <c r="SPQ266" s="7"/>
      <c r="SPR266" s="7"/>
      <c r="SPS266" s="7"/>
      <c r="SPT266" s="7"/>
      <c r="SPU266" s="7"/>
      <c r="SPV266" s="7"/>
      <c r="SPW266" s="7"/>
      <c r="SPX266" s="7"/>
      <c r="SPY266" s="7"/>
      <c r="SPZ266" s="7"/>
      <c r="SQA266" s="7"/>
      <c r="SQB266" s="7"/>
      <c r="SQC266" s="7"/>
      <c r="SQD266" s="7"/>
      <c r="SQE266" s="7"/>
      <c r="SQF266" s="7"/>
      <c r="SQG266" s="7"/>
      <c r="SQH266" s="7"/>
      <c r="SQI266" s="7"/>
      <c r="SQJ266" s="7"/>
      <c r="SQK266" s="7"/>
      <c r="SQL266" s="7"/>
      <c r="SQM266" s="7"/>
      <c r="SQN266" s="7"/>
      <c r="SQO266" s="7"/>
      <c r="SQP266" s="7"/>
      <c r="SQQ266" s="7"/>
      <c r="SQR266" s="7"/>
      <c r="SQS266" s="7"/>
      <c r="SQT266" s="7"/>
      <c r="SQU266" s="7"/>
      <c r="SQV266" s="7"/>
      <c r="SQW266" s="7"/>
      <c r="SQX266" s="7"/>
      <c r="SQY266" s="7"/>
      <c r="SQZ266" s="7"/>
      <c r="SRA266" s="7"/>
      <c r="SRB266" s="7"/>
      <c r="SRC266" s="7"/>
      <c r="SRD266" s="7"/>
      <c r="SRE266" s="7"/>
      <c r="SRF266" s="7"/>
      <c r="SRG266" s="7"/>
      <c r="SRH266" s="7"/>
      <c r="SRI266" s="7"/>
      <c r="SRJ266" s="7"/>
      <c r="SRK266" s="7"/>
      <c r="SRL266" s="7"/>
      <c r="SRM266" s="7"/>
      <c r="SRN266" s="7"/>
      <c r="SRO266" s="7"/>
      <c r="SRP266" s="7"/>
      <c r="SRQ266" s="7"/>
      <c r="SRR266" s="7"/>
      <c r="SRS266" s="7"/>
      <c r="SRT266" s="7"/>
      <c r="SRU266" s="7"/>
      <c r="SRV266" s="7"/>
      <c r="SRW266" s="7"/>
      <c r="SRX266" s="7"/>
      <c r="SRY266" s="7"/>
      <c r="SRZ266" s="7"/>
      <c r="SSA266" s="7"/>
      <c r="SSB266" s="7"/>
      <c r="SSC266" s="7"/>
      <c r="SSD266" s="7"/>
      <c r="SSE266" s="7"/>
      <c r="SSF266" s="7"/>
      <c r="SSG266" s="7"/>
      <c r="SSH266" s="7"/>
      <c r="SSI266" s="7"/>
      <c r="SSJ266" s="7"/>
      <c r="SSK266" s="7"/>
      <c r="SSL266" s="7"/>
      <c r="SSM266" s="7"/>
      <c r="SSN266" s="7"/>
      <c r="SSO266" s="7"/>
      <c r="SSP266" s="7"/>
      <c r="SSQ266" s="7"/>
      <c r="SSR266" s="7"/>
      <c r="SSS266" s="7"/>
      <c r="SST266" s="7"/>
      <c r="SSU266" s="7"/>
      <c r="SSV266" s="7"/>
      <c r="SSW266" s="7"/>
      <c r="SSX266" s="7"/>
      <c r="SSY266" s="7"/>
      <c r="SSZ266" s="7"/>
      <c r="STA266" s="7"/>
      <c r="STB266" s="7"/>
      <c r="STC266" s="7"/>
      <c r="STD266" s="7"/>
      <c r="STE266" s="7"/>
      <c r="STF266" s="7"/>
      <c r="STG266" s="7"/>
      <c r="STH266" s="7"/>
      <c r="STI266" s="7"/>
      <c r="STJ266" s="7"/>
      <c r="STK266" s="7"/>
      <c r="STL266" s="7"/>
      <c r="STM266" s="7"/>
      <c r="STN266" s="7"/>
      <c r="STO266" s="7"/>
      <c r="STP266" s="7"/>
      <c r="STQ266" s="7"/>
      <c r="STR266" s="7"/>
      <c r="STS266" s="7"/>
      <c r="STT266" s="7"/>
      <c r="STU266" s="7"/>
      <c r="STV266" s="7"/>
      <c r="STW266" s="7"/>
      <c r="STX266" s="7"/>
      <c r="STY266" s="7"/>
      <c r="STZ266" s="7"/>
      <c r="SUA266" s="7"/>
      <c r="SUB266" s="7"/>
      <c r="SUC266" s="7"/>
      <c r="SUD266" s="7"/>
      <c r="SUE266" s="7"/>
      <c r="SUF266" s="7"/>
      <c r="SUG266" s="7"/>
      <c r="SUH266" s="7"/>
      <c r="SUI266" s="7"/>
      <c r="SUJ266" s="7"/>
      <c r="SUK266" s="7"/>
      <c r="SUL266" s="7"/>
      <c r="SUM266" s="7"/>
      <c r="SUN266" s="7"/>
      <c r="SUO266" s="7"/>
      <c r="SUP266" s="7"/>
      <c r="SUQ266" s="7"/>
      <c r="SUR266" s="7"/>
      <c r="SUS266" s="7"/>
      <c r="SUT266" s="7"/>
      <c r="SUU266" s="7"/>
      <c r="SUV266" s="7"/>
      <c r="SUW266" s="7"/>
      <c r="SUX266" s="7"/>
      <c r="SUY266" s="7"/>
      <c r="SUZ266" s="7"/>
      <c r="SVA266" s="7"/>
      <c r="SVB266" s="7"/>
      <c r="SVC266" s="7"/>
      <c r="SVD266" s="7"/>
      <c r="SVE266" s="7"/>
      <c r="SVF266" s="7"/>
      <c r="SVG266" s="7"/>
      <c r="SVH266" s="7"/>
      <c r="SVI266" s="7"/>
      <c r="SVJ266" s="7"/>
      <c r="SVK266" s="7"/>
      <c r="SVL266" s="7"/>
      <c r="SVM266" s="7"/>
      <c r="SVN266" s="7"/>
      <c r="SVO266" s="7"/>
      <c r="SVP266" s="7"/>
      <c r="SVQ266" s="7"/>
      <c r="SVR266" s="7"/>
      <c r="SVS266" s="7"/>
      <c r="SVT266" s="7"/>
      <c r="SVU266" s="7"/>
      <c r="SVV266" s="7"/>
      <c r="SVW266" s="7"/>
      <c r="SVX266" s="7"/>
      <c r="SVY266" s="7"/>
      <c r="SVZ266" s="7"/>
      <c r="SWA266" s="7"/>
      <c r="SWB266" s="7"/>
      <c r="SWC266" s="7"/>
      <c r="SWD266" s="7"/>
      <c r="SWE266" s="7"/>
      <c r="SWF266" s="7"/>
      <c r="SWG266" s="7"/>
      <c r="SWH266" s="7"/>
      <c r="SWI266" s="7"/>
      <c r="SWJ266" s="7"/>
      <c r="SWK266" s="7"/>
      <c r="SWL266" s="7"/>
      <c r="SWM266" s="7"/>
      <c r="SWN266" s="7"/>
      <c r="SWO266" s="7"/>
      <c r="SWP266" s="7"/>
      <c r="SWQ266" s="7"/>
      <c r="SWR266" s="7"/>
      <c r="SWS266" s="7"/>
      <c r="SWT266" s="7"/>
      <c r="SWU266" s="7"/>
      <c r="SWV266" s="7"/>
      <c r="SWW266" s="7"/>
      <c r="SWX266" s="7"/>
      <c r="SWY266" s="7"/>
      <c r="SWZ266" s="7"/>
      <c r="SXA266" s="7"/>
      <c r="SXB266" s="7"/>
      <c r="SXC266" s="7"/>
      <c r="SXD266" s="7"/>
      <c r="SXE266" s="7"/>
      <c r="SXF266" s="7"/>
      <c r="SXG266" s="7"/>
      <c r="SXH266" s="7"/>
      <c r="SXI266" s="7"/>
      <c r="SXJ266" s="7"/>
      <c r="SXK266" s="7"/>
      <c r="SXL266" s="7"/>
      <c r="SXM266" s="7"/>
      <c r="SXN266" s="7"/>
      <c r="SXO266" s="7"/>
      <c r="SXP266" s="7"/>
      <c r="SXQ266" s="7"/>
      <c r="SXR266" s="7"/>
      <c r="SXS266" s="7"/>
      <c r="SXT266" s="7"/>
      <c r="SXU266" s="7"/>
      <c r="SXV266" s="7"/>
      <c r="SXW266" s="7"/>
      <c r="SXX266" s="7"/>
      <c r="SXY266" s="7"/>
      <c r="SXZ266" s="7"/>
      <c r="SYA266" s="7"/>
      <c r="SYB266" s="7"/>
      <c r="SYC266" s="7"/>
      <c r="SYD266" s="7"/>
      <c r="SYE266" s="7"/>
      <c r="SYF266" s="7"/>
      <c r="SYG266" s="7"/>
      <c r="SYH266" s="7"/>
      <c r="SYI266" s="7"/>
      <c r="SYJ266" s="7"/>
      <c r="SYK266" s="7"/>
      <c r="SYL266" s="7"/>
      <c r="SYM266" s="7"/>
      <c r="SYN266" s="7"/>
      <c r="SYO266" s="7"/>
      <c r="SYP266" s="7"/>
      <c r="SYQ266" s="7"/>
      <c r="SYR266" s="7"/>
      <c r="SYS266" s="7"/>
      <c r="SYT266" s="7"/>
      <c r="SYU266" s="7"/>
      <c r="SYV266" s="7"/>
      <c r="SYW266" s="7"/>
      <c r="SYX266" s="7"/>
      <c r="SYY266" s="7"/>
      <c r="SYZ266" s="7"/>
      <c r="SZA266" s="7"/>
      <c r="SZB266" s="7"/>
      <c r="SZC266" s="7"/>
      <c r="SZD266" s="7"/>
      <c r="SZE266" s="7"/>
      <c r="SZF266" s="7"/>
      <c r="SZG266" s="7"/>
      <c r="SZH266" s="7"/>
      <c r="SZI266" s="7"/>
      <c r="SZJ266" s="7"/>
      <c r="SZK266" s="7"/>
      <c r="SZL266" s="7"/>
      <c r="SZM266" s="7"/>
      <c r="SZN266" s="7"/>
      <c r="SZO266" s="7"/>
      <c r="SZP266" s="7"/>
      <c r="SZQ266" s="7"/>
      <c r="SZR266" s="7"/>
      <c r="SZS266" s="7"/>
      <c r="SZT266" s="7"/>
      <c r="SZU266" s="7"/>
      <c r="SZV266" s="7"/>
      <c r="SZW266" s="7"/>
      <c r="SZX266" s="7"/>
      <c r="SZY266" s="7"/>
      <c r="SZZ266" s="7"/>
      <c r="TAA266" s="7"/>
      <c r="TAB266" s="7"/>
      <c r="TAC266" s="7"/>
      <c r="TAD266" s="7"/>
      <c r="TAE266" s="7"/>
      <c r="TAF266" s="7"/>
      <c r="TAG266" s="7"/>
      <c r="TAH266" s="7"/>
      <c r="TAI266" s="7"/>
      <c r="TAJ266" s="7"/>
      <c r="TAK266" s="7"/>
      <c r="TAL266" s="7"/>
      <c r="TAM266" s="7"/>
      <c r="TAN266" s="7"/>
      <c r="TAO266" s="7"/>
      <c r="TAP266" s="7"/>
      <c r="TAQ266" s="7"/>
      <c r="TAR266" s="7"/>
      <c r="TAS266" s="7"/>
      <c r="TAT266" s="7"/>
      <c r="TAU266" s="7"/>
      <c r="TAV266" s="7"/>
      <c r="TAW266" s="7"/>
      <c r="TAX266" s="7"/>
      <c r="TAY266" s="7"/>
      <c r="TAZ266" s="7"/>
      <c r="TBA266" s="7"/>
      <c r="TBB266" s="7"/>
      <c r="TBC266" s="7"/>
      <c r="TBD266" s="7"/>
      <c r="TBE266" s="7"/>
      <c r="TBF266" s="7"/>
      <c r="TBG266" s="7"/>
      <c r="TBH266" s="7"/>
      <c r="TBI266" s="7"/>
      <c r="TBJ266" s="7"/>
      <c r="TBK266" s="7"/>
      <c r="TBL266" s="7"/>
      <c r="TBM266" s="7"/>
      <c r="TBN266" s="7"/>
      <c r="TBO266" s="7"/>
      <c r="TBP266" s="7"/>
      <c r="TBQ266" s="7"/>
      <c r="TBR266" s="7"/>
      <c r="TBS266" s="7"/>
      <c r="TBT266" s="7"/>
      <c r="TBU266" s="7"/>
      <c r="TBV266" s="7"/>
      <c r="TBW266" s="7"/>
      <c r="TBX266" s="7"/>
      <c r="TBY266" s="7"/>
      <c r="TBZ266" s="7"/>
      <c r="TCA266" s="7"/>
      <c r="TCB266" s="7"/>
      <c r="TCC266" s="7"/>
      <c r="TCD266" s="7"/>
      <c r="TCE266" s="7"/>
      <c r="TCF266" s="7"/>
      <c r="TCG266" s="7"/>
      <c r="TCH266" s="7"/>
      <c r="TCI266" s="7"/>
      <c r="TCJ266" s="7"/>
      <c r="TCK266" s="7"/>
      <c r="TCL266" s="7"/>
      <c r="TCM266" s="7"/>
      <c r="TCN266" s="7"/>
      <c r="TCO266" s="7"/>
      <c r="TCP266" s="7"/>
      <c r="TCQ266" s="7"/>
      <c r="TCR266" s="7"/>
      <c r="TCS266" s="7"/>
      <c r="TCT266" s="7"/>
      <c r="TCU266" s="7"/>
      <c r="TCV266" s="7"/>
      <c r="TCW266" s="7"/>
      <c r="TCX266" s="7"/>
      <c r="TCY266" s="7"/>
      <c r="TCZ266" s="7"/>
      <c r="TDA266" s="7"/>
      <c r="TDB266" s="7"/>
      <c r="TDC266" s="7"/>
      <c r="TDD266" s="7"/>
      <c r="TDE266" s="7"/>
      <c r="TDF266" s="7"/>
      <c r="TDG266" s="7"/>
      <c r="TDH266" s="7"/>
      <c r="TDI266" s="7"/>
      <c r="TDJ266" s="7"/>
      <c r="TDK266" s="7"/>
      <c r="TDL266" s="7"/>
      <c r="TDM266" s="7"/>
      <c r="TDN266" s="7"/>
      <c r="TDO266" s="7"/>
      <c r="TDP266" s="7"/>
      <c r="TDQ266" s="7"/>
      <c r="TDR266" s="7"/>
      <c r="TDS266" s="7"/>
      <c r="TDT266" s="7"/>
      <c r="TDU266" s="7"/>
      <c r="TDV266" s="7"/>
      <c r="TDW266" s="7"/>
      <c r="TDX266" s="7"/>
      <c r="TDY266" s="7"/>
      <c r="TDZ266" s="7"/>
      <c r="TEA266" s="7"/>
      <c r="TEB266" s="7"/>
      <c r="TEC266" s="7"/>
      <c r="TED266" s="7"/>
      <c r="TEE266" s="7"/>
      <c r="TEF266" s="7"/>
      <c r="TEG266" s="7"/>
      <c r="TEH266" s="7"/>
      <c r="TEI266" s="7"/>
      <c r="TEJ266" s="7"/>
      <c r="TEK266" s="7"/>
      <c r="TEL266" s="7"/>
      <c r="TEM266" s="7"/>
      <c r="TEN266" s="7"/>
      <c r="TEO266" s="7"/>
      <c r="TEP266" s="7"/>
      <c r="TEQ266" s="7"/>
      <c r="TER266" s="7"/>
      <c r="TES266" s="7"/>
      <c r="TET266" s="7"/>
      <c r="TEU266" s="7"/>
      <c r="TEV266" s="7"/>
      <c r="TEW266" s="7"/>
      <c r="TEX266" s="7"/>
      <c r="TEY266" s="7"/>
      <c r="TEZ266" s="7"/>
      <c r="TFA266" s="7"/>
      <c r="TFB266" s="7"/>
      <c r="TFC266" s="7"/>
      <c r="TFD266" s="7"/>
      <c r="TFE266" s="7"/>
      <c r="TFF266" s="7"/>
      <c r="TFG266" s="7"/>
      <c r="TFH266" s="7"/>
      <c r="TFI266" s="7"/>
      <c r="TFJ266" s="7"/>
      <c r="TFK266" s="7"/>
      <c r="TFL266" s="7"/>
      <c r="TFM266" s="7"/>
      <c r="TFN266" s="7"/>
      <c r="TFO266" s="7"/>
      <c r="TFP266" s="7"/>
      <c r="TFQ266" s="7"/>
      <c r="TFR266" s="7"/>
      <c r="TFS266" s="7"/>
      <c r="TFT266" s="7"/>
      <c r="TFU266" s="7"/>
      <c r="TFV266" s="7"/>
      <c r="TFW266" s="7"/>
      <c r="TFX266" s="7"/>
      <c r="TFY266" s="7"/>
      <c r="TFZ266" s="7"/>
      <c r="TGA266" s="7"/>
      <c r="TGB266" s="7"/>
      <c r="TGC266" s="7"/>
      <c r="TGD266" s="7"/>
      <c r="TGE266" s="7"/>
      <c r="TGF266" s="7"/>
      <c r="TGG266" s="7"/>
      <c r="TGH266" s="7"/>
      <c r="TGI266" s="7"/>
      <c r="TGJ266" s="7"/>
      <c r="TGK266" s="7"/>
      <c r="TGL266" s="7"/>
      <c r="TGM266" s="7"/>
      <c r="TGN266" s="7"/>
      <c r="TGO266" s="7"/>
      <c r="TGP266" s="7"/>
      <c r="TGQ266" s="7"/>
      <c r="TGR266" s="7"/>
      <c r="TGS266" s="7"/>
      <c r="TGT266" s="7"/>
      <c r="TGU266" s="7"/>
      <c r="TGV266" s="7"/>
      <c r="TGW266" s="7"/>
      <c r="TGX266" s="7"/>
      <c r="TGY266" s="7"/>
      <c r="TGZ266" s="7"/>
      <c r="THA266" s="7"/>
      <c r="THB266" s="7"/>
      <c r="THC266" s="7"/>
      <c r="THD266" s="7"/>
      <c r="THE266" s="7"/>
      <c r="THF266" s="7"/>
      <c r="THG266" s="7"/>
      <c r="THH266" s="7"/>
      <c r="THI266" s="7"/>
      <c r="THJ266" s="7"/>
      <c r="THK266" s="7"/>
      <c r="THL266" s="7"/>
      <c r="THM266" s="7"/>
      <c r="THN266" s="7"/>
      <c r="THO266" s="7"/>
      <c r="THP266" s="7"/>
      <c r="THQ266" s="7"/>
      <c r="THR266" s="7"/>
      <c r="THS266" s="7"/>
      <c r="THT266" s="7"/>
      <c r="THU266" s="7"/>
      <c r="THV266" s="7"/>
      <c r="THW266" s="7"/>
      <c r="THX266" s="7"/>
      <c r="THY266" s="7"/>
      <c r="THZ266" s="7"/>
      <c r="TIA266" s="7"/>
      <c r="TIB266" s="7"/>
      <c r="TIC266" s="7"/>
      <c r="TID266" s="7"/>
      <c r="TIE266" s="7"/>
      <c r="TIF266" s="7"/>
      <c r="TIG266" s="7"/>
      <c r="TIH266" s="7"/>
      <c r="TII266" s="7"/>
      <c r="TIJ266" s="7"/>
      <c r="TIK266" s="7"/>
      <c r="TIL266" s="7"/>
      <c r="TIM266" s="7"/>
      <c r="TIN266" s="7"/>
      <c r="TIO266" s="7"/>
      <c r="TIP266" s="7"/>
      <c r="TIQ266" s="7"/>
      <c r="TIR266" s="7"/>
      <c r="TIS266" s="7"/>
      <c r="TIT266" s="7"/>
      <c r="TIU266" s="7"/>
      <c r="TIV266" s="7"/>
      <c r="TIW266" s="7"/>
      <c r="TIX266" s="7"/>
      <c r="TIY266" s="7"/>
      <c r="TIZ266" s="7"/>
      <c r="TJA266" s="7"/>
      <c r="TJB266" s="7"/>
      <c r="TJC266" s="7"/>
      <c r="TJD266" s="7"/>
      <c r="TJE266" s="7"/>
      <c r="TJF266" s="7"/>
      <c r="TJG266" s="7"/>
      <c r="TJH266" s="7"/>
      <c r="TJI266" s="7"/>
      <c r="TJJ266" s="7"/>
      <c r="TJK266" s="7"/>
      <c r="TJL266" s="7"/>
      <c r="TJM266" s="7"/>
      <c r="TJN266" s="7"/>
      <c r="TJO266" s="7"/>
      <c r="TJP266" s="7"/>
      <c r="TJQ266" s="7"/>
      <c r="TJR266" s="7"/>
      <c r="TJS266" s="7"/>
      <c r="TJT266" s="7"/>
      <c r="TJU266" s="7"/>
      <c r="TJV266" s="7"/>
      <c r="TJW266" s="7"/>
      <c r="TJX266" s="7"/>
      <c r="TJY266" s="7"/>
      <c r="TJZ266" s="7"/>
      <c r="TKA266" s="7"/>
      <c r="TKB266" s="7"/>
      <c r="TKC266" s="7"/>
      <c r="TKD266" s="7"/>
      <c r="TKE266" s="7"/>
      <c r="TKF266" s="7"/>
      <c r="TKG266" s="7"/>
      <c r="TKH266" s="7"/>
      <c r="TKI266" s="7"/>
      <c r="TKJ266" s="7"/>
      <c r="TKK266" s="7"/>
      <c r="TKL266" s="7"/>
      <c r="TKM266" s="7"/>
      <c r="TKN266" s="7"/>
      <c r="TKO266" s="7"/>
      <c r="TKP266" s="7"/>
      <c r="TKQ266" s="7"/>
      <c r="TKR266" s="7"/>
      <c r="TKS266" s="7"/>
      <c r="TKT266" s="7"/>
      <c r="TKU266" s="7"/>
      <c r="TKV266" s="7"/>
      <c r="TKW266" s="7"/>
      <c r="TKX266" s="7"/>
      <c r="TKY266" s="7"/>
      <c r="TKZ266" s="7"/>
      <c r="TLA266" s="7"/>
      <c r="TLB266" s="7"/>
      <c r="TLC266" s="7"/>
      <c r="TLD266" s="7"/>
      <c r="TLE266" s="7"/>
      <c r="TLF266" s="7"/>
      <c r="TLG266" s="7"/>
      <c r="TLH266" s="7"/>
      <c r="TLI266" s="7"/>
      <c r="TLJ266" s="7"/>
      <c r="TLK266" s="7"/>
      <c r="TLL266" s="7"/>
      <c r="TLM266" s="7"/>
      <c r="TLN266" s="7"/>
      <c r="TLO266" s="7"/>
      <c r="TLP266" s="7"/>
      <c r="TLQ266" s="7"/>
      <c r="TLR266" s="7"/>
      <c r="TLS266" s="7"/>
      <c r="TLT266" s="7"/>
      <c r="TLU266" s="7"/>
      <c r="TLV266" s="7"/>
      <c r="TLW266" s="7"/>
      <c r="TLX266" s="7"/>
      <c r="TLY266" s="7"/>
      <c r="TLZ266" s="7"/>
      <c r="TMA266" s="7"/>
      <c r="TMB266" s="7"/>
      <c r="TMC266" s="7"/>
      <c r="TMD266" s="7"/>
      <c r="TME266" s="7"/>
      <c r="TMF266" s="7"/>
      <c r="TMG266" s="7"/>
      <c r="TMH266" s="7"/>
      <c r="TMI266" s="7"/>
      <c r="TMJ266" s="7"/>
      <c r="TMK266" s="7"/>
      <c r="TML266" s="7"/>
      <c r="TMM266" s="7"/>
      <c r="TMN266" s="7"/>
      <c r="TMO266" s="7"/>
      <c r="TMP266" s="7"/>
      <c r="TMQ266" s="7"/>
      <c r="TMR266" s="7"/>
      <c r="TMS266" s="7"/>
      <c r="TMT266" s="7"/>
      <c r="TMU266" s="7"/>
      <c r="TMV266" s="7"/>
      <c r="TMW266" s="7"/>
      <c r="TMX266" s="7"/>
      <c r="TMY266" s="7"/>
      <c r="TMZ266" s="7"/>
      <c r="TNA266" s="7"/>
      <c r="TNB266" s="7"/>
      <c r="TNC266" s="7"/>
      <c r="TND266" s="7"/>
      <c r="TNE266" s="7"/>
      <c r="TNF266" s="7"/>
      <c r="TNG266" s="7"/>
      <c r="TNH266" s="7"/>
      <c r="TNI266" s="7"/>
      <c r="TNJ266" s="7"/>
      <c r="TNK266" s="7"/>
      <c r="TNL266" s="7"/>
      <c r="TNM266" s="7"/>
      <c r="TNN266" s="7"/>
      <c r="TNO266" s="7"/>
      <c r="TNP266" s="7"/>
      <c r="TNQ266" s="7"/>
      <c r="TNR266" s="7"/>
      <c r="TNS266" s="7"/>
      <c r="TNT266" s="7"/>
      <c r="TNU266" s="7"/>
      <c r="TNV266" s="7"/>
      <c r="TNW266" s="7"/>
      <c r="TNX266" s="7"/>
      <c r="TNY266" s="7"/>
      <c r="TNZ266" s="7"/>
      <c r="TOA266" s="7"/>
      <c r="TOB266" s="7"/>
      <c r="TOC266" s="7"/>
      <c r="TOD266" s="7"/>
      <c r="TOE266" s="7"/>
      <c r="TOF266" s="7"/>
      <c r="TOG266" s="7"/>
      <c r="TOH266" s="7"/>
      <c r="TOI266" s="7"/>
      <c r="TOJ266" s="7"/>
      <c r="TOK266" s="7"/>
      <c r="TOL266" s="7"/>
      <c r="TOM266" s="7"/>
      <c r="TON266" s="7"/>
      <c r="TOO266" s="7"/>
      <c r="TOP266" s="7"/>
      <c r="TOQ266" s="7"/>
      <c r="TOR266" s="7"/>
      <c r="TOS266" s="7"/>
      <c r="TOT266" s="7"/>
      <c r="TOU266" s="7"/>
      <c r="TOV266" s="7"/>
      <c r="TOW266" s="7"/>
      <c r="TOX266" s="7"/>
      <c r="TOY266" s="7"/>
      <c r="TOZ266" s="7"/>
      <c r="TPA266" s="7"/>
      <c r="TPB266" s="7"/>
      <c r="TPC266" s="7"/>
      <c r="TPD266" s="7"/>
      <c r="TPE266" s="7"/>
      <c r="TPF266" s="7"/>
      <c r="TPG266" s="7"/>
      <c r="TPH266" s="7"/>
      <c r="TPI266" s="7"/>
      <c r="TPJ266" s="7"/>
      <c r="TPK266" s="7"/>
      <c r="TPL266" s="7"/>
      <c r="TPM266" s="7"/>
      <c r="TPN266" s="7"/>
      <c r="TPO266" s="7"/>
      <c r="TPP266" s="7"/>
      <c r="TPQ266" s="7"/>
      <c r="TPR266" s="7"/>
      <c r="TPS266" s="7"/>
      <c r="TPT266" s="7"/>
      <c r="TPU266" s="7"/>
      <c r="TPV266" s="7"/>
      <c r="TPW266" s="7"/>
      <c r="TPX266" s="7"/>
      <c r="TPY266" s="7"/>
      <c r="TPZ266" s="7"/>
      <c r="TQA266" s="7"/>
      <c r="TQB266" s="7"/>
      <c r="TQC266" s="7"/>
      <c r="TQD266" s="7"/>
      <c r="TQE266" s="7"/>
      <c r="TQF266" s="7"/>
      <c r="TQG266" s="7"/>
      <c r="TQH266" s="7"/>
      <c r="TQI266" s="7"/>
      <c r="TQJ266" s="7"/>
      <c r="TQK266" s="7"/>
      <c r="TQL266" s="7"/>
      <c r="TQM266" s="7"/>
      <c r="TQN266" s="7"/>
      <c r="TQO266" s="7"/>
      <c r="TQP266" s="7"/>
      <c r="TQQ266" s="7"/>
      <c r="TQR266" s="7"/>
      <c r="TQS266" s="7"/>
      <c r="TQT266" s="7"/>
      <c r="TQU266" s="7"/>
      <c r="TQV266" s="7"/>
      <c r="TQW266" s="7"/>
      <c r="TQX266" s="7"/>
      <c r="TQY266" s="7"/>
      <c r="TQZ266" s="7"/>
      <c r="TRA266" s="7"/>
      <c r="TRB266" s="7"/>
      <c r="TRC266" s="7"/>
      <c r="TRD266" s="7"/>
      <c r="TRE266" s="7"/>
      <c r="TRF266" s="7"/>
      <c r="TRG266" s="7"/>
      <c r="TRH266" s="7"/>
      <c r="TRI266" s="7"/>
      <c r="TRJ266" s="7"/>
      <c r="TRK266" s="7"/>
      <c r="TRL266" s="7"/>
      <c r="TRM266" s="7"/>
      <c r="TRN266" s="7"/>
      <c r="TRO266" s="7"/>
      <c r="TRP266" s="7"/>
      <c r="TRQ266" s="7"/>
      <c r="TRR266" s="7"/>
      <c r="TRS266" s="7"/>
      <c r="TRT266" s="7"/>
      <c r="TRU266" s="7"/>
      <c r="TRV266" s="7"/>
      <c r="TRW266" s="7"/>
      <c r="TRX266" s="7"/>
      <c r="TRY266" s="7"/>
      <c r="TRZ266" s="7"/>
      <c r="TSA266" s="7"/>
      <c r="TSB266" s="7"/>
      <c r="TSC266" s="7"/>
      <c r="TSD266" s="7"/>
      <c r="TSE266" s="7"/>
      <c r="TSF266" s="7"/>
      <c r="TSG266" s="7"/>
      <c r="TSH266" s="7"/>
      <c r="TSI266" s="7"/>
      <c r="TSJ266" s="7"/>
      <c r="TSK266" s="7"/>
      <c r="TSL266" s="7"/>
      <c r="TSM266" s="7"/>
      <c r="TSN266" s="7"/>
      <c r="TSO266" s="7"/>
      <c r="TSP266" s="7"/>
      <c r="TSQ266" s="7"/>
      <c r="TSR266" s="7"/>
      <c r="TSS266" s="7"/>
      <c r="TST266" s="7"/>
      <c r="TSU266" s="7"/>
      <c r="TSV266" s="7"/>
      <c r="TSW266" s="7"/>
      <c r="TSX266" s="7"/>
      <c r="TSY266" s="7"/>
      <c r="TSZ266" s="7"/>
      <c r="TTA266" s="7"/>
      <c r="TTB266" s="7"/>
      <c r="TTC266" s="7"/>
      <c r="TTD266" s="7"/>
      <c r="TTE266" s="7"/>
      <c r="TTF266" s="7"/>
      <c r="TTG266" s="7"/>
      <c r="TTH266" s="7"/>
      <c r="TTI266" s="7"/>
      <c r="TTJ266" s="7"/>
      <c r="TTK266" s="7"/>
      <c r="TTL266" s="7"/>
      <c r="TTM266" s="7"/>
      <c r="TTN266" s="7"/>
      <c r="TTO266" s="7"/>
      <c r="TTP266" s="7"/>
      <c r="TTQ266" s="7"/>
      <c r="TTR266" s="7"/>
      <c r="TTS266" s="7"/>
      <c r="TTT266" s="7"/>
      <c r="TTU266" s="7"/>
      <c r="TTV266" s="7"/>
      <c r="TTW266" s="7"/>
      <c r="TTX266" s="7"/>
      <c r="TTY266" s="7"/>
      <c r="TTZ266" s="7"/>
      <c r="TUA266" s="7"/>
      <c r="TUB266" s="7"/>
      <c r="TUC266" s="7"/>
      <c r="TUD266" s="7"/>
      <c r="TUE266" s="7"/>
      <c r="TUF266" s="7"/>
      <c r="TUG266" s="7"/>
      <c r="TUH266" s="7"/>
      <c r="TUI266" s="7"/>
      <c r="TUJ266" s="7"/>
      <c r="TUK266" s="7"/>
      <c r="TUL266" s="7"/>
      <c r="TUM266" s="7"/>
      <c r="TUN266" s="7"/>
      <c r="TUO266" s="7"/>
      <c r="TUP266" s="7"/>
      <c r="TUQ266" s="7"/>
      <c r="TUR266" s="7"/>
      <c r="TUS266" s="7"/>
      <c r="TUT266" s="7"/>
      <c r="TUU266" s="7"/>
      <c r="TUV266" s="7"/>
      <c r="TUW266" s="7"/>
      <c r="TUX266" s="7"/>
      <c r="TUY266" s="7"/>
      <c r="TUZ266" s="7"/>
      <c r="TVA266" s="7"/>
      <c r="TVB266" s="7"/>
      <c r="TVC266" s="7"/>
      <c r="TVD266" s="7"/>
      <c r="TVE266" s="7"/>
      <c r="TVF266" s="7"/>
      <c r="TVG266" s="7"/>
      <c r="TVH266" s="7"/>
      <c r="TVI266" s="7"/>
      <c r="TVJ266" s="7"/>
      <c r="TVK266" s="7"/>
      <c r="TVL266" s="7"/>
      <c r="TVM266" s="7"/>
      <c r="TVN266" s="7"/>
      <c r="TVO266" s="7"/>
      <c r="TVP266" s="7"/>
      <c r="TVQ266" s="7"/>
      <c r="TVR266" s="7"/>
      <c r="TVS266" s="7"/>
      <c r="TVT266" s="7"/>
      <c r="TVU266" s="7"/>
      <c r="TVV266" s="7"/>
      <c r="TVW266" s="7"/>
      <c r="TVX266" s="7"/>
      <c r="TVY266" s="7"/>
      <c r="TVZ266" s="7"/>
      <c r="TWA266" s="7"/>
      <c r="TWB266" s="7"/>
      <c r="TWC266" s="7"/>
      <c r="TWD266" s="7"/>
      <c r="TWE266" s="7"/>
      <c r="TWF266" s="7"/>
      <c r="TWG266" s="7"/>
      <c r="TWH266" s="7"/>
      <c r="TWI266" s="7"/>
      <c r="TWJ266" s="7"/>
      <c r="TWK266" s="7"/>
      <c r="TWL266" s="7"/>
      <c r="TWM266" s="7"/>
      <c r="TWN266" s="7"/>
      <c r="TWO266" s="7"/>
      <c r="TWP266" s="7"/>
      <c r="TWQ266" s="7"/>
      <c r="TWR266" s="7"/>
      <c r="TWS266" s="7"/>
      <c r="TWT266" s="7"/>
      <c r="TWU266" s="7"/>
      <c r="TWV266" s="7"/>
      <c r="TWW266" s="7"/>
      <c r="TWX266" s="7"/>
      <c r="TWY266" s="7"/>
      <c r="TWZ266" s="7"/>
      <c r="TXA266" s="7"/>
      <c r="TXB266" s="7"/>
      <c r="TXC266" s="7"/>
      <c r="TXD266" s="7"/>
      <c r="TXE266" s="7"/>
      <c r="TXF266" s="7"/>
      <c r="TXG266" s="7"/>
      <c r="TXH266" s="7"/>
      <c r="TXI266" s="7"/>
      <c r="TXJ266" s="7"/>
      <c r="TXK266" s="7"/>
      <c r="TXL266" s="7"/>
      <c r="TXM266" s="7"/>
      <c r="TXN266" s="7"/>
      <c r="TXO266" s="7"/>
      <c r="TXP266" s="7"/>
      <c r="TXQ266" s="7"/>
      <c r="TXR266" s="7"/>
      <c r="TXS266" s="7"/>
      <c r="TXT266" s="7"/>
      <c r="TXU266" s="7"/>
      <c r="TXV266" s="7"/>
      <c r="TXW266" s="7"/>
      <c r="TXX266" s="7"/>
      <c r="TXY266" s="7"/>
      <c r="TXZ266" s="7"/>
      <c r="TYA266" s="7"/>
      <c r="TYB266" s="7"/>
      <c r="TYC266" s="7"/>
      <c r="TYD266" s="7"/>
      <c r="TYE266" s="7"/>
      <c r="TYF266" s="7"/>
      <c r="TYG266" s="7"/>
      <c r="TYH266" s="7"/>
      <c r="TYI266" s="7"/>
      <c r="TYJ266" s="7"/>
      <c r="TYK266" s="7"/>
      <c r="TYL266" s="7"/>
      <c r="TYM266" s="7"/>
      <c r="TYN266" s="7"/>
      <c r="TYO266" s="7"/>
      <c r="TYP266" s="7"/>
      <c r="TYQ266" s="7"/>
      <c r="TYR266" s="7"/>
      <c r="TYS266" s="7"/>
      <c r="TYT266" s="7"/>
      <c r="TYU266" s="7"/>
      <c r="TYV266" s="7"/>
      <c r="TYW266" s="7"/>
      <c r="TYX266" s="7"/>
      <c r="TYY266" s="7"/>
      <c r="TYZ266" s="7"/>
      <c r="TZA266" s="7"/>
      <c r="TZB266" s="7"/>
      <c r="TZC266" s="7"/>
      <c r="TZD266" s="7"/>
      <c r="TZE266" s="7"/>
      <c r="TZF266" s="7"/>
      <c r="TZG266" s="7"/>
      <c r="TZH266" s="7"/>
      <c r="TZI266" s="7"/>
      <c r="TZJ266" s="7"/>
      <c r="TZK266" s="7"/>
      <c r="TZL266" s="7"/>
      <c r="TZM266" s="7"/>
      <c r="TZN266" s="7"/>
      <c r="TZO266" s="7"/>
      <c r="TZP266" s="7"/>
      <c r="TZQ266" s="7"/>
      <c r="TZR266" s="7"/>
      <c r="TZS266" s="7"/>
      <c r="TZT266" s="7"/>
      <c r="TZU266" s="7"/>
      <c r="TZV266" s="7"/>
      <c r="TZW266" s="7"/>
      <c r="TZX266" s="7"/>
      <c r="TZY266" s="7"/>
      <c r="TZZ266" s="7"/>
      <c r="UAA266" s="7"/>
      <c r="UAB266" s="7"/>
      <c r="UAC266" s="7"/>
      <c r="UAD266" s="7"/>
      <c r="UAE266" s="7"/>
      <c r="UAF266" s="7"/>
      <c r="UAG266" s="7"/>
      <c r="UAH266" s="7"/>
      <c r="UAI266" s="7"/>
      <c r="UAJ266" s="7"/>
      <c r="UAK266" s="7"/>
      <c r="UAL266" s="7"/>
      <c r="UAM266" s="7"/>
      <c r="UAN266" s="7"/>
      <c r="UAO266" s="7"/>
      <c r="UAP266" s="7"/>
      <c r="UAQ266" s="7"/>
      <c r="UAR266" s="7"/>
      <c r="UAS266" s="7"/>
      <c r="UAT266" s="7"/>
      <c r="UAU266" s="7"/>
      <c r="UAV266" s="7"/>
      <c r="UAW266" s="7"/>
      <c r="UAX266" s="7"/>
      <c r="UAY266" s="7"/>
      <c r="UAZ266" s="7"/>
      <c r="UBA266" s="7"/>
      <c r="UBB266" s="7"/>
      <c r="UBC266" s="7"/>
      <c r="UBD266" s="7"/>
      <c r="UBE266" s="7"/>
      <c r="UBF266" s="7"/>
      <c r="UBG266" s="7"/>
      <c r="UBH266" s="7"/>
      <c r="UBI266" s="7"/>
      <c r="UBJ266" s="7"/>
      <c r="UBK266" s="7"/>
      <c r="UBL266" s="7"/>
      <c r="UBM266" s="7"/>
      <c r="UBN266" s="7"/>
      <c r="UBO266" s="7"/>
      <c r="UBP266" s="7"/>
      <c r="UBQ266" s="7"/>
      <c r="UBR266" s="7"/>
      <c r="UBS266" s="7"/>
      <c r="UBT266" s="7"/>
      <c r="UBU266" s="7"/>
      <c r="UBV266" s="7"/>
      <c r="UBW266" s="7"/>
      <c r="UBX266" s="7"/>
      <c r="UBY266" s="7"/>
      <c r="UBZ266" s="7"/>
      <c r="UCA266" s="7"/>
      <c r="UCB266" s="7"/>
      <c r="UCC266" s="7"/>
      <c r="UCD266" s="7"/>
      <c r="UCE266" s="7"/>
      <c r="UCF266" s="7"/>
      <c r="UCG266" s="7"/>
      <c r="UCH266" s="7"/>
      <c r="UCI266" s="7"/>
      <c r="UCJ266" s="7"/>
      <c r="UCK266" s="7"/>
      <c r="UCL266" s="7"/>
      <c r="UCM266" s="7"/>
      <c r="UCN266" s="7"/>
      <c r="UCO266" s="7"/>
      <c r="UCP266" s="7"/>
      <c r="UCQ266" s="7"/>
      <c r="UCR266" s="7"/>
      <c r="UCS266" s="7"/>
      <c r="UCT266" s="7"/>
      <c r="UCU266" s="7"/>
      <c r="UCV266" s="7"/>
      <c r="UCW266" s="7"/>
      <c r="UCX266" s="7"/>
      <c r="UCY266" s="7"/>
      <c r="UCZ266" s="7"/>
      <c r="UDA266" s="7"/>
      <c r="UDB266" s="7"/>
      <c r="UDC266" s="7"/>
      <c r="UDD266" s="7"/>
      <c r="UDE266" s="7"/>
      <c r="UDF266" s="7"/>
      <c r="UDG266" s="7"/>
      <c r="UDH266" s="7"/>
      <c r="UDI266" s="7"/>
      <c r="UDJ266" s="7"/>
      <c r="UDK266" s="7"/>
      <c r="UDL266" s="7"/>
      <c r="UDM266" s="7"/>
      <c r="UDN266" s="7"/>
      <c r="UDO266" s="7"/>
      <c r="UDP266" s="7"/>
      <c r="UDQ266" s="7"/>
      <c r="UDR266" s="7"/>
      <c r="UDS266" s="7"/>
      <c r="UDT266" s="7"/>
      <c r="UDU266" s="7"/>
      <c r="UDV266" s="7"/>
      <c r="UDW266" s="7"/>
      <c r="UDX266" s="7"/>
      <c r="UDY266" s="7"/>
      <c r="UDZ266" s="7"/>
      <c r="UEA266" s="7"/>
      <c r="UEB266" s="7"/>
      <c r="UEC266" s="7"/>
      <c r="UED266" s="7"/>
      <c r="UEE266" s="7"/>
      <c r="UEF266" s="7"/>
      <c r="UEG266" s="7"/>
      <c r="UEH266" s="7"/>
      <c r="UEI266" s="7"/>
      <c r="UEJ266" s="7"/>
      <c r="UEK266" s="7"/>
      <c r="UEL266" s="7"/>
      <c r="UEM266" s="7"/>
      <c r="UEN266" s="7"/>
      <c r="UEO266" s="7"/>
      <c r="UEP266" s="7"/>
      <c r="UEQ266" s="7"/>
      <c r="UER266" s="7"/>
      <c r="UES266" s="7"/>
      <c r="UET266" s="7"/>
      <c r="UEU266" s="7"/>
      <c r="UEV266" s="7"/>
      <c r="UEW266" s="7"/>
      <c r="UEX266" s="7"/>
      <c r="UEY266" s="7"/>
      <c r="UEZ266" s="7"/>
      <c r="UFA266" s="7"/>
      <c r="UFB266" s="7"/>
      <c r="UFC266" s="7"/>
      <c r="UFD266" s="7"/>
      <c r="UFE266" s="7"/>
      <c r="UFF266" s="7"/>
      <c r="UFG266" s="7"/>
      <c r="UFH266" s="7"/>
      <c r="UFI266" s="7"/>
      <c r="UFJ266" s="7"/>
      <c r="UFK266" s="7"/>
      <c r="UFL266" s="7"/>
      <c r="UFM266" s="7"/>
      <c r="UFN266" s="7"/>
      <c r="UFO266" s="7"/>
      <c r="UFP266" s="7"/>
      <c r="UFQ266" s="7"/>
      <c r="UFR266" s="7"/>
      <c r="UFS266" s="7"/>
      <c r="UFT266" s="7"/>
      <c r="UFU266" s="7"/>
      <c r="UFV266" s="7"/>
      <c r="UFW266" s="7"/>
      <c r="UFX266" s="7"/>
      <c r="UFY266" s="7"/>
      <c r="UFZ266" s="7"/>
      <c r="UGA266" s="7"/>
      <c r="UGB266" s="7"/>
      <c r="UGC266" s="7"/>
      <c r="UGD266" s="7"/>
      <c r="UGE266" s="7"/>
      <c r="UGF266" s="7"/>
      <c r="UGG266" s="7"/>
      <c r="UGH266" s="7"/>
      <c r="UGI266" s="7"/>
      <c r="UGJ266" s="7"/>
      <c r="UGK266" s="7"/>
      <c r="UGL266" s="7"/>
      <c r="UGM266" s="7"/>
      <c r="UGN266" s="7"/>
      <c r="UGO266" s="7"/>
      <c r="UGP266" s="7"/>
      <c r="UGQ266" s="7"/>
      <c r="UGR266" s="7"/>
      <c r="UGS266" s="7"/>
      <c r="UGT266" s="7"/>
      <c r="UGU266" s="7"/>
      <c r="UGV266" s="7"/>
      <c r="UGW266" s="7"/>
      <c r="UGX266" s="7"/>
      <c r="UGY266" s="7"/>
      <c r="UGZ266" s="7"/>
      <c r="UHA266" s="7"/>
      <c r="UHB266" s="7"/>
      <c r="UHC266" s="7"/>
      <c r="UHD266" s="7"/>
      <c r="UHE266" s="7"/>
      <c r="UHF266" s="7"/>
      <c r="UHG266" s="7"/>
      <c r="UHH266" s="7"/>
      <c r="UHI266" s="7"/>
      <c r="UHJ266" s="7"/>
      <c r="UHK266" s="7"/>
      <c r="UHL266" s="7"/>
      <c r="UHM266" s="7"/>
      <c r="UHN266" s="7"/>
      <c r="UHO266" s="7"/>
      <c r="UHP266" s="7"/>
      <c r="UHQ266" s="7"/>
      <c r="UHR266" s="7"/>
      <c r="UHS266" s="7"/>
      <c r="UHT266" s="7"/>
      <c r="UHU266" s="7"/>
      <c r="UHV266" s="7"/>
      <c r="UHW266" s="7"/>
      <c r="UHX266" s="7"/>
      <c r="UHY266" s="7"/>
      <c r="UHZ266" s="7"/>
      <c r="UIA266" s="7"/>
      <c r="UIB266" s="7"/>
      <c r="UIC266" s="7"/>
      <c r="UID266" s="7"/>
      <c r="UIE266" s="7"/>
      <c r="UIF266" s="7"/>
      <c r="UIG266" s="7"/>
      <c r="UIH266" s="7"/>
      <c r="UII266" s="7"/>
      <c r="UIJ266" s="7"/>
      <c r="UIK266" s="7"/>
      <c r="UIL266" s="7"/>
      <c r="UIM266" s="7"/>
      <c r="UIN266" s="7"/>
      <c r="UIO266" s="7"/>
      <c r="UIP266" s="7"/>
      <c r="UIQ266" s="7"/>
      <c r="UIR266" s="7"/>
      <c r="UIS266" s="7"/>
      <c r="UIT266" s="7"/>
      <c r="UIU266" s="7"/>
      <c r="UIV266" s="7"/>
      <c r="UIW266" s="7"/>
      <c r="UIX266" s="7"/>
      <c r="UIY266" s="7"/>
      <c r="UIZ266" s="7"/>
      <c r="UJA266" s="7"/>
      <c r="UJB266" s="7"/>
      <c r="UJC266" s="7"/>
      <c r="UJD266" s="7"/>
      <c r="UJE266" s="7"/>
      <c r="UJF266" s="7"/>
      <c r="UJG266" s="7"/>
      <c r="UJH266" s="7"/>
      <c r="UJI266" s="7"/>
      <c r="UJJ266" s="7"/>
      <c r="UJK266" s="7"/>
      <c r="UJL266" s="7"/>
      <c r="UJM266" s="7"/>
      <c r="UJN266" s="7"/>
      <c r="UJO266" s="7"/>
      <c r="UJP266" s="7"/>
      <c r="UJQ266" s="7"/>
      <c r="UJR266" s="7"/>
      <c r="UJS266" s="7"/>
      <c r="UJT266" s="7"/>
      <c r="UJU266" s="7"/>
      <c r="UJV266" s="7"/>
      <c r="UJW266" s="7"/>
      <c r="UJX266" s="7"/>
      <c r="UJY266" s="7"/>
      <c r="UJZ266" s="7"/>
      <c r="UKA266" s="7"/>
      <c r="UKB266" s="7"/>
      <c r="UKC266" s="7"/>
      <c r="UKD266" s="7"/>
      <c r="UKE266" s="7"/>
      <c r="UKF266" s="7"/>
      <c r="UKG266" s="7"/>
      <c r="UKH266" s="7"/>
      <c r="UKI266" s="7"/>
      <c r="UKJ266" s="7"/>
      <c r="UKK266" s="7"/>
      <c r="UKL266" s="7"/>
      <c r="UKM266" s="7"/>
      <c r="UKN266" s="7"/>
      <c r="UKO266" s="7"/>
      <c r="UKP266" s="7"/>
      <c r="UKQ266" s="7"/>
      <c r="UKR266" s="7"/>
      <c r="UKS266" s="7"/>
      <c r="UKT266" s="7"/>
      <c r="UKU266" s="7"/>
      <c r="UKV266" s="7"/>
      <c r="UKW266" s="7"/>
      <c r="UKX266" s="7"/>
      <c r="UKY266" s="7"/>
      <c r="UKZ266" s="7"/>
      <c r="ULA266" s="7"/>
      <c r="ULB266" s="7"/>
      <c r="ULC266" s="7"/>
      <c r="ULD266" s="7"/>
      <c r="ULE266" s="7"/>
      <c r="ULF266" s="7"/>
      <c r="ULG266" s="7"/>
      <c r="ULH266" s="7"/>
      <c r="ULI266" s="7"/>
      <c r="ULJ266" s="7"/>
      <c r="ULK266" s="7"/>
      <c r="ULL266" s="7"/>
      <c r="ULM266" s="7"/>
      <c r="ULN266" s="7"/>
      <c r="ULO266" s="7"/>
      <c r="ULP266" s="7"/>
      <c r="ULQ266" s="7"/>
      <c r="ULR266" s="7"/>
      <c r="ULS266" s="7"/>
      <c r="ULT266" s="7"/>
      <c r="ULU266" s="7"/>
      <c r="ULV266" s="7"/>
      <c r="ULW266" s="7"/>
      <c r="ULX266" s="7"/>
      <c r="ULY266" s="7"/>
      <c r="ULZ266" s="7"/>
      <c r="UMA266" s="7"/>
      <c r="UMB266" s="7"/>
      <c r="UMC266" s="7"/>
      <c r="UMD266" s="7"/>
      <c r="UME266" s="7"/>
      <c r="UMF266" s="7"/>
      <c r="UMG266" s="7"/>
      <c r="UMH266" s="7"/>
      <c r="UMI266" s="7"/>
      <c r="UMJ266" s="7"/>
      <c r="UMK266" s="7"/>
      <c r="UML266" s="7"/>
      <c r="UMM266" s="7"/>
      <c r="UMN266" s="7"/>
      <c r="UMO266" s="7"/>
      <c r="UMP266" s="7"/>
      <c r="UMQ266" s="7"/>
      <c r="UMR266" s="7"/>
      <c r="UMS266" s="7"/>
      <c r="UMT266" s="7"/>
      <c r="UMU266" s="7"/>
      <c r="UMV266" s="7"/>
      <c r="UMW266" s="7"/>
      <c r="UMX266" s="7"/>
      <c r="UMY266" s="7"/>
      <c r="UMZ266" s="7"/>
      <c r="UNA266" s="7"/>
      <c r="UNB266" s="7"/>
      <c r="UNC266" s="7"/>
      <c r="UND266" s="7"/>
      <c r="UNE266" s="7"/>
      <c r="UNF266" s="7"/>
      <c r="UNG266" s="7"/>
      <c r="UNH266" s="7"/>
      <c r="UNI266" s="7"/>
      <c r="UNJ266" s="7"/>
      <c r="UNK266" s="7"/>
      <c r="UNL266" s="7"/>
      <c r="UNM266" s="7"/>
      <c r="UNN266" s="7"/>
      <c r="UNO266" s="7"/>
      <c r="UNP266" s="7"/>
      <c r="UNQ266" s="7"/>
      <c r="UNR266" s="7"/>
      <c r="UNS266" s="7"/>
      <c r="UNT266" s="7"/>
      <c r="UNU266" s="7"/>
      <c r="UNV266" s="7"/>
      <c r="UNW266" s="7"/>
      <c r="UNX266" s="7"/>
      <c r="UNY266" s="7"/>
      <c r="UNZ266" s="7"/>
      <c r="UOA266" s="7"/>
      <c r="UOB266" s="7"/>
      <c r="UOC266" s="7"/>
      <c r="UOD266" s="7"/>
      <c r="UOE266" s="7"/>
      <c r="UOF266" s="7"/>
      <c r="UOG266" s="7"/>
      <c r="UOH266" s="7"/>
      <c r="UOI266" s="7"/>
      <c r="UOJ266" s="7"/>
      <c r="UOK266" s="7"/>
      <c r="UOL266" s="7"/>
      <c r="UOM266" s="7"/>
      <c r="UON266" s="7"/>
      <c r="UOO266" s="7"/>
      <c r="UOP266" s="7"/>
      <c r="UOQ266" s="7"/>
      <c r="UOR266" s="7"/>
      <c r="UOS266" s="7"/>
      <c r="UOT266" s="7"/>
      <c r="UOU266" s="7"/>
      <c r="UOV266" s="7"/>
      <c r="UOW266" s="7"/>
      <c r="UOX266" s="7"/>
      <c r="UOY266" s="7"/>
      <c r="UOZ266" s="7"/>
      <c r="UPA266" s="7"/>
      <c r="UPB266" s="7"/>
      <c r="UPC266" s="7"/>
      <c r="UPD266" s="7"/>
      <c r="UPE266" s="7"/>
      <c r="UPF266" s="7"/>
      <c r="UPG266" s="7"/>
      <c r="UPH266" s="7"/>
      <c r="UPI266" s="7"/>
      <c r="UPJ266" s="7"/>
      <c r="UPK266" s="7"/>
      <c r="UPL266" s="7"/>
      <c r="UPM266" s="7"/>
      <c r="UPN266" s="7"/>
      <c r="UPO266" s="7"/>
      <c r="UPP266" s="7"/>
      <c r="UPQ266" s="7"/>
      <c r="UPR266" s="7"/>
      <c r="UPS266" s="7"/>
      <c r="UPT266" s="7"/>
      <c r="UPU266" s="7"/>
      <c r="UPV266" s="7"/>
      <c r="UPW266" s="7"/>
      <c r="UPX266" s="7"/>
      <c r="UPY266" s="7"/>
      <c r="UPZ266" s="7"/>
      <c r="UQA266" s="7"/>
      <c r="UQB266" s="7"/>
      <c r="UQC266" s="7"/>
      <c r="UQD266" s="7"/>
      <c r="UQE266" s="7"/>
      <c r="UQF266" s="7"/>
      <c r="UQG266" s="7"/>
      <c r="UQH266" s="7"/>
      <c r="UQI266" s="7"/>
      <c r="UQJ266" s="7"/>
      <c r="UQK266" s="7"/>
      <c r="UQL266" s="7"/>
      <c r="UQM266" s="7"/>
      <c r="UQN266" s="7"/>
      <c r="UQO266" s="7"/>
      <c r="UQP266" s="7"/>
      <c r="UQQ266" s="7"/>
      <c r="UQR266" s="7"/>
      <c r="UQS266" s="7"/>
      <c r="UQT266" s="7"/>
      <c r="UQU266" s="7"/>
      <c r="UQV266" s="7"/>
      <c r="UQW266" s="7"/>
      <c r="UQX266" s="7"/>
      <c r="UQY266" s="7"/>
      <c r="UQZ266" s="7"/>
      <c r="URA266" s="7"/>
      <c r="URB266" s="7"/>
      <c r="URC266" s="7"/>
      <c r="URD266" s="7"/>
      <c r="URE266" s="7"/>
      <c r="URF266" s="7"/>
      <c r="URG266" s="7"/>
      <c r="URH266" s="7"/>
      <c r="URI266" s="7"/>
      <c r="URJ266" s="7"/>
      <c r="URK266" s="7"/>
      <c r="URL266" s="7"/>
      <c r="URM266" s="7"/>
      <c r="URN266" s="7"/>
      <c r="URO266" s="7"/>
      <c r="URP266" s="7"/>
      <c r="URQ266" s="7"/>
      <c r="URR266" s="7"/>
      <c r="URS266" s="7"/>
      <c r="URT266" s="7"/>
      <c r="URU266" s="7"/>
      <c r="URV266" s="7"/>
      <c r="URW266" s="7"/>
      <c r="URX266" s="7"/>
      <c r="URY266" s="7"/>
      <c r="URZ266" s="7"/>
      <c r="USA266" s="7"/>
      <c r="USB266" s="7"/>
      <c r="USC266" s="7"/>
      <c r="USD266" s="7"/>
      <c r="USE266" s="7"/>
      <c r="USF266" s="7"/>
      <c r="USG266" s="7"/>
      <c r="USH266" s="7"/>
      <c r="USI266" s="7"/>
      <c r="USJ266" s="7"/>
      <c r="USK266" s="7"/>
      <c r="USL266" s="7"/>
      <c r="USM266" s="7"/>
      <c r="USN266" s="7"/>
      <c r="USO266" s="7"/>
      <c r="USP266" s="7"/>
      <c r="USQ266" s="7"/>
      <c r="USR266" s="7"/>
      <c r="USS266" s="7"/>
      <c r="UST266" s="7"/>
      <c r="USU266" s="7"/>
      <c r="USV266" s="7"/>
      <c r="USW266" s="7"/>
      <c r="USX266" s="7"/>
      <c r="USY266" s="7"/>
      <c r="USZ266" s="7"/>
      <c r="UTA266" s="7"/>
      <c r="UTB266" s="7"/>
      <c r="UTC266" s="7"/>
      <c r="UTD266" s="7"/>
      <c r="UTE266" s="7"/>
      <c r="UTF266" s="7"/>
      <c r="UTG266" s="7"/>
      <c r="UTH266" s="7"/>
      <c r="UTI266" s="7"/>
      <c r="UTJ266" s="7"/>
      <c r="UTK266" s="7"/>
      <c r="UTL266" s="7"/>
      <c r="UTM266" s="7"/>
      <c r="UTN266" s="7"/>
      <c r="UTO266" s="7"/>
      <c r="UTP266" s="7"/>
      <c r="UTQ266" s="7"/>
      <c r="UTR266" s="7"/>
      <c r="UTS266" s="7"/>
      <c r="UTT266" s="7"/>
      <c r="UTU266" s="7"/>
      <c r="UTV266" s="7"/>
      <c r="UTW266" s="7"/>
      <c r="UTX266" s="7"/>
      <c r="UTY266" s="7"/>
      <c r="UTZ266" s="7"/>
      <c r="UUA266" s="7"/>
      <c r="UUB266" s="7"/>
      <c r="UUC266" s="7"/>
      <c r="UUD266" s="7"/>
      <c r="UUE266" s="7"/>
      <c r="UUF266" s="7"/>
      <c r="UUG266" s="7"/>
      <c r="UUH266" s="7"/>
      <c r="UUI266" s="7"/>
      <c r="UUJ266" s="7"/>
      <c r="UUK266" s="7"/>
      <c r="UUL266" s="7"/>
      <c r="UUM266" s="7"/>
      <c r="UUN266" s="7"/>
      <c r="UUO266" s="7"/>
      <c r="UUP266" s="7"/>
      <c r="UUQ266" s="7"/>
      <c r="UUR266" s="7"/>
      <c r="UUS266" s="7"/>
      <c r="UUT266" s="7"/>
      <c r="UUU266" s="7"/>
      <c r="UUV266" s="7"/>
      <c r="UUW266" s="7"/>
      <c r="UUX266" s="7"/>
      <c r="UUY266" s="7"/>
      <c r="UUZ266" s="7"/>
      <c r="UVA266" s="7"/>
      <c r="UVB266" s="7"/>
      <c r="UVC266" s="7"/>
      <c r="UVD266" s="7"/>
      <c r="UVE266" s="7"/>
      <c r="UVF266" s="7"/>
      <c r="UVG266" s="7"/>
      <c r="UVH266" s="7"/>
      <c r="UVI266" s="7"/>
      <c r="UVJ266" s="7"/>
      <c r="UVK266" s="7"/>
      <c r="UVL266" s="7"/>
      <c r="UVM266" s="7"/>
      <c r="UVN266" s="7"/>
      <c r="UVO266" s="7"/>
      <c r="UVP266" s="7"/>
      <c r="UVQ266" s="7"/>
      <c r="UVR266" s="7"/>
      <c r="UVS266" s="7"/>
      <c r="UVT266" s="7"/>
      <c r="UVU266" s="7"/>
      <c r="UVV266" s="7"/>
      <c r="UVW266" s="7"/>
      <c r="UVX266" s="7"/>
      <c r="UVY266" s="7"/>
      <c r="UVZ266" s="7"/>
      <c r="UWA266" s="7"/>
      <c r="UWB266" s="7"/>
      <c r="UWC266" s="7"/>
      <c r="UWD266" s="7"/>
      <c r="UWE266" s="7"/>
      <c r="UWF266" s="7"/>
      <c r="UWG266" s="7"/>
      <c r="UWH266" s="7"/>
      <c r="UWI266" s="7"/>
      <c r="UWJ266" s="7"/>
      <c r="UWK266" s="7"/>
      <c r="UWL266" s="7"/>
      <c r="UWM266" s="7"/>
      <c r="UWN266" s="7"/>
      <c r="UWO266" s="7"/>
      <c r="UWP266" s="7"/>
      <c r="UWQ266" s="7"/>
      <c r="UWR266" s="7"/>
      <c r="UWS266" s="7"/>
      <c r="UWT266" s="7"/>
      <c r="UWU266" s="7"/>
      <c r="UWV266" s="7"/>
      <c r="UWW266" s="7"/>
      <c r="UWX266" s="7"/>
      <c r="UWY266" s="7"/>
      <c r="UWZ266" s="7"/>
      <c r="UXA266" s="7"/>
      <c r="UXB266" s="7"/>
      <c r="UXC266" s="7"/>
      <c r="UXD266" s="7"/>
      <c r="UXE266" s="7"/>
      <c r="UXF266" s="7"/>
      <c r="UXG266" s="7"/>
      <c r="UXH266" s="7"/>
      <c r="UXI266" s="7"/>
      <c r="UXJ266" s="7"/>
      <c r="UXK266" s="7"/>
      <c r="UXL266" s="7"/>
      <c r="UXM266" s="7"/>
      <c r="UXN266" s="7"/>
      <c r="UXO266" s="7"/>
      <c r="UXP266" s="7"/>
      <c r="UXQ266" s="7"/>
      <c r="UXR266" s="7"/>
      <c r="UXS266" s="7"/>
      <c r="UXT266" s="7"/>
      <c r="UXU266" s="7"/>
      <c r="UXV266" s="7"/>
      <c r="UXW266" s="7"/>
      <c r="UXX266" s="7"/>
      <c r="UXY266" s="7"/>
      <c r="UXZ266" s="7"/>
      <c r="UYA266" s="7"/>
      <c r="UYB266" s="7"/>
      <c r="UYC266" s="7"/>
      <c r="UYD266" s="7"/>
      <c r="UYE266" s="7"/>
      <c r="UYF266" s="7"/>
      <c r="UYG266" s="7"/>
      <c r="UYH266" s="7"/>
      <c r="UYI266" s="7"/>
      <c r="UYJ266" s="7"/>
      <c r="UYK266" s="7"/>
      <c r="UYL266" s="7"/>
      <c r="UYM266" s="7"/>
      <c r="UYN266" s="7"/>
      <c r="UYO266" s="7"/>
      <c r="UYP266" s="7"/>
      <c r="UYQ266" s="7"/>
      <c r="UYR266" s="7"/>
      <c r="UYS266" s="7"/>
      <c r="UYT266" s="7"/>
      <c r="UYU266" s="7"/>
      <c r="UYV266" s="7"/>
      <c r="UYW266" s="7"/>
      <c r="UYX266" s="7"/>
      <c r="UYY266" s="7"/>
      <c r="UYZ266" s="7"/>
      <c r="UZA266" s="7"/>
      <c r="UZB266" s="7"/>
      <c r="UZC266" s="7"/>
      <c r="UZD266" s="7"/>
      <c r="UZE266" s="7"/>
      <c r="UZF266" s="7"/>
      <c r="UZG266" s="7"/>
      <c r="UZH266" s="7"/>
      <c r="UZI266" s="7"/>
      <c r="UZJ266" s="7"/>
      <c r="UZK266" s="7"/>
      <c r="UZL266" s="7"/>
      <c r="UZM266" s="7"/>
      <c r="UZN266" s="7"/>
      <c r="UZO266" s="7"/>
      <c r="UZP266" s="7"/>
      <c r="UZQ266" s="7"/>
      <c r="UZR266" s="7"/>
      <c r="UZS266" s="7"/>
      <c r="UZT266" s="7"/>
      <c r="UZU266" s="7"/>
      <c r="UZV266" s="7"/>
      <c r="UZW266" s="7"/>
      <c r="UZX266" s="7"/>
      <c r="UZY266" s="7"/>
      <c r="UZZ266" s="7"/>
      <c r="VAA266" s="7"/>
      <c r="VAB266" s="7"/>
      <c r="VAC266" s="7"/>
      <c r="VAD266" s="7"/>
      <c r="VAE266" s="7"/>
      <c r="VAF266" s="7"/>
      <c r="VAG266" s="7"/>
      <c r="VAH266" s="7"/>
      <c r="VAI266" s="7"/>
      <c r="VAJ266" s="7"/>
      <c r="VAK266" s="7"/>
      <c r="VAL266" s="7"/>
      <c r="VAM266" s="7"/>
      <c r="VAN266" s="7"/>
      <c r="VAO266" s="7"/>
      <c r="VAP266" s="7"/>
      <c r="VAQ266" s="7"/>
      <c r="VAR266" s="7"/>
      <c r="VAS266" s="7"/>
      <c r="VAT266" s="7"/>
      <c r="VAU266" s="7"/>
      <c r="VAV266" s="7"/>
      <c r="VAW266" s="7"/>
      <c r="VAX266" s="7"/>
      <c r="VAY266" s="7"/>
      <c r="VAZ266" s="7"/>
      <c r="VBA266" s="7"/>
      <c r="VBB266" s="7"/>
      <c r="VBC266" s="7"/>
      <c r="VBD266" s="7"/>
      <c r="VBE266" s="7"/>
      <c r="VBF266" s="7"/>
      <c r="VBG266" s="7"/>
      <c r="VBH266" s="7"/>
      <c r="VBI266" s="7"/>
      <c r="VBJ266" s="7"/>
      <c r="VBK266" s="7"/>
      <c r="VBL266" s="7"/>
      <c r="VBM266" s="7"/>
      <c r="VBN266" s="7"/>
      <c r="VBO266" s="7"/>
      <c r="VBP266" s="7"/>
      <c r="VBQ266" s="7"/>
      <c r="VBR266" s="7"/>
      <c r="VBS266" s="7"/>
      <c r="VBT266" s="7"/>
      <c r="VBU266" s="7"/>
      <c r="VBV266" s="7"/>
      <c r="VBW266" s="7"/>
      <c r="VBX266" s="7"/>
      <c r="VBY266" s="7"/>
      <c r="VBZ266" s="7"/>
      <c r="VCA266" s="7"/>
      <c r="VCB266" s="7"/>
      <c r="VCC266" s="7"/>
      <c r="VCD266" s="7"/>
      <c r="VCE266" s="7"/>
      <c r="VCF266" s="7"/>
      <c r="VCG266" s="7"/>
      <c r="VCH266" s="7"/>
      <c r="VCI266" s="7"/>
      <c r="VCJ266" s="7"/>
      <c r="VCK266" s="7"/>
      <c r="VCL266" s="7"/>
      <c r="VCM266" s="7"/>
      <c r="VCN266" s="7"/>
      <c r="VCO266" s="7"/>
      <c r="VCP266" s="7"/>
      <c r="VCQ266" s="7"/>
      <c r="VCR266" s="7"/>
      <c r="VCS266" s="7"/>
      <c r="VCT266" s="7"/>
      <c r="VCU266" s="7"/>
      <c r="VCV266" s="7"/>
      <c r="VCW266" s="7"/>
      <c r="VCX266" s="7"/>
      <c r="VCY266" s="7"/>
      <c r="VCZ266" s="7"/>
      <c r="VDA266" s="7"/>
      <c r="VDB266" s="7"/>
      <c r="VDC266" s="7"/>
      <c r="VDD266" s="7"/>
      <c r="VDE266" s="7"/>
      <c r="VDF266" s="7"/>
      <c r="VDG266" s="7"/>
      <c r="VDH266" s="7"/>
      <c r="VDI266" s="7"/>
      <c r="VDJ266" s="7"/>
      <c r="VDK266" s="7"/>
      <c r="VDL266" s="7"/>
      <c r="VDM266" s="7"/>
      <c r="VDN266" s="7"/>
      <c r="VDO266" s="7"/>
      <c r="VDP266" s="7"/>
      <c r="VDQ266" s="7"/>
      <c r="VDR266" s="7"/>
      <c r="VDS266" s="7"/>
      <c r="VDT266" s="7"/>
      <c r="VDU266" s="7"/>
      <c r="VDV266" s="7"/>
      <c r="VDW266" s="7"/>
      <c r="VDX266" s="7"/>
      <c r="VDY266" s="7"/>
      <c r="VDZ266" s="7"/>
      <c r="VEA266" s="7"/>
      <c r="VEB266" s="7"/>
      <c r="VEC266" s="7"/>
      <c r="VED266" s="7"/>
      <c r="VEE266" s="7"/>
      <c r="VEF266" s="7"/>
      <c r="VEG266" s="7"/>
      <c r="VEH266" s="7"/>
      <c r="VEI266" s="7"/>
      <c r="VEJ266" s="7"/>
      <c r="VEK266" s="7"/>
      <c r="VEL266" s="7"/>
      <c r="VEM266" s="7"/>
      <c r="VEN266" s="7"/>
      <c r="VEO266" s="7"/>
      <c r="VEP266" s="7"/>
      <c r="VEQ266" s="7"/>
      <c r="VER266" s="7"/>
      <c r="VES266" s="7"/>
      <c r="VET266" s="7"/>
      <c r="VEU266" s="7"/>
      <c r="VEV266" s="7"/>
      <c r="VEW266" s="7"/>
      <c r="VEX266" s="7"/>
      <c r="VEY266" s="7"/>
      <c r="VEZ266" s="7"/>
      <c r="VFA266" s="7"/>
      <c r="VFB266" s="7"/>
      <c r="VFC266" s="7"/>
      <c r="VFD266" s="7"/>
      <c r="VFE266" s="7"/>
      <c r="VFF266" s="7"/>
      <c r="VFG266" s="7"/>
      <c r="VFH266" s="7"/>
      <c r="VFI266" s="7"/>
      <c r="VFJ266" s="7"/>
      <c r="VFK266" s="7"/>
      <c r="VFL266" s="7"/>
      <c r="VFM266" s="7"/>
      <c r="VFN266" s="7"/>
      <c r="VFO266" s="7"/>
      <c r="VFP266" s="7"/>
      <c r="VFQ266" s="7"/>
      <c r="VFR266" s="7"/>
      <c r="VFS266" s="7"/>
      <c r="VFT266" s="7"/>
      <c r="VFU266" s="7"/>
      <c r="VFV266" s="7"/>
      <c r="VFW266" s="7"/>
      <c r="VFX266" s="7"/>
      <c r="VFY266" s="7"/>
      <c r="VFZ266" s="7"/>
      <c r="VGA266" s="7"/>
      <c r="VGB266" s="7"/>
      <c r="VGC266" s="7"/>
      <c r="VGD266" s="7"/>
      <c r="VGE266" s="7"/>
      <c r="VGF266" s="7"/>
      <c r="VGG266" s="7"/>
      <c r="VGH266" s="7"/>
      <c r="VGI266" s="7"/>
      <c r="VGJ266" s="7"/>
      <c r="VGK266" s="7"/>
      <c r="VGL266" s="7"/>
      <c r="VGM266" s="7"/>
      <c r="VGN266" s="7"/>
      <c r="VGO266" s="7"/>
      <c r="VGP266" s="7"/>
      <c r="VGQ266" s="7"/>
      <c r="VGR266" s="7"/>
      <c r="VGS266" s="7"/>
      <c r="VGT266" s="7"/>
      <c r="VGU266" s="7"/>
      <c r="VGV266" s="7"/>
      <c r="VGW266" s="7"/>
      <c r="VGX266" s="7"/>
      <c r="VGY266" s="7"/>
      <c r="VGZ266" s="7"/>
      <c r="VHA266" s="7"/>
      <c r="VHB266" s="7"/>
      <c r="VHC266" s="7"/>
      <c r="VHD266" s="7"/>
      <c r="VHE266" s="7"/>
      <c r="VHF266" s="7"/>
      <c r="VHG266" s="7"/>
      <c r="VHH266" s="7"/>
      <c r="VHI266" s="7"/>
      <c r="VHJ266" s="7"/>
      <c r="VHK266" s="7"/>
      <c r="VHL266" s="7"/>
      <c r="VHM266" s="7"/>
      <c r="VHN266" s="7"/>
      <c r="VHO266" s="7"/>
      <c r="VHP266" s="7"/>
      <c r="VHQ266" s="7"/>
      <c r="VHR266" s="7"/>
      <c r="VHS266" s="7"/>
      <c r="VHT266" s="7"/>
      <c r="VHU266" s="7"/>
      <c r="VHV266" s="7"/>
      <c r="VHW266" s="7"/>
      <c r="VHX266" s="7"/>
      <c r="VHY266" s="7"/>
      <c r="VHZ266" s="7"/>
      <c r="VIA266" s="7"/>
      <c r="VIB266" s="7"/>
      <c r="VIC266" s="7"/>
      <c r="VID266" s="7"/>
      <c r="VIE266" s="7"/>
      <c r="VIF266" s="7"/>
      <c r="VIG266" s="7"/>
      <c r="VIH266" s="7"/>
      <c r="VII266" s="7"/>
      <c r="VIJ266" s="7"/>
      <c r="VIK266" s="7"/>
      <c r="VIL266" s="7"/>
      <c r="VIM266" s="7"/>
      <c r="VIN266" s="7"/>
      <c r="VIO266" s="7"/>
      <c r="VIP266" s="7"/>
      <c r="VIQ266" s="7"/>
      <c r="VIR266" s="7"/>
      <c r="VIS266" s="7"/>
      <c r="VIT266" s="7"/>
      <c r="VIU266" s="7"/>
      <c r="VIV266" s="7"/>
      <c r="VIW266" s="7"/>
      <c r="VIX266" s="7"/>
      <c r="VIY266" s="7"/>
      <c r="VIZ266" s="7"/>
      <c r="VJA266" s="7"/>
      <c r="VJB266" s="7"/>
      <c r="VJC266" s="7"/>
      <c r="VJD266" s="7"/>
      <c r="VJE266" s="7"/>
      <c r="VJF266" s="7"/>
      <c r="VJG266" s="7"/>
      <c r="VJH266" s="7"/>
      <c r="VJI266" s="7"/>
      <c r="VJJ266" s="7"/>
      <c r="VJK266" s="7"/>
      <c r="VJL266" s="7"/>
      <c r="VJM266" s="7"/>
      <c r="VJN266" s="7"/>
      <c r="VJO266" s="7"/>
      <c r="VJP266" s="7"/>
      <c r="VJQ266" s="7"/>
      <c r="VJR266" s="7"/>
      <c r="VJS266" s="7"/>
      <c r="VJT266" s="7"/>
      <c r="VJU266" s="7"/>
      <c r="VJV266" s="7"/>
      <c r="VJW266" s="7"/>
      <c r="VJX266" s="7"/>
      <c r="VJY266" s="7"/>
      <c r="VJZ266" s="7"/>
      <c r="VKA266" s="7"/>
      <c r="VKB266" s="7"/>
      <c r="VKC266" s="7"/>
      <c r="VKD266" s="7"/>
      <c r="VKE266" s="7"/>
      <c r="VKF266" s="7"/>
      <c r="VKG266" s="7"/>
      <c r="VKH266" s="7"/>
      <c r="VKI266" s="7"/>
      <c r="VKJ266" s="7"/>
      <c r="VKK266" s="7"/>
      <c r="VKL266" s="7"/>
      <c r="VKM266" s="7"/>
      <c r="VKN266" s="7"/>
      <c r="VKO266" s="7"/>
      <c r="VKP266" s="7"/>
      <c r="VKQ266" s="7"/>
      <c r="VKR266" s="7"/>
      <c r="VKS266" s="7"/>
      <c r="VKT266" s="7"/>
      <c r="VKU266" s="7"/>
      <c r="VKV266" s="7"/>
      <c r="VKW266" s="7"/>
      <c r="VKX266" s="7"/>
      <c r="VKY266" s="7"/>
      <c r="VKZ266" s="7"/>
      <c r="VLA266" s="7"/>
      <c r="VLB266" s="7"/>
      <c r="VLC266" s="7"/>
      <c r="VLD266" s="7"/>
      <c r="VLE266" s="7"/>
      <c r="VLF266" s="7"/>
      <c r="VLG266" s="7"/>
      <c r="VLH266" s="7"/>
      <c r="VLI266" s="7"/>
      <c r="VLJ266" s="7"/>
      <c r="VLK266" s="7"/>
      <c r="VLL266" s="7"/>
      <c r="VLM266" s="7"/>
      <c r="VLN266" s="7"/>
      <c r="VLO266" s="7"/>
      <c r="VLP266" s="7"/>
      <c r="VLQ266" s="7"/>
      <c r="VLR266" s="7"/>
      <c r="VLS266" s="7"/>
      <c r="VLT266" s="7"/>
      <c r="VLU266" s="7"/>
      <c r="VLV266" s="7"/>
      <c r="VLW266" s="7"/>
      <c r="VLX266" s="7"/>
      <c r="VLY266" s="7"/>
      <c r="VLZ266" s="7"/>
      <c r="VMA266" s="7"/>
      <c r="VMB266" s="7"/>
      <c r="VMC266" s="7"/>
      <c r="VMD266" s="7"/>
      <c r="VME266" s="7"/>
      <c r="VMF266" s="7"/>
      <c r="VMG266" s="7"/>
      <c r="VMH266" s="7"/>
      <c r="VMI266" s="7"/>
      <c r="VMJ266" s="7"/>
      <c r="VMK266" s="7"/>
      <c r="VML266" s="7"/>
      <c r="VMM266" s="7"/>
      <c r="VMN266" s="7"/>
      <c r="VMO266" s="7"/>
      <c r="VMP266" s="7"/>
      <c r="VMQ266" s="7"/>
      <c r="VMR266" s="7"/>
      <c r="VMS266" s="7"/>
      <c r="VMT266" s="7"/>
      <c r="VMU266" s="7"/>
      <c r="VMV266" s="7"/>
      <c r="VMW266" s="7"/>
      <c r="VMX266" s="7"/>
      <c r="VMY266" s="7"/>
      <c r="VMZ266" s="7"/>
      <c r="VNA266" s="7"/>
      <c r="VNB266" s="7"/>
      <c r="VNC266" s="7"/>
      <c r="VND266" s="7"/>
      <c r="VNE266" s="7"/>
      <c r="VNF266" s="7"/>
      <c r="VNG266" s="7"/>
      <c r="VNH266" s="7"/>
      <c r="VNI266" s="7"/>
      <c r="VNJ266" s="7"/>
      <c r="VNK266" s="7"/>
      <c r="VNL266" s="7"/>
      <c r="VNM266" s="7"/>
      <c r="VNN266" s="7"/>
      <c r="VNO266" s="7"/>
      <c r="VNP266" s="7"/>
      <c r="VNQ266" s="7"/>
      <c r="VNR266" s="7"/>
      <c r="VNS266" s="7"/>
      <c r="VNT266" s="7"/>
      <c r="VNU266" s="7"/>
      <c r="VNV266" s="7"/>
      <c r="VNW266" s="7"/>
      <c r="VNX266" s="7"/>
      <c r="VNY266" s="7"/>
      <c r="VNZ266" s="7"/>
      <c r="VOA266" s="7"/>
      <c r="VOB266" s="7"/>
      <c r="VOC266" s="7"/>
      <c r="VOD266" s="7"/>
      <c r="VOE266" s="7"/>
      <c r="VOF266" s="7"/>
      <c r="VOG266" s="7"/>
      <c r="VOH266" s="7"/>
      <c r="VOI266" s="7"/>
      <c r="VOJ266" s="7"/>
      <c r="VOK266" s="7"/>
      <c r="VOL266" s="7"/>
      <c r="VOM266" s="7"/>
      <c r="VON266" s="7"/>
      <c r="VOO266" s="7"/>
      <c r="VOP266" s="7"/>
      <c r="VOQ266" s="7"/>
      <c r="VOR266" s="7"/>
      <c r="VOS266" s="7"/>
      <c r="VOT266" s="7"/>
      <c r="VOU266" s="7"/>
      <c r="VOV266" s="7"/>
      <c r="VOW266" s="7"/>
      <c r="VOX266" s="7"/>
      <c r="VOY266" s="7"/>
      <c r="VOZ266" s="7"/>
      <c r="VPA266" s="7"/>
      <c r="VPB266" s="7"/>
      <c r="VPC266" s="7"/>
      <c r="VPD266" s="7"/>
      <c r="VPE266" s="7"/>
      <c r="VPF266" s="7"/>
      <c r="VPG266" s="7"/>
      <c r="VPH266" s="7"/>
      <c r="VPI266" s="7"/>
      <c r="VPJ266" s="7"/>
      <c r="VPK266" s="7"/>
      <c r="VPL266" s="7"/>
      <c r="VPM266" s="7"/>
      <c r="VPN266" s="7"/>
      <c r="VPO266" s="7"/>
      <c r="VPP266" s="7"/>
      <c r="VPQ266" s="7"/>
      <c r="VPR266" s="7"/>
      <c r="VPS266" s="7"/>
      <c r="VPT266" s="7"/>
      <c r="VPU266" s="7"/>
      <c r="VPV266" s="7"/>
      <c r="VPW266" s="7"/>
      <c r="VPX266" s="7"/>
      <c r="VPY266" s="7"/>
      <c r="VPZ266" s="7"/>
      <c r="VQA266" s="7"/>
      <c r="VQB266" s="7"/>
      <c r="VQC266" s="7"/>
      <c r="VQD266" s="7"/>
      <c r="VQE266" s="7"/>
      <c r="VQF266" s="7"/>
      <c r="VQG266" s="7"/>
      <c r="VQH266" s="7"/>
      <c r="VQI266" s="7"/>
      <c r="VQJ266" s="7"/>
      <c r="VQK266" s="7"/>
      <c r="VQL266" s="7"/>
      <c r="VQM266" s="7"/>
      <c r="VQN266" s="7"/>
      <c r="VQO266" s="7"/>
      <c r="VQP266" s="7"/>
      <c r="VQQ266" s="7"/>
      <c r="VQR266" s="7"/>
      <c r="VQS266" s="7"/>
      <c r="VQT266" s="7"/>
      <c r="VQU266" s="7"/>
      <c r="VQV266" s="7"/>
      <c r="VQW266" s="7"/>
      <c r="VQX266" s="7"/>
      <c r="VQY266" s="7"/>
      <c r="VQZ266" s="7"/>
      <c r="VRA266" s="7"/>
      <c r="VRB266" s="7"/>
      <c r="VRC266" s="7"/>
      <c r="VRD266" s="7"/>
      <c r="VRE266" s="7"/>
      <c r="VRF266" s="7"/>
      <c r="VRG266" s="7"/>
      <c r="VRH266" s="7"/>
      <c r="VRI266" s="7"/>
      <c r="VRJ266" s="7"/>
      <c r="VRK266" s="7"/>
      <c r="VRL266" s="7"/>
      <c r="VRM266" s="7"/>
      <c r="VRN266" s="7"/>
      <c r="VRO266" s="7"/>
      <c r="VRP266" s="7"/>
      <c r="VRQ266" s="7"/>
      <c r="VRR266" s="7"/>
      <c r="VRS266" s="7"/>
      <c r="VRT266" s="7"/>
      <c r="VRU266" s="7"/>
      <c r="VRV266" s="7"/>
      <c r="VRW266" s="7"/>
      <c r="VRX266" s="7"/>
      <c r="VRY266" s="7"/>
      <c r="VRZ266" s="7"/>
      <c r="VSA266" s="7"/>
      <c r="VSB266" s="7"/>
      <c r="VSC266" s="7"/>
      <c r="VSD266" s="7"/>
      <c r="VSE266" s="7"/>
      <c r="VSF266" s="7"/>
      <c r="VSG266" s="7"/>
      <c r="VSH266" s="7"/>
      <c r="VSI266" s="7"/>
      <c r="VSJ266" s="7"/>
      <c r="VSK266" s="7"/>
      <c r="VSL266" s="7"/>
      <c r="VSM266" s="7"/>
      <c r="VSN266" s="7"/>
      <c r="VSO266" s="7"/>
      <c r="VSP266" s="7"/>
      <c r="VSQ266" s="7"/>
      <c r="VSR266" s="7"/>
      <c r="VSS266" s="7"/>
      <c r="VST266" s="7"/>
      <c r="VSU266" s="7"/>
      <c r="VSV266" s="7"/>
      <c r="VSW266" s="7"/>
      <c r="VSX266" s="7"/>
      <c r="VSY266" s="7"/>
      <c r="VSZ266" s="7"/>
      <c r="VTA266" s="7"/>
      <c r="VTB266" s="7"/>
      <c r="VTC266" s="7"/>
      <c r="VTD266" s="7"/>
      <c r="VTE266" s="7"/>
      <c r="VTF266" s="7"/>
      <c r="VTG266" s="7"/>
      <c r="VTH266" s="7"/>
      <c r="VTI266" s="7"/>
      <c r="VTJ266" s="7"/>
      <c r="VTK266" s="7"/>
      <c r="VTL266" s="7"/>
      <c r="VTM266" s="7"/>
      <c r="VTN266" s="7"/>
      <c r="VTO266" s="7"/>
      <c r="VTP266" s="7"/>
      <c r="VTQ266" s="7"/>
      <c r="VTR266" s="7"/>
      <c r="VTS266" s="7"/>
      <c r="VTT266" s="7"/>
      <c r="VTU266" s="7"/>
      <c r="VTV266" s="7"/>
      <c r="VTW266" s="7"/>
      <c r="VTX266" s="7"/>
      <c r="VTY266" s="7"/>
      <c r="VTZ266" s="7"/>
      <c r="VUA266" s="7"/>
      <c r="VUB266" s="7"/>
      <c r="VUC266" s="7"/>
      <c r="VUD266" s="7"/>
      <c r="VUE266" s="7"/>
      <c r="VUF266" s="7"/>
      <c r="VUG266" s="7"/>
      <c r="VUH266" s="7"/>
      <c r="VUI266" s="7"/>
      <c r="VUJ266" s="7"/>
      <c r="VUK266" s="7"/>
      <c r="VUL266" s="7"/>
      <c r="VUM266" s="7"/>
      <c r="VUN266" s="7"/>
      <c r="VUO266" s="7"/>
      <c r="VUP266" s="7"/>
      <c r="VUQ266" s="7"/>
      <c r="VUR266" s="7"/>
      <c r="VUS266" s="7"/>
      <c r="VUT266" s="7"/>
      <c r="VUU266" s="7"/>
      <c r="VUV266" s="7"/>
      <c r="VUW266" s="7"/>
      <c r="VUX266" s="7"/>
      <c r="VUY266" s="7"/>
      <c r="VUZ266" s="7"/>
      <c r="VVA266" s="7"/>
      <c r="VVB266" s="7"/>
      <c r="VVC266" s="7"/>
      <c r="VVD266" s="7"/>
      <c r="VVE266" s="7"/>
      <c r="VVF266" s="7"/>
      <c r="VVG266" s="7"/>
      <c r="VVH266" s="7"/>
      <c r="VVI266" s="7"/>
      <c r="VVJ266" s="7"/>
      <c r="VVK266" s="7"/>
      <c r="VVL266" s="7"/>
      <c r="VVM266" s="7"/>
      <c r="VVN266" s="7"/>
      <c r="VVO266" s="7"/>
      <c r="VVP266" s="7"/>
      <c r="VVQ266" s="7"/>
      <c r="VVR266" s="7"/>
      <c r="VVS266" s="7"/>
      <c r="VVT266" s="7"/>
      <c r="VVU266" s="7"/>
      <c r="VVV266" s="7"/>
      <c r="VVW266" s="7"/>
      <c r="VVX266" s="7"/>
      <c r="VVY266" s="7"/>
      <c r="VVZ266" s="7"/>
      <c r="VWA266" s="7"/>
      <c r="VWB266" s="7"/>
      <c r="VWC266" s="7"/>
      <c r="VWD266" s="7"/>
      <c r="VWE266" s="7"/>
      <c r="VWF266" s="7"/>
      <c r="VWG266" s="7"/>
      <c r="VWH266" s="7"/>
      <c r="VWI266" s="7"/>
      <c r="VWJ266" s="7"/>
      <c r="VWK266" s="7"/>
      <c r="VWL266" s="7"/>
      <c r="VWM266" s="7"/>
      <c r="VWN266" s="7"/>
      <c r="VWO266" s="7"/>
      <c r="VWP266" s="7"/>
      <c r="VWQ266" s="7"/>
      <c r="VWR266" s="7"/>
      <c r="VWS266" s="7"/>
      <c r="VWT266" s="7"/>
      <c r="VWU266" s="7"/>
      <c r="VWV266" s="7"/>
      <c r="VWW266" s="7"/>
      <c r="VWX266" s="7"/>
      <c r="VWY266" s="7"/>
      <c r="VWZ266" s="7"/>
      <c r="VXA266" s="7"/>
      <c r="VXB266" s="7"/>
      <c r="VXC266" s="7"/>
      <c r="VXD266" s="7"/>
      <c r="VXE266" s="7"/>
      <c r="VXF266" s="7"/>
      <c r="VXG266" s="7"/>
      <c r="VXH266" s="7"/>
      <c r="VXI266" s="7"/>
      <c r="VXJ266" s="7"/>
      <c r="VXK266" s="7"/>
      <c r="VXL266" s="7"/>
      <c r="VXM266" s="7"/>
      <c r="VXN266" s="7"/>
      <c r="VXO266" s="7"/>
      <c r="VXP266" s="7"/>
      <c r="VXQ266" s="7"/>
      <c r="VXR266" s="7"/>
      <c r="VXS266" s="7"/>
      <c r="VXT266" s="7"/>
      <c r="VXU266" s="7"/>
      <c r="VXV266" s="7"/>
      <c r="VXW266" s="7"/>
      <c r="VXX266" s="7"/>
      <c r="VXY266" s="7"/>
      <c r="VXZ266" s="7"/>
      <c r="VYA266" s="7"/>
      <c r="VYB266" s="7"/>
      <c r="VYC266" s="7"/>
      <c r="VYD266" s="7"/>
      <c r="VYE266" s="7"/>
      <c r="VYF266" s="7"/>
      <c r="VYG266" s="7"/>
      <c r="VYH266" s="7"/>
      <c r="VYI266" s="7"/>
      <c r="VYJ266" s="7"/>
      <c r="VYK266" s="7"/>
      <c r="VYL266" s="7"/>
      <c r="VYM266" s="7"/>
      <c r="VYN266" s="7"/>
      <c r="VYO266" s="7"/>
      <c r="VYP266" s="7"/>
      <c r="VYQ266" s="7"/>
      <c r="VYR266" s="7"/>
      <c r="VYS266" s="7"/>
      <c r="VYT266" s="7"/>
      <c r="VYU266" s="7"/>
      <c r="VYV266" s="7"/>
      <c r="VYW266" s="7"/>
      <c r="VYX266" s="7"/>
      <c r="VYY266" s="7"/>
      <c r="VYZ266" s="7"/>
      <c r="VZA266" s="7"/>
      <c r="VZB266" s="7"/>
      <c r="VZC266" s="7"/>
      <c r="VZD266" s="7"/>
      <c r="VZE266" s="7"/>
      <c r="VZF266" s="7"/>
      <c r="VZG266" s="7"/>
      <c r="VZH266" s="7"/>
      <c r="VZI266" s="7"/>
      <c r="VZJ266" s="7"/>
      <c r="VZK266" s="7"/>
      <c r="VZL266" s="7"/>
      <c r="VZM266" s="7"/>
      <c r="VZN266" s="7"/>
      <c r="VZO266" s="7"/>
      <c r="VZP266" s="7"/>
      <c r="VZQ266" s="7"/>
      <c r="VZR266" s="7"/>
      <c r="VZS266" s="7"/>
      <c r="VZT266" s="7"/>
      <c r="VZU266" s="7"/>
      <c r="VZV266" s="7"/>
      <c r="VZW266" s="7"/>
      <c r="VZX266" s="7"/>
      <c r="VZY266" s="7"/>
      <c r="VZZ266" s="7"/>
      <c r="WAA266" s="7"/>
      <c r="WAB266" s="7"/>
      <c r="WAC266" s="7"/>
      <c r="WAD266" s="7"/>
      <c r="WAE266" s="7"/>
      <c r="WAF266" s="7"/>
      <c r="WAG266" s="7"/>
      <c r="WAH266" s="7"/>
      <c r="WAI266" s="7"/>
      <c r="WAJ266" s="7"/>
      <c r="WAK266" s="7"/>
      <c r="WAL266" s="7"/>
      <c r="WAM266" s="7"/>
      <c r="WAN266" s="7"/>
      <c r="WAO266" s="7"/>
      <c r="WAP266" s="7"/>
      <c r="WAQ266" s="7"/>
      <c r="WAR266" s="7"/>
      <c r="WAS266" s="7"/>
      <c r="WAT266" s="7"/>
      <c r="WAU266" s="7"/>
      <c r="WAV266" s="7"/>
      <c r="WAW266" s="7"/>
      <c r="WAX266" s="7"/>
      <c r="WAY266" s="7"/>
      <c r="WAZ266" s="7"/>
      <c r="WBA266" s="7"/>
      <c r="WBB266" s="7"/>
      <c r="WBC266" s="7"/>
      <c r="WBD266" s="7"/>
      <c r="WBE266" s="7"/>
      <c r="WBF266" s="7"/>
      <c r="WBG266" s="7"/>
      <c r="WBH266" s="7"/>
      <c r="WBI266" s="7"/>
      <c r="WBJ266" s="7"/>
      <c r="WBK266" s="7"/>
      <c r="WBL266" s="7"/>
      <c r="WBM266" s="7"/>
      <c r="WBN266" s="7"/>
      <c r="WBO266" s="7"/>
      <c r="WBP266" s="7"/>
      <c r="WBQ266" s="7"/>
      <c r="WBR266" s="7"/>
      <c r="WBS266" s="7"/>
      <c r="WBT266" s="7"/>
      <c r="WBU266" s="7"/>
      <c r="WBV266" s="7"/>
      <c r="WBW266" s="7"/>
      <c r="WBX266" s="7"/>
      <c r="WBY266" s="7"/>
      <c r="WBZ266" s="7"/>
      <c r="WCA266" s="7"/>
      <c r="WCB266" s="7"/>
      <c r="WCC266" s="7"/>
      <c r="WCD266" s="7"/>
      <c r="WCE266" s="7"/>
      <c r="WCF266" s="7"/>
      <c r="WCG266" s="7"/>
      <c r="WCH266" s="7"/>
      <c r="WCI266" s="7"/>
      <c r="WCJ266" s="7"/>
      <c r="WCK266" s="7"/>
      <c r="WCL266" s="7"/>
      <c r="WCM266" s="7"/>
      <c r="WCN266" s="7"/>
      <c r="WCO266" s="7"/>
      <c r="WCP266" s="7"/>
      <c r="WCQ266" s="7"/>
      <c r="WCR266" s="7"/>
      <c r="WCS266" s="7"/>
      <c r="WCT266" s="7"/>
      <c r="WCU266" s="7"/>
      <c r="WCV266" s="7"/>
      <c r="WCW266" s="7"/>
      <c r="WCX266" s="7"/>
      <c r="WCY266" s="7"/>
      <c r="WCZ266" s="7"/>
      <c r="WDA266" s="7"/>
      <c r="WDB266" s="7"/>
      <c r="WDC266" s="7"/>
      <c r="WDD266" s="7"/>
      <c r="WDE266" s="7"/>
      <c r="WDF266" s="7"/>
      <c r="WDG266" s="7"/>
      <c r="WDH266" s="7"/>
      <c r="WDI266" s="7"/>
      <c r="WDJ266" s="7"/>
      <c r="WDK266" s="7"/>
      <c r="WDL266" s="7"/>
      <c r="WDM266" s="7"/>
      <c r="WDN266" s="7"/>
      <c r="WDO266" s="7"/>
      <c r="WDP266" s="7"/>
      <c r="WDQ266" s="7"/>
      <c r="WDR266" s="7"/>
      <c r="WDS266" s="7"/>
      <c r="WDT266" s="7"/>
      <c r="WDU266" s="7"/>
      <c r="WDV266" s="7"/>
      <c r="WDW266" s="7"/>
      <c r="WDX266" s="7"/>
      <c r="WDY266" s="7"/>
      <c r="WDZ266" s="7"/>
      <c r="WEA266" s="7"/>
      <c r="WEB266" s="7"/>
      <c r="WEC266" s="7"/>
      <c r="WED266" s="7"/>
      <c r="WEE266" s="7"/>
      <c r="WEF266" s="7"/>
      <c r="WEG266" s="7"/>
      <c r="WEH266" s="7"/>
      <c r="WEI266" s="7"/>
      <c r="WEJ266" s="7"/>
      <c r="WEK266" s="7"/>
      <c r="WEL266" s="7"/>
      <c r="WEM266" s="7"/>
      <c r="WEN266" s="7"/>
      <c r="WEO266" s="7"/>
      <c r="WEP266" s="7"/>
      <c r="WEQ266" s="7"/>
      <c r="WER266" s="7"/>
      <c r="WES266" s="7"/>
      <c r="WET266" s="7"/>
      <c r="WEU266" s="7"/>
      <c r="WEV266" s="7"/>
      <c r="WEW266" s="7"/>
      <c r="WEX266" s="7"/>
      <c r="WEY266" s="7"/>
      <c r="WEZ266" s="7"/>
      <c r="WFA266" s="7"/>
      <c r="WFB266" s="7"/>
      <c r="WFC266" s="7"/>
      <c r="WFD266" s="7"/>
      <c r="WFE266" s="7"/>
      <c r="WFF266" s="7"/>
      <c r="WFG266" s="7"/>
      <c r="WFH266" s="7"/>
      <c r="WFI266" s="7"/>
      <c r="WFJ266" s="7"/>
      <c r="WFK266" s="7"/>
      <c r="WFL266" s="7"/>
      <c r="WFM266" s="7"/>
      <c r="WFN266" s="7"/>
      <c r="WFO266" s="7"/>
      <c r="WFP266" s="7"/>
      <c r="WFQ266" s="7"/>
      <c r="WFR266" s="7"/>
      <c r="WFS266" s="7"/>
      <c r="WFT266" s="7"/>
      <c r="WFU266" s="7"/>
      <c r="WFV266" s="7"/>
      <c r="WFW266" s="7"/>
      <c r="WFX266" s="7"/>
      <c r="WFY266" s="7"/>
      <c r="WFZ266" s="7"/>
      <c r="WGA266" s="7"/>
      <c r="WGB266" s="7"/>
      <c r="WGC266" s="7"/>
      <c r="WGD266" s="7"/>
      <c r="WGE266" s="7"/>
      <c r="WGF266" s="7"/>
      <c r="WGG266" s="7"/>
      <c r="WGH266" s="7"/>
      <c r="WGI266" s="7"/>
      <c r="WGJ266" s="7"/>
      <c r="WGK266" s="7"/>
      <c r="WGL266" s="7"/>
      <c r="WGM266" s="7"/>
      <c r="WGN266" s="7"/>
      <c r="WGO266" s="7"/>
      <c r="WGP266" s="7"/>
      <c r="WGQ266" s="7"/>
      <c r="WGR266" s="7"/>
      <c r="WGS266" s="7"/>
      <c r="WGT266" s="7"/>
      <c r="WGU266" s="7"/>
      <c r="WGV266" s="7"/>
      <c r="WGW266" s="7"/>
      <c r="WGX266" s="7"/>
      <c r="WGY266" s="7"/>
      <c r="WGZ266" s="7"/>
      <c r="WHA266" s="7"/>
      <c r="WHB266" s="7"/>
      <c r="WHC266" s="7"/>
      <c r="WHD266" s="7"/>
      <c r="WHE266" s="7"/>
      <c r="WHF266" s="7"/>
      <c r="WHG266" s="7"/>
      <c r="WHH266" s="7"/>
      <c r="WHI266" s="7"/>
      <c r="WHJ266" s="7"/>
      <c r="WHK266" s="7"/>
      <c r="WHL266" s="7"/>
      <c r="WHM266" s="7"/>
      <c r="WHN266" s="7"/>
      <c r="WHO266" s="7"/>
      <c r="WHP266" s="7"/>
      <c r="WHQ266" s="7"/>
      <c r="WHR266" s="7"/>
      <c r="WHS266" s="7"/>
      <c r="WHT266" s="7"/>
      <c r="WHU266" s="7"/>
      <c r="WHV266" s="7"/>
      <c r="WHW266" s="7"/>
      <c r="WHX266" s="7"/>
      <c r="WHY266" s="7"/>
      <c r="WHZ266" s="7"/>
      <c r="WIA266" s="7"/>
      <c r="WIB266" s="7"/>
      <c r="WIC266" s="7"/>
      <c r="WID266" s="7"/>
      <c r="WIE266" s="7"/>
      <c r="WIF266" s="7"/>
      <c r="WIG266" s="7"/>
      <c r="WIH266" s="7"/>
      <c r="WII266" s="7"/>
      <c r="WIJ266" s="7"/>
      <c r="WIK266" s="7"/>
      <c r="WIL266" s="7"/>
      <c r="WIM266" s="7"/>
      <c r="WIN266" s="7"/>
      <c r="WIO266" s="7"/>
      <c r="WIP266" s="7"/>
      <c r="WIQ266" s="7"/>
      <c r="WIR266" s="7"/>
      <c r="WIS266" s="7"/>
      <c r="WIT266" s="7"/>
      <c r="WIU266" s="7"/>
      <c r="WIV266" s="7"/>
      <c r="WIW266" s="7"/>
      <c r="WIX266" s="7"/>
      <c r="WIY266" s="7"/>
      <c r="WIZ266" s="7"/>
      <c r="WJA266" s="7"/>
      <c r="WJB266" s="7"/>
      <c r="WJC266" s="7"/>
      <c r="WJD266" s="7"/>
      <c r="WJE266" s="7"/>
      <c r="WJF266" s="7"/>
      <c r="WJG266" s="7"/>
      <c r="WJH266" s="7"/>
      <c r="WJI266" s="7"/>
      <c r="WJJ266" s="7"/>
      <c r="WJK266" s="7"/>
      <c r="WJL266" s="7"/>
      <c r="WJM266" s="7"/>
      <c r="WJN266" s="7"/>
      <c r="WJO266" s="7"/>
      <c r="WJP266" s="7"/>
      <c r="WJQ266" s="7"/>
      <c r="WJR266" s="7"/>
      <c r="WJS266" s="7"/>
      <c r="WJT266" s="7"/>
      <c r="WJU266" s="7"/>
      <c r="WJV266" s="7"/>
      <c r="WJW266" s="7"/>
      <c r="WJX266" s="7"/>
      <c r="WJY266" s="7"/>
      <c r="WJZ266" s="7"/>
      <c r="WKA266" s="7"/>
      <c r="WKB266" s="7"/>
      <c r="WKC266" s="7"/>
      <c r="WKD266" s="7"/>
      <c r="WKE266" s="7"/>
      <c r="WKF266" s="7"/>
      <c r="WKG266" s="7"/>
      <c r="WKH266" s="7"/>
      <c r="WKI266" s="7"/>
      <c r="WKJ266" s="7"/>
      <c r="WKK266" s="7"/>
      <c r="WKL266" s="7"/>
      <c r="WKM266" s="7"/>
      <c r="WKN266" s="7"/>
      <c r="WKO266" s="7"/>
      <c r="WKP266" s="7"/>
      <c r="WKQ266" s="7"/>
      <c r="WKR266" s="7"/>
      <c r="WKS266" s="7"/>
      <c r="WKT266" s="7"/>
      <c r="WKU266" s="7"/>
      <c r="WKV266" s="7"/>
      <c r="WKW266" s="7"/>
      <c r="WKX266" s="7"/>
      <c r="WKY266" s="7"/>
      <c r="WKZ266" s="7"/>
      <c r="WLA266" s="7"/>
      <c r="WLB266" s="7"/>
      <c r="WLC266" s="7"/>
      <c r="WLD266" s="7"/>
      <c r="WLE266" s="7"/>
      <c r="WLF266" s="7"/>
      <c r="WLG266" s="7"/>
      <c r="WLH266" s="7"/>
      <c r="WLI266" s="7"/>
      <c r="WLJ266" s="7"/>
      <c r="WLK266" s="7"/>
      <c r="WLL266" s="7"/>
      <c r="WLM266" s="7"/>
      <c r="WLN266" s="7"/>
      <c r="WLO266" s="7"/>
      <c r="WLP266" s="7"/>
      <c r="WLQ266" s="7"/>
      <c r="WLR266" s="7"/>
      <c r="WLS266" s="7"/>
      <c r="WLT266" s="7"/>
      <c r="WLU266" s="7"/>
      <c r="WLV266" s="7"/>
      <c r="WLW266" s="7"/>
      <c r="WLX266" s="7"/>
      <c r="WLY266" s="7"/>
      <c r="WLZ266" s="7"/>
      <c r="WMA266" s="7"/>
      <c r="WMB266" s="7"/>
      <c r="WMC266" s="7"/>
      <c r="WMD266" s="7"/>
      <c r="WME266" s="7"/>
      <c r="WMF266" s="7"/>
      <c r="WMG266" s="7"/>
      <c r="WMH266" s="7"/>
      <c r="WMI266" s="7"/>
      <c r="WMJ266" s="7"/>
      <c r="WMK266" s="7"/>
      <c r="WML266" s="7"/>
      <c r="WMM266" s="7"/>
      <c r="WMN266" s="7"/>
      <c r="WMO266" s="7"/>
      <c r="WMP266" s="7"/>
      <c r="WMQ266" s="7"/>
      <c r="WMR266" s="7"/>
      <c r="WMS266" s="7"/>
      <c r="WMT266" s="7"/>
      <c r="WMU266" s="7"/>
      <c r="WMV266" s="7"/>
      <c r="WMW266" s="7"/>
      <c r="WMX266" s="7"/>
      <c r="WMY266" s="7"/>
      <c r="WMZ266" s="7"/>
      <c r="WNA266" s="7"/>
      <c r="WNB266" s="7"/>
      <c r="WNC266" s="7"/>
      <c r="WND266" s="7"/>
      <c r="WNE266" s="7"/>
      <c r="WNF266" s="7"/>
      <c r="WNG266" s="7"/>
      <c r="WNH266" s="7"/>
      <c r="WNI266" s="7"/>
      <c r="WNJ266" s="7"/>
      <c r="WNK266" s="7"/>
      <c r="WNL266" s="7"/>
      <c r="WNM266" s="7"/>
      <c r="WNN266" s="7"/>
      <c r="WNO266" s="7"/>
      <c r="WNP266" s="7"/>
      <c r="WNQ266" s="7"/>
      <c r="WNR266" s="7"/>
      <c r="WNS266" s="7"/>
      <c r="WNT266" s="7"/>
      <c r="WNU266" s="7"/>
      <c r="WNV266" s="7"/>
      <c r="WNW266" s="7"/>
      <c r="WNX266" s="7"/>
      <c r="WNY266" s="7"/>
      <c r="WNZ266" s="7"/>
      <c r="WOA266" s="7"/>
      <c r="WOB266" s="7"/>
      <c r="WOC266" s="7"/>
      <c r="WOD266" s="7"/>
      <c r="WOE266" s="7"/>
      <c r="WOF266" s="7"/>
      <c r="WOG266" s="7"/>
      <c r="WOH266" s="7"/>
      <c r="WOI266" s="7"/>
      <c r="WOJ266" s="7"/>
      <c r="WOK266" s="7"/>
      <c r="WOL266" s="7"/>
      <c r="WOM266" s="7"/>
      <c r="WON266" s="7"/>
      <c r="WOO266" s="7"/>
      <c r="WOP266" s="7"/>
      <c r="WOQ266" s="7"/>
      <c r="WOR266" s="7"/>
      <c r="WOS266" s="7"/>
      <c r="WOT266" s="7"/>
      <c r="WOU266" s="7"/>
      <c r="WOV266" s="7"/>
      <c r="WOW266" s="7"/>
      <c r="WOX266" s="7"/>
      <c r="WOY266" s="7"/>
      <c r="WOZ266" s="7"/>
      <c r="WPA266" s="7"/>
      <c r="WPB266" s="7"/>
      <c r="WPC266" s="7"/>
      <c r="WPD266" s="7"/>
      <c r="WPE266" s="7"/>
      <c r="WPF266" s="7"/>
      <c r="WPG266" s="7"/>
      <c r="WPH266" s="7"/>
      <c r="WPI266" s="7"/>
      <c r="WPJ266" s="7"/>
      <c r="WPK266" s="7"/>
      <c r="WPL266" s="7"/>
      <c r="WPM266" s="7"/>
      <c r="WPN266" s="7"/>
      <c r="WPO266" s="7"/>
      <c r="WPP266" s="7"/>
      <c r="WPQ266" s="7"/>
      <c r="WPR266" s="7"/>
      <c r="WPS266" s="7"/>
      <c r="WPT266" s="7"/>
      <c r="WPU266" s="7"/>
      <c r="WPV266" s="7"/>
      <c r="WPW266" s="7"/>
      <c r="WPX266" s="7"/>
      <c r="WPY266" s="7"/>
      <c r="WPZ266" s="7"/>
      <c r="WQA266" s="7"/>
      <c r="WQB266" s="7"/>
      <c r="WQC266" s="7"/>
      <c r="WQD266" s="7"/>
      <c r="WQE266" s="7"/>
      <c r="WQF266" s="7"/>
      <c r="WQG266" s="7"/>
      <c r="WQH266" s="7"/>
      <c r="WQI266" s="7"/>
      <c r="WQJ266" s="7"/>
      <c r="WQK266" s="7"/>
      <c r="WQL266" s="7"/>
      <c r="WQM266" s="7"/>
      <c r="WQN266" s="7"/>
      <c r="WQO266" s="7"/>
      <c r="WQP266" s="7"/>
      <c r="WQQ266" s="7"/>
      <c r="WQR266" s="7"/>
      <c r="WQS266" s="7"/>
      <c r="WQT266" s="7"/>
      <c r="WQU266" s="7"/>
      <c r="WQV266" s="7"/>
      <c r="WQW266" s="7"/>
      <c r="WQX266" s="7"/>
      <c r="WQY266" s="7"/>
      <c r="WQZ266" s="7"/>
      <c r="WRA266" s="7"/>
      <c r="WRB266" s="7"/>
      <c r="WRC266" s="7"/>
      <c r="WRD266" s="7"/>
      <c r="WRE266" s="7"/>
      <c r="WRF266" s="7"/>
      <c r="WRG266" s="7"/>
      <c r="WRH266" s="7"/>
      <c r="WRI266" s="7"/>
      <c r="WRJ266" s="7"/>
      <c r="WRK266" s="7"/>
      <c r="WRL266" s="7"/>
      <c r="WRM266" s="7"/>
      <c r="WRN266" s="7"/>
      <c r="WRO266" s="7"/>
      <c r="WRP266" s="7"/>
      <c r="WRQ266" s="7"/>
      <c r="WRR266" s="7"/>
      <c r="WRS266" s="7"/>
      <c r="WRT266" s="7"/>
      <c r="WRU266" s="7"/>
      <c r="WRV266" s="7"/>
      <c r="WRW266" s="7"/>
      <c r="WRX266" s="7"/>
      <c r="WRY266" s="7"/>
      <c r="WRZ266" s="7"/>
      <c r="WSA266" s="7"/>
      <c r="WSB266" s="7"/>
      <c r="WSC266" s="7"/>
      <c r="WSD266" s="7"/>
      <c r="WSE266" s="7"/>
      <c r="WSF266" s="7"/>
      <c r="WSG266" s="7"/>
      <c r="WSH266" s="7"/>
      <c r="WSI266" s="7"/>
      <c r="WSJ266" s="7"/>
      <c r="WSK266" s="7"/>
      <c r="WSL266" s="7"/>
      <c r="WSM266" s="7"/>
      <c r="WSN266" s="7"/>
      <c r="WSO266" s="7"/>
      <c r="WSP266" s="7"/>
      <c r="WSQ266" s="7"/>
      <c r="WSR266" s="7"/>
      <c r="WSS266" s="7"/>
      <c r="WST266" s="7"/>
      <c r="WSU266" s="7"/>
      <c r="WSV266" s="7"/>
      <c r="WSW266" s="7"/>
      <c r="WSX266" s="7"/>
      <c r="WSY266" s="7"/>
      <c r="WSZ266" s="7"/>
      <c r="WTA266" s="7"/>
      <c r="WTB266" s="7"/>
      <c r="WTC266" s="7"/>
      <c r="WTD266" s="7"/>
      <c r="WTE266" s="7"/>
      <c r="WTF266" s="7"/>
      <c r="WTG266" s="7"/>
      <c r="WTH266" s="7"/>
      <c r="WTI266" s="7"/>
      <c r="WTJ266" s="7"/>
      <c r="WTK266" s="7"/>
      <c r="WTL266" s="7"/>
      <c r="WTM266" s="7"/>
      <c r="WTN266" s="7"/>
      <c r="WTO266" s="7"/>
      <c r="WTP266" s="7"/>
      <c r="WTQ266" s="7"/>
      <c r="WTR266" s="7"/>
      <c r="WTS266" s="7"/>
      <c r="WTT266" s="7"/>
      <c r="WTU266" s="7"/>
      <c r="WTV266" s="7"/>
      <c r="WTW266" s="7"/>
      <c r="WTX266" s="7"/>
      <c r="WTY266" s="7"/>
      <c r="WTZ266" s="7"/>
      <c r="WUA266" s="7"/>
      <c r="WUB266" s="7"/>
      <c r="WUC266" s="7"/>
      <c r="WUD266" s="7"/>
      <c r="WUE266" s="7"/>
      <c r="WUF266" s="7"/>
      <c r="WUG266" s="7"/>
      <c r="WUH266" s="7"/>
      <c r="WUI266" s="7"/>
      <c r="WUJ266" s="7"/>
      <c r="WUK266" s="7"/>
      <c r="WUL266" s="7"/>
      <c r="WUM266" s="7"/>
      <c r="WUN266" s="7"/>
      <c r="WUO266" s="7"/>
      <c r="WUP266" s="7"/>
      <c r="WUQ266" s="7"/>
      <c r="WUR266" s="7"/>
      <c r="WUS266" s="7"/>
      <c r="WUT266" s="7"/>
      <c r="WUU266" s="7"/>
      <c r="WUV266" s="7"/>
      <c r="WUW266" s="7"/>
      <c r="WUX266" s="7"/>
      <c r="WUY266" s="7"/>
      <c r="WUZ266" s="7"/>
      <c r="WVA266" s="7"/>
      <c r="WVB266" s="7"/>
      <c r="WVC266" s="7"/>
      <c r="WVD266" s="7"/>
      <c r="WVE266" s="7"/>
      <c r="WVF266" s="7"/>
      <c r="WVG266" s="7"/>
      <c r="WVH266" s="7"/>
      <c r="WVI266" s="7"/>
      <c r="WVJ266" s="7"/>
      <c r="WVK266" s="7"/>
      <c r="WVL266" s="7"/>
      <c r="WVM266" s="7"/>
      <c r="WVN266" s="7"/>
      <c r="WVO266" s="7"/>
      <c r="WVP266" s="7"/>
      <c r="WVQ266" s="7"/>
      <c r="WVR266" s="7"/>
      <c r="WVS266" s="7"/>
      <c r="WVT266" s="7"/>
      <c r="WVU266" s="7"/>
      <c r="WVV266" s="7"/>
      <c r="WVW266" s="7"/>
      <c r="WVX266" s="7"/>
      <c r="WVY266" s="7"/>
      <c r="WVZ266" s="7"/>
      <c r="WWA266" s="7"/>
      <c r="WWB266" s="7"/>
      <c r="WWC266" s="7"/>
      <c r="WWD266" s="7"/>
      <c r="WWE266" s="7"/>
      <c r="WWF266" s="7"/>
      <c r="WWG266" s="7"/>
      <c r="WWH266" s="7"/>
      <c r="WWI266" s="7"/>
      <c r="WWJ266" s="7"/>
      <c r="WWK266" s="7"/>
      <c r="WWL266" s="7"/>
      <c r="WWM266" s="7"/>
      <c r="WWN266" s="7"/>
      <c r="WWO266" s="7"/>
      <c r="WWP266" s="7"/>
      <c r="WWQ266" s="7"/>
      <c r="WWR266" s="7"/>
      <c r="WWS266" s="7"/>
      <c r="WWT266" s="7"/>
      <c r="WWU266" s="7"/>
      <c r="WWV266" s="7"/>
      <c r="WWW266" s="7"/>
      <c r="WWX266" s="7"/>
      <c r="WWY266" s="7"/>
      <c r="WWZ266" s="7"/>
      <c r="WXA266" s="7"/>
      <c r="WXB266" s="7"/>
      <c r="WXC266" s="7"/>
      <c r="WXD266" s="7"/>
      <c r="WXE266" s="7"/>
      <c r="WXF266" s="7"/>
      <c r="WXG266" s="7"/>
      <c r="WXH266" s="7"/>
      <c r="WXI266" s="7"/>
      <c r="WXJ266" s="7"/>
      <c r="WXK266" s="7"/>
      <c r="WXL266" s="7"/>
      <c r="WXM266" s="7"/>
      <c r="WXN266" s="7"/>
      <c r="WXO266" s="7"/>
      <c r="WXP266" s="7"/>
      <c r="WXQ266" s="7"/>
      <c r="WXR266" s="7"/>
      <c r="WXS266" s="7"/>
      <c r="WXT266" s="7"/>
      <c r="WXU266" s="7"/>
      <c r="WXV266" s="7"/>
      <c r="WXW266" s="7"/>
      <c r="WXX266" s="7"/>
      <c r="WXY266" s="7"/>
      <c r="WXZ266" s="7"/>
      <c r="WYA266" s="7"/>
      <c r="WYB266" s="7"/>
      <c r="WYC266" s="7"/>
      <c r="WYD266" s="7"/>
      <c r="WYE266" s="7"/>
      <c r="WYF266" s="7"/>
      <c r="WYG266" s="7"/>
      <c r="WYH266" s="7"/>
      <c r="WYI266" s="7"/>
      <c r="WYJ266" s="7"/>
      <c r="WYK266" s="7"/>
      <c r="WYL266" s="7"/>
      <c r="WYM266" s="7"/>
      <c r="WYN266" s="7"/>
      <c r="WYO266" s="7"/>
      <c r="WYP266" s="7"/>
      <c r="WYQ266" s="7"/>
      <c r="WYR266" s="7"/>
      <c r="WYS266" s="7"/>
      <c r="WYT266" s="7"/>
      <c r="WYU266" s="7"/>
      <c r="WYV266" s="7"/>
      <c r="WYW266" s="7"/>
      <c r="WYX266" s="7"/>
      <c r="WYY266" s="7"/>
      <c r="WYZ266" s="7"/>
      <c r="WZA266" s="7"/>
      <c r="WZB266" s="7"/>
      <c r="WZC266" s="7"/>
      <c r="WZD266" s="7"/>
      <c r="WZE266" s="7"/>
      <c r="WZF266" s="7"/>
      <c r="WZG266" s="7"/>
      <c r="WZH266" s="7"/>
      <c r="WZI266" s="7"/>
      <c r="WZJ266" s="7"/>
      <c r="WZK266" s="7"/>
      <c r="WZL266" s="7"/>
      <c r="WZM266" s="7"/>
      <c r="WZN266" s="7"/>
      <c r="WZO266" s="7"/>
      <c r="WZP266" s="7"/>
      <c r="WZQ266" s="7"/>
      <c r="WZR266" s="7"/>
      <c r="WZS266" s="7"/>
      <c r="WZT266" s="7"/>
      <c r="WZU266" s="7"/>
      <c r="WZV266" s="7"/>
      <c r="WZW266" s="7"/>
      <c r="WZX266" s="7"/>
      <c r="WZY266" s="7"/>
      <c r="WZZ266" s="7"/>
      <c r="XAA266" s="7"/>
      <c r="XAB266" s="7"/>
      <c r="XAC266" s="7"/>
      <c r="XAD266" s="7"/>
      <c r="XAE266" s="7"/>
      <c r="XAF266" s="7"/>
      <c r="XAG266" s="7"/>
      <c r="XAH266" s="7"/>
      <c r="XAI266" s="7"/>
      <c r="XAJ266" s="7"/>
      <c r="XAK266" s="7"/>
      <c r="XAL266" s="7"/>
      <c r="XAM266" s="7"/>
      <c r="XAN266" s="7"/>
      <c r="XAO266" s="7"/>
      <c r="XAP266" s="7"/>
      <c r="XAQ266" s="7"/>
      <c r="XAR266" s="7"/>
      <c r="XAS266" s="7"/>
      <c r="XAT266" s="7"/>
      <c r="XAU266" s="7"/>
      <c r="XAV266" s="7"/>
      <c r="XAW266" s="7"/>
      <c r="XAX266" s="7"/>
      <c r="XAY266" s="7"/>
      <c r="XAZ266" s="7"/>
      <c r="XBA266" s="7"/>
      <c r="XBB266" s="7"/>
      <c r="XBC266" s="7"/>
      <c r="XBD266" s="7"/>
      <c r="XBE266" s="7"/>
      <c r="XBF266" s="7"/>
      <c r="XBG266" s="7"/>
      <c r="XBH266" s="7"/>
      <c r="XBI266" s="7"/>
      <c r="XBJ266" s="7"/>
      <c r="XBK266" s="7"/>
      <c r="XBL266" s="7"/>
      <c r="XBM266" s="7"/>
      <c r="XBN266" s="7"/>
      <c r="XBO266" s="7"/>
      <c r="XBP266" s="7"/>
      <c r="XBQ266" s="7"/>
      <c r="XBR266" s="7"/>
      <c r="XBS266" s="7"/>
      <c r="XBT266" s="7"/>
      <c r="XBU266" s="7"/>
      <c r="XBV266" s="7"/>
      <c r="XBW266" s="7"/>
      <c r="XBX266" s="7"/>
      <c r="XBY266" s="7"/>
      <c r="XBZ266" s="7"/>
      <c r="XCA266" s="7"/>
      <c r="XCB266" s="7"/>
      <c r="XCC266" s="7"/>
      <c r="XCD266" s="7"/>
      <c r="XCE266" s="7"/>
      <c r="XCF266" s="7"/>
      <c r="XCG266" s="7"/>
      <c r="XCH266" s="7"/>
      <c r="XCI266" s="7"/>
      <c r="XCJ266" s="7"/>
      <c r="XCK266" s="7"/>
      <c r="XCL266" s="7"/>
      <c r="XCM266" s="7"/>
      <c r="XCN266" s="7"/>
      <c r="XCO266" s="7"/>
      <c r="XCP266" s="7"/>
      <c r="XCQ266" s="7"/>
      <c r="XCR266" s="7"/>
    </row>
    <row r="267" spans="1:16320" s="4" customFormat="1" ht="31.5" x14ac:dyDescent="0.2">
      <c r="A267" s="38" t="s">
        <v>440</v>
      </c>
      <c r="B267" s="25" t="s">
        <v>253</v>
      </c>
      <c r="C267" s="25">
        <v>200</v>
      </c>
      <c r="D267" s="75">
        <f>D268</f>
        <v>5804</v>
      </c>
      <c r="E267" s="76">
        <f>E268</f>
        <v>5804</v>
      </c>
    </row>
    <row r="268" spans="1:16320" s="4" customFormat="1" ht="31.5" x14ac:dyDescent="0.25">
      <c r="A268" s="12" t="s">
        <v>17</v>
      </c>
      <c r="B268" s="25" t="s">
        <v>253</v>
      </c>
      <c r="C268" s="25">
        <v>240</v>
      </c>
      <c r="D268" s="75">
        <f>D269+D270</f>
        <v>5804</v>
      </c>
      <c r="E268" s="76">
        <f>E269+E270</f>
        <v>5804</v>
      </c>
    </row>
    <row r="269" spans="1:16320" s="4" customFormat="1" ht="31.5" hidden="1" x14ac:dyDescent="0.25">
      <c r="A269" s="12" t="s">
        <v>373</v>
      </c>
      <c r="B269" s="25" t="s">
        <v>253</v>
      </c>
      <c r="C269" s="25" t="s">
        <v>374</v>
      </c>
      <c r="D269" s="75">
        <v>730</v>
      </c>
      <c r="E269" s="76">
        <v>730</v>
      </c>
    </row>
    <row r="270" spans="1:16320" s="4" customFormat="1" ht="15.75" hidden="1" x14ac:dyDescent="0.25">
      <c r="A270" s="12" t="s">
        <v>579</v>
      </c>
      <c r="B270" s="25" t="s">
        <v>253</v>
      </c>
      <c r="C270" s="25" t="s">
        <v>71</v>
      </c>
      <c r="D270" s="75">
        <v>5074</v>
      </c>
      <c r="E270" s="76">
        <v>5074</v>
      </c>
    </row>
    <row r="271" spans="1:16320" s="4" customFormat="1" ht="15.75" x14ac:dyDescent="0.25">
      <c r="A271" s="12" t="s">
        <v>13</v>
      </c>
      <c r="B271" s="25" t="s">
        <v>253</v>
      </c>
      <c r="C271" s="25">
        <v>800</v>
      </c>
      <c r="D271" s="75">
        <f t="shared" ref="D271:E272" si="75">D272</f>
        <v>52</v>
      </c>
      <c r="E271" s="76">
        <f t="shared" si="75"/>
        <v>52</v>
      </c>
    </row>
    <row r="272" spans="1:16320" s="4" customFormat="1" ht="15.75" x14ac:dyDescent="0.25">
      <c r="A272" s="12" t="s">
        <v>33</v>
      </c>
      <c r="B272" s="25" t="s">
        <v>253</v>
      </c>
      <c r="C272" s="25">
        <v>850</v>
      </c>
      <c r="D272" s="75">
        <f t="shared" si="75"/>
        <v>52</v>
      </c>
      <c r="E272" s="76">
        <f t="shared" si="75"/>
        <v>52</v>
      </c>
    </row>
    <row r="273" spans="1:5" s="4" customFormat="1" ht="15.75" hidden="1" x14ac:dyDescent="0.25">
      <c r="A273" s="12" t="s">
        <v>72</v>
      </c>
      <c r="B273" s="25" t="s">
        <v>253</v>
      </c>
      <c r="C273" s="25" t="s">
        <v>73</v>
      </c>
      <c r="D273" s="75">
        <v>52</v>
      </c>
      <c r="E273" s="76">
        <v>52</v>
      </c>
    </row>
    <row r="274" spans="1:5" s="4" customFormat="1" ht="15.75" x14ac:dyDescent="0.25">
      <c r="A274" s="43" t="s">
        <v>733</v>
      </c>
      <c r="B274" s="22" t="s">
        <v>254</v>
      </c>
      <c r="C274" s="26"/>
      <c r="D274" s="72">
        <f>D275+D280+D284</f>
        <v>12685</v>
      </c>
      <c r="E274" s="74">
        <f>E275+E280+E284</f>
        <v>12685</v>
      </c>
    </row>
    <row r="275" spans="1:5" ht="63" x14ac:dyDescent="0.25">
      <c r="A275" s="49" t="s">
        <v>28</v>
      </c>
      <c r="B275" s="23" t="s">
        <v>254</v>
      </c>
      <c r="C275" s="25" t="s">
        <v>29</v>
      </c>
      <c r="D275" s="75">
        <f>D276</f>
        <v>12007</v>
      </c>
      <c r="E275" s="76">
        <f>E276</f>
        <v>12007</v>
      </c>
    </row>
    <row r="276" spans="1:5" s="4" customFormat="1" ht="15.75" x14ac:dyDescent="0.25">
      <c r="A276" s="49" t="s">
        <v>31</v>
      </c>
      <c r="B276" s="23" t="s">
        <v>254</v>
      </c>
      <c r="C276" s="25" t="s">
        <v>30</v>
      </c>
      <c r="D276" s="75">
        <f>SUM(D277:D279)</f>
        <v>12007</v>
      </c>
      <c r="E276" s="76">
        <f>SUM(E277:E279)</f>
        <v>12007</v>
      </c>
    </row>
    <row r="277" spans="1:5" s="4" customFormat="1" ht="15.75" hidden="1" x14ac:dyDescent="0.25">
      <c r="A277" s="8" t="s">
        <v>242</v>
      </c>
      <c r="B277" s="23" t="s">
        <v>254</v>
      </c>
      <c r="C277" s="25" t="s">
        <v>81</v>
      </c>
      <c r="D277" s="75">
        <v>9221</v>
      </c>
      <c r="E277" s="76">
        <v>9221</v>
      </c>
    </row>
    <row r="278" spans="1:5" s="4" customFormat="1" ht="31.5" hidden="1" x14ac:dyDescent="0.25">
      <c r="A278" s="8" t="s">
        <v>83</v>
      </c>
      <c r="B278" s="23" t="s">
        <v>254</v>
      </c>
      <c r="C278" s="25" t="s">
        <v>82</v>
      </c>
      <c r="D278" s="75">
        <v>1</v>
      </c>
      <c r="E278" s="76">
        <v>1</v>
      </c>
    </row>
    <row r="279" spans="1:5" s="4" customFormat="1" ht="47.25" hidden="1" x14ac:dyDescent="0.25">
      <c r="A279" s="8" t="s">
        <v>142</v>
      </c>
      <c r="B279" s="23" t="s">
        <v>254</v>
      </c>
      <c r="C279" s="25" t="s">
        <v>141</v>
      </c>
      <c r="D279" s="75">
        <v>2785</v>
      </c>
      <c r="E279" s="76">
        <v>2785</v>
      </c>
    </row>
    <row r="280" spans="1:5" s="4" customFormat="1" ht="31.5" x14ac:dyDescent="0.2">
      <c r="A280" s="38" t="s">
        <v>440</v>
      </c>
      <c r="B280" s="23" t="s">
        <v>254</v>
      </c>
      <c r="C280" s="25">
        <v>200</v>
      </c>
      <c r="D280" s="75">
        <f>D281</f>
        <v>663</v>
      </c>
      <c r="E280" s="76">
        <f>E281</f>
        <v>663</v>
      </c>
    </row>
    <row r="281" spans="1:5" s="4" customFormat="1" ht="31.5" x14ac:dyDescent="0.25">
      <c r="A281" s="49" t="s">
        <v>17</v>
      </c>
      <c r="B281" s="23" t="s">
        <v>254</v>
      </c>
      <c r="C281" s="25">
        <v>240</v>
      </c>
      <c r="D281" s="75">
        <f>D282+D283</f>
        <v>663</v>
      </c>
      <c r="E281" s="76">
        <f>E282+E283</f>
        <v>663</v>
      </c>
    </row>
    <row r="282" spans="1:5" s="4" customFormat="1" ht="31.5" hidden="1" x14ac:dyDescent="0.25">
      <c r="A282" s="12" t="s">
        <v>373</v>
      </c>
      <c r="B282" s="23" t="s">
        <v>254</v>
      </c>
      <c r="C282" s="25" t="s">
        <v>374</v>
      </c>
      <c r="D282" s="75">
        <v>118</v>
      </c>
      <c r="E282" s="76">
        <v>118</v>
      </c>
    </row>
    <row r="283" spans="1:5" s="4" customFormat="1" ht="15.75" hidden="1" x14ac:dyDescent="0.25">
      <c r="A283" s="12" t="s">
        <v>579</v>
      </c>
      <c r="B283" s="23" t="s">
        <v>254</v>
      </c>
      <c r="C283" s="25" t="s">
        <v>71</v>
      </c>
      <c r="D283" s="75">
        <v>545</v>
      </c>
      <c r="E283" s="76">
        <v>545</v>
      </c>
    </row>
    <row r="284" spans="1:5" ht="15.75" x14ac:dyDescent="0.25">
      <c r="A284" s="12" t="s">
        <v>13</v>
      </c>
      <c r="B284" s="23" t="s">
        <v>254</v>
      </c>
      <c r="C284" s="25">
        <v>800</v>
      </c>
      <c r="D284" s="75">
        <f>D285</f>
        <v>15</v>
      </c>
      <c r="E284" s="76">
        <f>E285</f>
        <v>15</v>
      </c>
    </row>
    <row r="285" spans="1:5" ht="15.75" x14ac:dyDescent="0.25">
      <c r="A285" s="12" t="s">
        <v>33</v>
      </c>
      <c r="B285" s="23" t="s">
        <v>254</v>
      </c>
      <c r="C285" s="25">
        <v>850</v>
      </c>
      <c r="D285" s="75">
        <f>D286+D287</f>
        <v>15</v>
      </c>
      <c r="E285" s="76">
        <f>E286+E287</f>
        <v>15</v>
      </c>
    </row>
    <row r="286" spans="1:5" ht="15.75" hidden="1" x14ac:dyDescent="0.25">
      <c r="A286" s="12" t="s">
        <v>72</v>
      </c>
      <c r="B286" s="23" t="s">
        <v>254</v>
      </c>
      <c r="C286" s="81" t="s">
        <v>73</v>
      </c>
      <c r="D286" s="75">
        <v>10</v>
      </c>
      <c r="E286" s="76">
        <v>10</v>
      </c>
    </row>
    <row r="287" spans="1:5" ht="15.75" hidden="1" x14ac:dyDescent="0.25">
      <c r="A287" s="83" t="s">
        <v>74</v>
      </c>
      <c r="B287" s="23" t="s">
        <v>254</v>
      </c>
      <c r="C287" s="81" t="s">
        <v>75</v>
      </c>
      <c r="D287" s="75">
        <v>5</v>
      </c>
      <c r="E287" s="76">
        <v>5</v>
      </c>
    </row>
    <row r="288" spans="1:5" ht="47.25" x14ac:dyDescent="0.25">
      <c r="A288" s="56" t="s">
        <v>734</v>
      </c>
      <c r="B288" s="21" t="s">
        <v>735</v>
      </c>
      <c r="C288" s="25"/>
      <c r="D288" s="70">
        <f t="shared" ref="D288:E288" si="76">D289</f>
        <v>150</v>
      </c>
      <c r="E288" s="78">
        <f t="shared" si="76"/>
        <v>150</v>
      </c>
    </row>
    <row r="289" spans="1:5" ht="15.75" x14ac:dyDescent="0.25">
      <c r="A289" s="43" t="s">
        <v>110</v>
      </c>
      <c r="B289" s="22" t="s">
        <v>736</v>
      </c>
      <c r="C289" s="26"/>
      <c r="D289" s="72">
        <f>D290</f>
        <v>150</v>
      </c>
      <c r="E289" s="74">
        <f>E290</f>
        <v>150</v>
      </c>
    </row>
    <row r="290" spans="1:5" ht="15.75" x14ac:dyDescent="0.25">
      <c r="A290" s="43" t="s">
        <v>87</v>
      </c>
      <c r="B290" s="22" t="s">
        <v>737</v>
      </c>
      <c r="C290" s="26"/>
      <c r="D290" s="72">
        <f t="shared" ref="D290:E290" si="77">D291</f>
        <v>150</v>
      </c>
      <c r="E290" s="74">
        <f t="shared" si="77"/>
        <v>150</v>
      </c>
    </row>
    <row r="291" spans="1:5" ht="31.5" x14ac:dyDescent="0.2">
      <c r="A291" s="38" t="s">
        <v>440</v>
      </c>
      <c r="B291" s="147" t="s">
        <v>737</v>
      </c>
      <c r="C291" s="81" t="s">
        <v>15</v>
      </c>
      <c r="D291" s="75">
        <f t="shared" ref="D291:E292" si="78">D292</f>
        <v>150</v>
      </c>
      <c r="E291" s="76">
        <f t="shared" si="78"/>
        <v>150</v>
      </c>
    </row>
    <row r="292" spans="1:5" ht="31.5" x14ac:dyDescent="0.25">
      <c r="A292" s="49" t="s">
        <v>17</v>
      </c>
      <c r="B292" s="147" t="s">
        <v>737</v>
      </c>
      <c r="C292" s="81" t="s">
        <v>16</v>
      </c>
      <c r="D292" s="75">
        <f t="shared" si="78"/>
        <v>150</v>
      </c>
      <c r="E292" s="76">
        <f t="shared" si="78"/>
        <v>150</v>
      </c>
    </row>
    <row r="293" spans="1:5" ht="31.5" hidden="1" x14ac:dyDescent="0.25">
      <c r="A293" s="12" t="s">
        <v>373</v>
      </c>
      <c r="B293" s="147" t="s">
        <v>737</v>
      </c>
      <c r="C293" s="25" t="s">
        <v>374</v>
      </c>
      <c r="D293" s="75">
        <v>150</v>
      </c>
      <c r="E293" s="76">
        <v>150</v>
      </c>
    </row>
    <row r="294" spans="1:5" s="4" customFormat="1" ht="37.5" x14ac:dyDescent="0.2">
      <c r="A294" s="40" t="s">
        <v>865</v>
      </c>
      <c r="B294" s="28" t="s">
        <v>185</v>
      </c>
      <c r="C294" s="41"/>
      <c r="D294" s="172">
        <f>D295+D334+D366+D380</f>
        <v>620637</v>
      </c>
      <c r="E294" s="172">
        <f>E295+E334+E366+E380</f>
        <v>620637</v>
      </c>
    </row>
    <row r="295" spans="1:5" s="4" customFormat="1" ht="31.5" x14ac:dyDescent="0.25">
      <c r="A295" s="5" t="s">
        <v>198</v>
      </c>
      <c r="B295" s="21" t="s">
        <v>207</v>
      </c>
      <c r="C295" s="44"/>
      <c r="D295" s="70">
        <f>D296+D313</f>
        <v>389897</v>
      </c>
      <c r="E295" s="78">
        <f>E296+E313</f>
        <v>389897</v>
      </c>
    </row>
    <row r="296" spans="1:5" s="4" customFormat="1" ht="15.75" x14ac:dyDescent="0.25">
      <c r="A296" s="56" t="s">
        <v>209</v>
      </c>
      <c r="B296" s="21" t="s">
        <v>199</v>
      </c>
      <c r="C296" s="27"/>
      <c r="D296" s="70">
        <f>D297+D301+D305+D309</f>
        <v>61594</v>
      </c>
      <c r="E296" s="78">
        <f>E297+E301+E305+E309</f>
        <v>61594</v>
      </c>
    </row>
    <row r="297" spans="1:5" s="4" customFormat="1" ht="15.75" x14ac:dyDescent="0.25">
      <c r="A297" s="43" t="s">
        <v>40</v>
      </c>
      <c r="B297" s="26" t="s">
        <v>200</v>
      </c>
      <c r="C297" s="26"/>
      <c r="D297" s="72">
        <f t="shared" ref="D297:E299" si="79">D298</f>
        <v>3000</v>
      </c>
      <c r="E297" s="74">
        <f t="shared" si="79"/>
        <v>3000</v>
      </c>
    </row>
    <row r="298" spans="1:5" s="4" customFormat="1" ht="31.5" x14ac:dyDescent="0.25">
      <c r="A298" s="12" t="s">
        <v>18</v>
      </c>
      <c r="B298" s="25" t="s">
        <v>200</v>
      </c>
      <c r="C298" s="25" t="s">
        <v>20</v>
      </c>
      <c r="D298" s="72">
        <f t="shared" si="79"/>
        <v>3000</v>
      </c>
      <c r="E298" s="74">
        <f t="shared" si="79"/>
        <v>3000</v>
      </c>
    </row>
    <row r="299" spans="1:5" s="4" customFormat="1" ht="15.75" x14ac:dyDescent="0.25">
      <c r="A299" s="12" t="s">
        <v>24</v>
      </c>
      <c r="B299" s="25" t="s">
        <v>200</v>
      </c>
      <c r="C299" s="25" t="s">
        <v>25</v>
      </c>
      <c r="D299" s="75">
        <f t="shared" si="79"/>
        <v>3000</v>
      </c>
      <c r="E299" s="76">
        <f t="shared" si="79"/>
        <v>3000</v>
      </c>
    </row>
    <row r="300" spans="1:5" s="4" customFormat="1" ht="15.75" hidden="1" x14ac:dyDescent="0.25">
      <c r="A300" s="12" t="s">
        <v>76</v>
      </c>
      <c r="B300" s="25" t="s">
        <v>200</v>
      </c>
      <c r="C300" s="25" t="s">
        <v>77</v>
      </c>
      <c r="D300" s="75">
        <v>3000</v>
      </c>
      <c r="E300" s="76">
        <v>3000</v>
      </c>
    </row>
    <row r="301" spans="1:5" s="4" customFormat="1" ht="15.75" x14ac:dyDescent="0.25">
      <c r="A301" s="43" t="s">
        <v>41</v>
      </c>
      <c r="B301" s="26" t="s">
        <v>201</v>
      </c>
      <c r="C301" s="26"/>
      <c r="D301" s="72">
        <f t="shared" ref="D301:E303" si="80">D302</f>
        <v>828</v>
      </c>
      <c r="E301" s="74">
        <f t="shared" si="80"/>
        <v>828</v>
      </c>
    </row>
    <row r="302" spans="1:5" s="4" customFormat="1" ht="31.5" x14ac:dyDescent="0.25">
      <c r="A302" s="12" t="s">
        <v>18</v>
      </c>
      <c r="B302" s="25" t="s">
        <v>201</v>
      </c>
      <c r="C302" s="25" t="s">
        <v>20</v>
      </c>
      <c r="D302" s="75">
        <f t="shared" si="80"/>
        <v>828</v>
      </c>
      <c r="E302" s="76">
        <f t="shared" si="80"/>
        <v>828</v>
      </c>
    </row>
    <row r="303" spans="1:5" s="4" customFormat="1" ht="15.75" x14ac:dyDescent="0.25">
      <c r="A303" s="12" t="s">
        <v>24</v>
      </c>
      <c r="B303" s="25" t="s">
        <v>201</v>
      </c>
      <c r="C303" s="25" t="s">
        <v>25</v>
      </c>
      <c r="D303" s="75">
        <f t="shared" si="80"/>
        <v>828</v>
      </c>
      <c r="E303" s="76">
        <f t="shared" si="80"/>
        <v>828</v>
      </c>
    </row>
    <row r="304" spans="1:5" s="4" customFormat="1" ht="15.75" hidden="1" x14ac:dyDescent="0.25">
      <c r="A304" s="12" t="s">
        <v>76</v>
      </c>
      <c r="B304" s="25" t="s">
        <v>201</v>
      </c>
      <c r="C304" s="25" t="s">
        <v>77</v>
      </c>
      <c r="D304" s="75">
        <v>828</v>
      </c>
      <c r="E304" s="76">
        <v>828</v>
      </c>
    </row>
    <row r="305" spans="1:5" s="4" customFormat="1" ht="15.75" x14ac:dyDescent="0.25">
      <c r="A305" s="43" t="s">
        <v>485</v>
      </c>
      <c r="B305" s="26" t="s">
        <v>484</v>
      </c>
      <c r="C305" s="57"/>
      <c r="D305" s="72">
        <f t="shared" ref="D305:E307" si="81">D306</f>
        <v>200</v>
      </c>
      <c r="E305" s="74">
        <f t="shared" si="81"/>
        <v>200</v>
      </c>
    </row>
    <row r="306" spans="1:5" s="4" customFormat="1" ht="31.5" x14ac:dyDescent="0.25">
      <c r="A306" s="12" t="s">
        <v>18</v>
      </c>
      <c r="B306" s="25" t="s">
        <v>484</v>
      </c>
      <c r="C306" s="25" t="s">
        <v>20</v>
      </c>
      <c r="D306" s="75">
        <f t="shared" si="81"/>
        <v>200</v>
      </c>
      <c r="E306" s="76">
        <f t="shared" si="81"/>
        <v>200</v>
      </c>
    </row>
    <row r="307" spans="1:5" s="4" customFormat="1" ht="15.75" x14ac:dyDescent="0.25">
      <c r="A307" s="12" t="s">
        <v>24</v>
      </c>
      <c r="B307" s="25" t="s">
        <v>484</v>
      </c>
      <c r="C307" s="25" t="s">
        <v>25</v>
      </c>
      <c r="D307" s="75">
        <f t="shared" si="81"/>
        <v>200</v>
      </c>
      <c r="E307" s="76">
        <f t="shared" si="81"/>
        <v>200</v>
      </c>
    </row>
    <row r="308" spans="1:5" s="4" customFormat="1" ht="15.75" hidden="1" x14ac:dyDescent="0.25">
      <c r="A308" s="12" t="s">
        <v>76</v>
      </c>
      <c r="B308" s="25" t="s">
        <v>484</v>
      </c>
      <c r="C308" s="25" t="s">
        <v>77</v>
      </c>
      <c r="D308" s="75">
        <v>200</v>
      </c>
      <c r="E308" s="76">
        <v>200</v>
      </c>
    </row>
    <row r="309" spans="1:5" s="4" customFormat="1" ht="15.75" x14ac:dyDescent="0.25">
      <c r="A309" s="43" t="s">
        <v>26</v>
      </c>
      <c r="B309" s="26" t="s">
        <v>202</v>
      </c>
      <c r="C309" s="57"/>
      <c r="D309" s="72">
        <f t="shared" ref="D309:E311" si="82">D310</f>
        <v>57566</v>
      </c>
      <c r="E309" s="74">
        <f t="shared" si="82"/>
        <v>57566</v>
      </c>
    </row>
    <row r="310" spans="1:5" s="4" customFormat="1" ht="31.5" x14ac:dyDescent="0.25">
      <c r="A310" s="12" t="s">
        <v>18</v>
      </c>
      <c r="B310" s="25" t="s">
        <v>202</v>
      </c>
      <c r="C310" s="25" t="s">
        <v>20</v>
      </c>
      <c r="D310" s="75">
        <f t="shared" si="82"/>
        <v>57566</v>
      </c>
      <c r="E310" s="76">
        <f t="shared" si="82"/>
        <v>57566</v>
      </c>
    </row>
    <row r="311" spans="1:5" s="4" customFormat="1" ht="15.75" x14ac:dyDescent="0.25">
      <c r="A311" s="12" t="s">
        <v>24</v>
      </c>
      <c r="B311" s="25" t="s">
        <v>202</v>
      </c>
      <c r="C311" s="25" t="s">
        <v>25</v>
      </c>
      <c r="D311" s="75">
        <f t="shared" si="82"/>
        <v>57566</v>
      </c>
      <c r="E311" s="76">
        <f t="shared" si="82"/>
        <v>57566</v>
      </c>
    </row>
    <row r="312" spans="1:5" s="4" customFormat="1" ht="47.25" hidden="1" x14ac:dyDescent="0.25">
      <c r="A312" s="12" t="s">
        <v>92</v>
      </c>
      <c r="B312" s="25" t="s">
        <v>202</v>
      </c>
      <c r="C312" s="25" t="s">
        <v>93</v>
      </c>
      <c r="D312" s="75">
        <v>57566</v>
      </c>
      <c r="E312" s="76">
        <v>57566</v>
      </c>
    </row>
    <row r="313" spans="1:5" s="4" customFormat="1" ht="31.5" x14ac:dyDescent="0.25">
      <c r="A313" s="56" t="s">
        <v>208</v>
      </c>
      <c r="B313" s="21" t="s">
        <v>203</v>
      </c>
      <c r="C313" s="27"/>
      <c r="D313" s="70">
        <f>D314+D318+D324+D328</f>
        <v>328303</v>
      </c>
      <c r="E313" s="70">
        <f>E314+E318+E324+E328</f>
        <v>328303</v>
      </c>
    </row>
    <row r="314" spans="1:5" s="13" customFormat="1" ht="31.5" x14ac:dyDescent="0.25">
      <c r="A314" s="43" t="s">
        <v>638</v>
      </c>
      <c r="B314" s="26" t="s">
        <v>490</v>
      </c>
      <c r="C314" s="26"/>
      <c r="D314" s="72">
        <f t="shared" ref="D314:E316" si="83">D315</f>
        <v>200</v>
      </c>
      <c r="E314" s="74">
        <f t="shared" si="83"/>
        <v>200</v>
      </c>
    </row>
    <row r="315" spans="1:5" s="13" customFormat="1" ht="31.5" x14ac:dyDescent="0.25">
      <c r="A315" s="12" t="s">
        <v>18</v>
      </c>
      <c r="B315" s="25" t="s">
        <v>490</v>
      </c>
      <c r="C315" s="25" t="s">
        <v>20</v>
      </c>
      <c r="D315" s="75">
        <f>D316</f>
        <v>200</v>
      </c>
      <c r="E315" s="76">
        <f>E316</f>
        <v>200</v>
      </c>
    </row>
    <row r="316" spans="1:5" s="13" customFormat="1" ht="15.75" x14ac:dyDescent="0.25">
      <c r="A316" s="12" t="s">
        <v>19</v>
      </c>
      <c r="B316" s="25" t="s">
        <v>490</v>
      </c>
      <c r="C316" s="25" t="s">
        <v>21</v>
      </c>
      <c r="D316" s="75">
        <f t="shared" si="83"/>
        <v>200</v>
      </c>
      <c r="E316" s="76">
        <f t="shared" si="83"/>
        <v>200</v>
      </c>
    </row>
    <row r="317" spans="1:5" s="13" customFormat="1" ht="15.75" hidden="1" x14ac:dyDescent="0.25">
      <c r="A317" s="12" t="s">
        <v>78</v>
      </c>
      <c r="B317" s="25" t="s">
        <v>490</v>
      </c>
      <c r="C317" s="25" t="s">
        <v>79</v>
      </c>
      <c r="D317" s="75">
        <v>200</v>
      </c>
      <c r="E317" s="76">
        <v>200</v>
      </c>
    </row>
    <row r="318" spans="1:5" s="4" customFormat="1" ht="15.75" x14ac:dyDescent="0.25">
      <c r="A318" s="43" t="s">
        <v>486</v>
      </c>
      <c r="B318" s="26" t="s">
        <v>487</v>
      </c>
      <c r="C318" s="57"/>
      <c r="D318" s="72">
        <f>D319</f>
        <v>551</v>
      </c>
      <c r="E318" s="74">
        <f>E319</f>
        <v>551</v>
      </c>
    </row>
    <row r="319" spans="1:5" s="4" customFormat="1" ht="31.5" x14ac:dyDescent="0.25">
      <c r="A319" s="12" t="s">
        <v>18</v>
      </c>
      <c r="B319" s="25" t="s">
        <v>487</v>
      </c>
      <c r="C319" s="25" t="s">
        <v>20</v>
      </c>
      <c r="D319" s="75">
        <f>D320+D322</f>
        <v>551</v>
      </c>
      <c r="E319" s="76">
        <f>E320+E322</f>
        <v>551</v>
      </c>
    </row>
    <row r="320" spans="1:5" s="4" customFormat="1" ht="15.75" x14ac:dyDescent="0.25">
      <c r="A320" s="12" t="s">
        <v>24</v>
      </c>
      <c r="B320" s="25" t="s">
        <v>487</v>
      </c>
      <c r="C320" s="25" t="s">
        <v>25</v>
      </c>
      <c r="D320" s="75">
        <f t="shared" ref="D320:E320" si="84">D321</f>
        <v>350</v>
      </c>
      <c r="E320" s="76">
        <f t="shared" si="84"/>
        <v>350</v>
      </c>
    </row>
    <row r="321" spans="1:5" s="4" customFormat="1" ht="15.75" hidden="1" x14ac:dyDescent="0.25">
      <c r="A321" s="12" t="s">
        <v>76</v>
      </c>
      <c r="B321" s="25" t="s">
        <v>487</v>
      </c>
      <c r="C321" s="25" t="s">
        <v>77</v>
      </c>
      <c r="D321" s="75">
        <v>350</v>
      </c>
      <c r="E321" s="76">
        <v>350</v>
      </c>
    </row>
    <row r="322" spans="1:5" s="4" customFormat="1" ht="15.75" x14ac:dyDescent="0.25">
      <c r="A322" s="12" t="s">
        <v>19</v>
      </c>
      <c r="B322" s="25" t="s">
        <v>487</v>
      </c>
      <c r="C322" s="25" t="s">
        <v>21</v>
      </c>
      <c r="D322" s="75">
        <f t="shared" ref="D322:E322" si="85">D323</f>
        <v>201</v>
      </c>
      <c r="E322" s="76">
        <f t="shared" si="85"/>
        <v>201</v>
      </c>
    </row>
    <row r="323" spans="1:5" s="4" customFormat="1" ht="15.75" hidden="1" x14ac:dyDescent="0.25">
      <c r="A323" s="12" t="s">
        <v>78</v>
      </c>
      <c r="B323" s="25" t="s">
        <v>487</v>
      </c>
      <c r="C323" s="25" t="s">
        <v>79</v>
      </c>
      <c r="D323" s="75">
        <v>201</v>
      </c>
      <c r="E323" s="76">
        <v>201</v>
      </c>
    </row>
    <row r="324" spans="1:5" s="4" customFormat="1" ht="31.5" x14ac:dyDescent="0.25">
      <c r="A324" s="43" t="s">
        <v>495</v>
      </c>
      <c r="B324" s="26" t="s">
        <v>491</v>
      </c>
      <c r="C324" s="57"/>
      <c r="D324" s="72">
        <f t="shared" ref="D324:E325" si="86">D325</f>
        <v>8467</v>
      </c>
      <c r="E324" s="74">
        <f t="shared" si="86"/>
        <v>8467</v>
      </c>
    </row>
    <row r="325" spans="1:5" s="4" customFormat="1" ht="31.5" x14ac:dyDescent="0.25">
      <c r="A325" s="12" t="s">
        <v>18</v>
      </c>
      <c r="B325" s="25" t="s">
        <v>491</v>
      </c>
      <c r="C325" s="25" t="s">
        <v>20</v>
      </c>
      <c r="D325" s="75">
        <f t="shared" si="86"/>
        <v>8467</v>
      </c>
      <c r="E325" s="76">
        <f t="shared" si="86"/>
        <v>8467</v>
      </c>
    </row>
    <row r="326" spans="1:5" s="4" customFormat="1" ht="15.75" x14ac:dyDescent="0.25">
      <c r="A326" s="12" t="s">
        <v>24</v>
      </c>
      <c r="B326" s="25" t="s">
        <v>491</v>
      </c>
      <c r="C326" s="25" t="s">
        <v>25</v>
      </c>
      <c r="D326" s="75">
        <f t="shared" ref="D326:E326" si="87">D327</f>
        <v>8467</v>
      </c>
      <c r="E326" s="76">
        <f t="shared" si="87"/>
        <v>8467</v>
      </c>
    </row>
    <row r="327" spans="1:5" s="4" customFormat="1" ht="15.75" hidden="1" x14ac:dyDescent="0.25">
      <c r="A327" s="12" t="s">
        <v>76</v>
      </c>
      <c r="B327" s="25" t="s">
        <v>491</v>
      </c>
      <c r="C327" s="25" t="s">
        <v>77</v>
      </c>
      <c r="D327" s="75">
        <v>8467</v>
      </c>
      <c r="E327" s="76">
        <v>8467</v>
      </c>
    </row>
    <row r="328" spans="1:5" s="4" customFormat="1" ht="15.75" x14ac:dyDescent="0.25">
      <c r="A328" s="43" t="s">
        <v>39</v>
      </c>
      <c r="B328" s="26" t="s">
        <v>204</v>
      </c>
      <c r="C328" s="25"/>
      <c r="D328" s="72">
        <f>D329</f>
        <v>319085</v>
      </c>
      <c r="E328" s="74">
        <f>E329</f>
        <v>319085</v>
      </c>
    </row>
    <row r="329" spans="1:5" s="4" customFormat="1" ht="31.5" x14ac:dyDescent="0.25">
      <c r="A329" s="12" t="s">
        <v>18</v>
      </c>
      <c r="B329" s="25" t="s">
        <v>204</v>
      </c>
      <c r="C329" s="25" t="s">
        <v>20</v>
      </c>
      <c r="D329" s="75">
        <f>D330+D332</f>
        <v>319085</v>
      </c>
      <c r="E329" s="76">
        <f>E330+E332</f>
        <v>319085</v>
      </c>
    </row>
    <row r="330" spans="1:5" s="4" customFormat="1" ht="15.75" x14ac:dyDescent="0.25">
      <c r="A330" s="12" t="s">
        <v>24</v>
      </c>
      <c r="B330" s="25" t="s">
        <v>204</v>
      </c>
      <c r="C330" s="25" t="s">
        <v>25</v>
      </c>
      <c r="D330" s="75">
        <f>D331</f>
        <v>159821</v>
      </c>
      <c r="E330" s="76">
        <f>E331</f>
        <v>159821</v>
      </c>
    </row>
    <row r="331" spans="1:5" s="4" customFormat="1" ht="47.25" hidden="1" x14ac:dyDescent="0.25">
      <c r="A331" s="12" t="s">
        <v>92</v>
      </c>
      <c r="B331" s="25" t="s">
        <v>204</v>
      </c>
      <c r="C331" s="25" t="s">
        <v>93</v>
      </c>
      <c r="D331" s="75">
        <v>159821</v>
      </c>
      <c r="E331" s="76">
        <v>159821</v>
      </c>
    </row>
    <row r="332" spans="1:5" s="4" customFormat="1" ht="15.75" x14ac:dyDescent="0.25">
      <c r="A332" s="12" t="s">
        <v>19</v>
      </c>
      <c r="B332" s="25" t="s">
        <v>204</v>
      </c>
      <c r="C332" s="25" t="s">
        <v>21</v>
      </c>
      <c r="D332" s="75">
        <f>D333</f>
        <v>159264</v>
      </c>
      <c r="E332" s="76">
        <f>E333</f>
        <v>159264</v>
      </c>
    </row>
    <row r="333" spans="1:5" s="4" customFormat="1" ht="47.25" hidden="1" x14ac:dyDescent="0.25">
      <c r="A333" s="12" t="s">
        <v>95</v>
      </c>
      <c r="B333" s="25" t="s">
        <v>204</v>
      </c>
      <c r="C333" s="25" t="s">
        <v>96</v>
      </c>
      <c r="D333" s="75">
        <v>159264</v>
      </c>
      <c r="E333" s="76">
        <v>159264</v>
      </c>
    </row>
    <row r="334" spans="1:5" s="4" customFormat="1" ht="47.25" x14ac:dyDescent="0.25">
      <c r="A334" s="5" t="s">
        <v>205</v>
      </c>
      <c r="B334" s="21" t="s">
        <v>206</v>
      </c>
      <c r="C334" s="44"/>
      <c r="D334" s="70">
        <f>D335+D353</f>
        <v>63648</v>
      </c>
      <c r="E334" s="78">
        <f>E335+E353</f>
        <v>63648</v>
      </c>
    </row>
    <row r="335" spans="1:5" s="4" customFormat="1" ht="15.75" x14ac:dyDescent="0.25">
      <c r="A335" s="43" t="s">
        <v>42</v>
      </c>
      <c r="B335" s="22" t="s">
        <v>210</v>
      </c>
      <c r="C335" s="26"/>
      <c r="D335" s="72">
        <f>D336+D349</f>
        <v>43878</v>
      </c>
      <c r="E335" s="74">
        <f>E336+E349</f>
        <v>43878</v>
      </c>
    </row>
    <row r="336" spans="1:5" s="4" customFormat="1" ht="15.75" x14ac:dyDescent="0.25">
      <c r="A336" s="43" t="s">
        <v>50</v>
      </c>
      <c r="B336" s="26" t="s">
        <v>211</v>
      </c>
      <c r="C336" s="26"/>
      <c r="D336" s="72">
        <f>D337+D340+D342</f>
        <v>43328</v>
      </c>
      <c r="E336" s="74">
        <f>E337+E340+E342</f>
        <v>43328</v>
      </c>
    </row>
    <row r="337" spans="1:5" s="4" customFormat="1" ht="31.5" x14ac:dyDescent="0.2">
      <c r="A337" s="38" t="s">
        <v>440</v>
      </c>
      <c r="B337" s="25" t="s">
        <v>211</v>
      </c>
      <c r="C337" s="25" t="s">
        <v>15</v>
      </c>
      <c r="D337" s="75">
        <f t="shared" ref="D337:E338" si="88">D338</f>
        <v>36118</v>
      </c>
      <c r="E337" s="76">
        <f t="shared" si="88"/>
        <v>36118</v>
      </c>
    </row>
    <row r="338" spans="1:5" s="4" customFormat="1" ht="31.5" x14ac:dyDescent="0.25">
      <c r="A338" s="12" t="s">
        <v>17</v>
      </c>
      <c r="B338" s="25" t="s">
        <v>211</v>
      </c>
      <c r="C338" s="25" t="s">
        <v>16</v>
      </c>
      <c r="D338" s="75">
        <f t="shared" si="88"/>
        <v>36118</v>
      </c>
      <c r="E338" s="76">
        <f t="shared" si="88"/>
        <v>36118</v>
      </c>
    </row>
    <row r="339" spans="1:5" s="4" customFormat="1" ht="15.75" hidden="1" x14ac:dyDescent="0.25">
      <c r="A339" s="12" t="s">
        <v>580</v>
      </c>
      <c r="B339" s="25" t="s">
        <v>211</v>
      </c>
      <c r="C339" s="25" t="s">
        <v>71</v>
      </c>
      <c r="D339" s="75">
        <f>37948-1830</f>
        <v>36118</v>
      </c>
      <c r="E339" s="76">
        <f>37948-1830</f>
        <v>36118</v>
      </c>
    </row>
    <row r="340" spans="1:5" s="4" customFormat="1" ht="15.75" x14ac:dyDescent="0.25">
      <c r="A340" s="12" t="s">
        <v>22</v>
      </c>
      <c r="B340" s="25" t="s">
        <v>211</v>
      </c>
      <c r="C340" s="25" t="s">
        <v>23</v>
      </c>
      <c r="D340" s="75">
        <f>D341</f>
        <v>30</v>
      </c>
      <c r="E340" s="76">
        <f>E341</f>
        <v>30</v>
      </c>
    </row>
    <row r="341" spans="1:5" s="4" customFormat="1" ht="31.5" x14ac:dyDescent="0.25">
      <c r="A341" s="43" t="s">
        <v>819</v>
      </c>
      <c r="B341" s="25" t="s">
        <v>211</v>
      </c>
      <c r="C341" s="25" t="s">
        <v>818</v>
      </c>
      <c r="D341" s="75">
        <v>30</v>
      </c>
      <c r="E341" s="76">
        <v>30</v>
      </c>
    </row>
    <row r="342" spans="1:5" s="4" customFormat="1" ht="31.5" x14ac:dyDescent="0.25">
      <c r="A342" s="12" t="s">
        <v>18</v>
      </c>
      <c r="B342" s="25" t="s">
        <v>211</v>
      </c>
      <c r="C342" s="25" t="s">
        <v>20</v>
      </c>
      <c r="D342" s="75">
        <f>D343+D345+D347</f>
        <v>7180</v>
      </c>
      <c r="E342" s="76">
        <f>E343+E345+E347</f>
        <v>7180</v>
      </c>
    </row>
    <row r="343" spans="1:5" s="4" customFormat="1" ht="15.75" x14ac:dyDescent="0.25">
      <c r="A343" s="12" t="s">
        <v>24</v>
      </c>
      <c r="B343" s="25" t="s">
        <v>211</v>
      </c>
      <c r="C343" s="25" t="s">
        <v>25</v>
      </c>
      <c r="D343" s="75">
        <f>D344</f>
        <v>200</v>
      </c>
      <c r="E343" s="76">
        <f>E344</f>
        <v>200</v>
      </c>
    </row>
    <row r="344" spans="1:5" s="4" customFormat="1" ht="15.75" hidden="1" x14ac:dyDescent="0.25">
      <c r="A344" s="12" t="s">
        <v>76</v>
      </c>
      <c r="B344" s="25" t="s">
        <v>211</v>
      </c>
      <c r="C344" s="25" t="s">
        <v>77</v>
      </c>
      <c r="D344" s="75">
        <v>200</v>
      </c>
      <c r="E344" s="76">
        <v>200</v>
      </c>
    </row>
    <row r="345" spans="1:5" s="4" customFormat="1" ht="15.75" x14ac:dyDescent="0.25">
      <c r="A345" s="12" t="s">
        <v>19</v>
      </c>
      <c r="B345" s="25" t="s">
        <v>211</v>
      </c>
      <c r="C345" s="25" t="s">
        <v>21</v>
      </c>
      <c r="D345" s="75">
        <f>D346</f>
        <v>50</v>
      </c>
      <c r="E345" s="76">
        <f>E346</f>
        <v>50</v>
      </c>
    </row>
    <row r="346" spans="1:5" s="4" customFormat="1" ht="15.75" hidden="1" x14ac:dyDescent="0.25">
      <c r="A346" s="12" t="s">
        <v>78</v>
      </c>
      <c r="B346" s="25" t="s">
        <v>211</v>
      </c>
      <c r="C346" s="25" t="s">
        <v>79</v>
      </c>
      <c r="D346" s="75">
        <v>50</v>
      </c>
      <c r="E346" s="76">
        <v>50</v>
      </c>
    </row>
    <row r="347" spans="1:5" s="4" customFormat="1" ht="31.5" x14ac:dyDescent="0.25">
      <c r="A347" s="12" t="s">
        <v>27</v>
      </c>
      <c r="B347" s="25" t="s">
        <v>211</v>
      </c>
      <c r="C347" s="25" t="s">
        <v>0</v>
      </c>
      <c r="D347" s="75">
        <f t="shared" ref="D347:E347" si="89">D348</f>
        <v>6930</v>
      </c>
      <c r="E347" s="76">
        <f t="shared" si="89"/>
        <v>6930</v>
      </c>
    </row>
    <row r="348" spans="1:5" s="4" customFormat="1" ht="31.5" hidden="1" x14ac:dyDescent="0.25">
      <c r="A348" s="8" t="s">
        <v>686</v>
      </c>
      <c r="B348" s="25" t="s">
        <v>211</v>
      </c>
      <c r="C348" s="25" t="s">
        <v>480</v>
      </c>
      <c r="D348" s="75">
        <f>5100+1830</f>
        <v>6930</v>
      </c>
      <c r="E348" s="76">
        <f>5100+1830</f>
        <v>6930</v>
      </c>
    </row>
    <row r="349" spans="1:5" s="4" customFormat="1" ht="31.5" x14ac:dyDescent="0.25">
      <c r="A349" s="43" t="s">
        <v>647</v>
      </c>
      <c r="B349" s="26" t="s">
        <v>646</v>
      </c>
      <c r="C349" s="25"/>
      <c r="D349" s="72">
        <f>D350</f>
        <v>550</v>
      </c>
      <c r="E349" s="74">
        <f>E350</f>
        <v>550</v>
      </c>
    </row>
    <row r="350" spans="1:5" s="4" customFormat="1" ht="31.5" x14ac:dyDescent="0.2">
      <c r="A350" s="38" t="s">
        <v>440</v>
      </c>
      <c r="B350" s="25" t="s">
        <v>646</v>
      </c>
      <c r="C350" s="25" t="s">
        <v>15</v>
      </c>
      <c r="D350" s="75">
        <f t="shared" ref="D350:E350" si="90">D351</f>
        <v>550</v>
      </c>
      <c r="E350" s="76">
        <f t="shared" si="90"/>
        <v>550</v>
      </c>
    </row>
    <row r="351" spans="1:5" s="4" customFormat="1" ht="31.5" x14ac:dyDescent="0.25">
      <c r="A351" s="12" t="s">
        <v>17</v>
      </c>
      <c r="B351" s="25" t="s">
        <v>646</v>
      </c>
      <c r="C351" s="25" t="s">
        <v>16</v>
      </c>
      <c r="D351" s="75">
        <f>D352</f>
        <v>550</v>
      </c>
      <c r="E351" s="76">
        <f>E352</f>
        <v>550</v>
      </c>
    </row>
    <row r="352" spans="1:5" s="4" customFormat="1" ht="15.75" hidden="1" x14ac:dyDescent="0.25">
      <c r="A352" s="12" t="s">
        <v>580</v>
      </c>
      <c r="B352" s="25" t="s">
        <v>646</v>
      </c>
      <c r="C352" s="25" t="s">
        <v>71</v>
      </c>
      <c r="D352" s="75">
        <v>550</v>
      </c>
      <c r="E352" s="76">
        <v>550</v>
      </c>
    </row>
    <row r="353" spans="1:5" s="4" customFormat="1" ht="15.75" x14ac:dyDescent="0.25">
      <c r="A353" s="43" t="s">
        <v>128</v>
      </c>
      <c r="B353" s="22" t="s">
        <v>212</v>
      </c>
      <c r="C353" s="26"/>
      <c r="D353" s="72">
        <f>D354+D358+D362</f>
        <v>19770</v>
      </c>
      <c r="E353" s="72">
        <f>E354+E358+E362</f>
        <v>19770</v>
      </c>
    </row>
    <row r="354" spans="1:5" s="4" customFormat="1" ht="31.5" x14ac:dyDescent="0.25">
      <c r="A354" s="43" t="s">
        <v>504</v>
      </c>
      <c r="B354" s="26" t="s">
        <v>503</v>
      </c>
      <c r="C354" s="26"/>
      <c r="D354" s="72">
        <f t="shared" ref="D354:E356" si="91">D355</f>
        <v>200</v>
      </c>
      <c r="E354" s="74">
        <f t="shared" si="91"/>
        <v>200</v>
      </c>
    </row>
    <row r="355" spans="1:5" s="4" customFormat="1" ht="31.5" x14ac:dyDescent="0.25">
      <c r="A355" s="12" t="s">
        <v>18</v>
      </c>
      <c r="B355" s="25" t="s">
        <v>503</v>
      </c>
      <c r="C355" s="25" t="s">
        <v>20</v>
      </c>
      <c r="D355" s="75">
        <f t="shared" si="91"/>
        <v>200</v>
      </c>
      <c r="E355" s="76">
        <f t="shared" si="91"/>
        <v>200</v>
      </c>
    </row>
    <row r="356" spans="1:5" s="4" customFormat="1" ht="15.75" x14ac:dyDescent="0.25">
      <c r="A356" s="12" t="s">
        <v>19</v>
      </c>
      <c r="B356" s="25" t="s">
        <v>503</v>
      </c>
      <c r="C356" s="25" t="s">
        <v>21</v>
      </c>
      <c r="D356" s="75">
        <f t="shared" si="91"/>
        <v>200</v>
      </c>
      <c r="E356" s="76">
        <f t="shared" si="91"/>
        <v>200</v>
      </c>
    </row>
    <row r="357" spans="1:5" s="4" customFormat="1" ht="15.75" hidden="1" x14ac:dyDescent="0.25">
      <c r="A357" s="12" t="s">
        <v>78</v>
      </c>
      <c r="B357" s="25" t="s">
        <v>503</v>
      </c>
      <c r="C357" s="25" t="s">
        <v>79</v>
      </c>
      <c r="D357" s="75">
        <v>200</v>
      </c>
      <c r="E357" s="76">
        <v>200</v>
      </c>
    </row>
    <row r="358" spans="1:5" s="4" customFormat="1" ht="47.25" x14ac:dyDescent="0.25">
      <c r="A358" s="43" t="s">
        <v>831</v>
      </c>
      <c r="B358" s="26" t="s">
        <v>817</v>
      </c>
      <c r="C358" s="25"/>
      <c r="D358" s="75">
        <f t="shared" ref="D358:E360" si="92">D359</f>
        <v>2000</v>
      </c>
      <c r="E358" s="75">
        <f t="shared" si="92"/>
        <v>2000</v>
      </c>
    </row>
    <row r="359" spans="1:5" s="4" customFormat="1" ht="31.5" x14ac:dyDescent="0.25">
      <c r="A359" s="12" t="s">
        <v>18</v>
      </c>
      <c r="B359" s="25" t="s">
        <v>817</v>
      </c>
      <c r="C359" s="25" t="s">
        <v>20</v>
      </c>
      <c r="D359" s="75">
        <f t="shared" si="92"/>
        <v>2000</v>
      </c>
      <c r="E359" s="75">
        <f t="shared" si="92"/>
        <v>2000</v>
      </c>
    </row>
    <row r="360" spans="1:5" s="4" customFormat="1" ht="15.75" x14ac:dyDescent="0.25">
      <c r="A360" s="12" t="s">
        <v>19</v>
      </c>
      <c r="B360" s="25" t="s">
        <v>817</v>
      </c>
      <c r="C360" s="25" t="s">
        <v>21</v>
      </c>
      <c r="D360" s="75">
        <f t="shared" si="92"/>
        <v>2000</v>
      </c>
      <c r="E360" s="75">
        <f t="shared" si="92"/>
        <v>2000</v>
      </c>
    </row>
    <row r="361" spans="1:5" s="4" customFormat="1" ht="15.75" hidden="1" x14ac:dyDescent="0.25">
      <c r="A361" s="12" t="s">
        <v>78</v>
      </c>
      <c r="B361" s="25" t="s">
        <v>817</v>
      </c>
      <c r="C361" s="25" t="s">
        <v>79</v>
      </c>
      <c r="D361" s="75">
        <v>2000</v>
      </c>
      <c r="E361" s="75">
        <v>2000</v>
      </c>
    </row>
    <row r="362" spans="1:5" s="4" customFormat="1" ht="15.75" x14ac:dyDescent="0.25">
      <c r="A362" s="43" t="s">
        <v>98</v>
      </c>
      <c r="B362" s="26" t="s">
        <v>213</v>
      </c>
      <c r="C362" s="25"/>
      <c r="D362" s="75">
        <f t="shared" ref="D362:E364" si="93">D363</f>
        <v>17570</v>
      </c>
      <c r="E362" s="76">
        <f t="shared" si="93"/>
        <v>17570</v>
      </c>
    </row>
    <row r="363" spans="1:5" s="4" customFormat="1" ht="31.5" x14ac:dyDescent="0.25">
      <c r="A363" s="12" t="s">
        <v>18</v>
      </c>
      <c r="B363" s="25" t="s">
        <v>213</v>
      </c>
      <c r="C363" s="25" t="s">
        <v>20</v>
      </c>
      <c r="D363" s="75">
        <f t="shared" si="93"/>
        <v>17570</v>
      </c>
      <c r="E363" s="76">
        <f t="shared" si="93"/>
        <v>17570</v>
      </c>
    </row>
    <row r="364" spans="1:5" s="4" customFormat="1" ht="15.75" x14ac:dyDescent="0.25">
      <c r="A364" s="12" t="s">
        <v>19</v>
      </c>
      <c r="B364" s="25" t="s">
        <v>213</v>
      </c>
      <c r="C364" s="25" t="s">
        <v>21</v>
      </c>
      <c r="D364" s="75">
        <f t="shared" si="93"/>
        <v>17570</v>
      </c>
      <c r="E364" s="76">
        <f t="shared" si="93"/>
        <v>17570</v>
      </c>
    </row>
    <row r="365" spans="1:5" s="4" customFormat="1" ht="47.25" hidden="1" x14ac:dyDescent="0.25">
      <c r="A365" s="12" t="s">
        <v>95</v>
      </c>
      <c r="B365" s="25" t="s">
        <v>213</v>
      </c>
      <c r="C365" s="25" t="s">
        <v>96</v>
      </c>
      <c r="D365" s="75">
        <v>17570</v>
      </c>
      <c r="E365" s="76">
        <v>17570</v>
      </c>
    </row>
    <row r="366" spans="1:5" s="4" customFormat="1" ht="31.5" x14ac:dyDescent="0.25">
      <c r="A366" s="5" t="s">
        <v>425</v>
      </c>
      <c r="B366" s="21" t="s">
        <v>426</v>
      </c>
      <c r="C366" s="44"/>
      <c r="D366" s="70">
        <f>D367</f>
        <v>21699</v>
      </c>
      <c r="E366" s="78">
        <f>E367</f>
        <v>21699</v>
      </c>
    </row>
    <row r="367" spans="1:5" s="4" customFormat="1" ht="15.75" x14ac:dyDescent="0.25">
      <c r="A367" s="43" t="s">
        <v>829</v>
      </c>
      <c r="B367" s="22" t="s">
        <v>427</v>
      </c>
      <c r="C367" s="26"/>
      <c r="D367" s="72">
        <f>D368+D373+D377</f>
        <v>21699</v>
      </c>
      <c r="E367" s="74">
        <f>E368+E373+E377</f>
        <v>21699</v>
      </c>
    </row>
    <row r="368" spans="1:5" s="4" customFormat="1" ht="63" x14ac:dyDescent="0.25">
      <c r="A368" s="12" t="s">
        <v>36</v>
      </c>
      <c r="B368" s="25" t="s">
        <v>427</v>
      </c>
      <c r="C368" s="25">
        <v>100</v>
      </c>
      <c r="D368" s="75">
        <f>D369</f>
        <v>18394</v>
      </c>
      <c r="E368" s="76">
        <f>E369</f>
        <v>18394</v>
      </c>
    </row>
    <row r="369" spans="1:5" s="4" customFormat="1" ht="31.5" x14ac:dyDescent="0.25">
      <c r="A369" s="12" t="s">
        <v>8</v>
      </c>
      <c r="B369" s="25" t="s">
        <v>427</v>
      </c>
      <c r="C369" s="25">
        <v>120</v>
      </c>
      <c r="D369" s="75">
        <f>D370+D371+D372</f>
        <v>18394</v>
      </c>
      <c r="E369" s="76">
        <f>E370+E371+E372</f>
        <v>18394</v>
      </c>
    </row>
    <row r="370" spans="1:5" s="4" customFormat="1" ht="15.75" hidden="1" x14ac:dyDescent="0.25">
      <c r="A370" s="12" t="s">
        <v>249</v>
      </c>
      <c r="B370" s="25" t="s">
        <v>427</v>
      </c>
      <c r="C370" s="25" t="s">
        <v>68</v>
      </c>
      <c r="D370" s="75">
        <f>8963+1796</f>
        <v>10759</v>
      </c>
      <c r="E370" s="76">
        <f>8963+1796</f>
        <v>10759</v>
      </c>
    </row>
    <row r="371" spans="1:5" s="4" customFormat="1" ht="31.5" hidden="1" x14ac:dyDescent="0.25">
      <c r="A371" s="12" t="s">
        <v>97</v>
      </c>
      <c r="B371" s="25" t="s">
        <v>427</v>
      </c>
      <c r="C371" s="25" t="s">
        <v>70</v>
      </c>
      <c r="D371" s="75">
        <f>3069+399</f>
        <v>3468</v>
      </c>
      <c r="E371" s="76">
        <f>3069+399</f>
        <v>3468</v>
      </c>
    </row>
    <row r="372" spans="1:5" s="4" customFormat="1" ht="47.25" hidden="1" x14ac:dyDescent="0.25">
      <c r="A372" s="8" t="s">
        <v>145</v>
      </c>
      <c r="B372" s="25" t="s">
        <v>427</v>
      </c>
      <c r="C372" s="25" t="s">
        <v>144</v>
      </c>
      <c r="D372" s="75">
        <f>3529+638</f>
        <v>4167</v>
      </c>
      <c r="E372" s="76">
        <f>3529+638</f>
        <v>4167</v>
      </c>
    </row>
    <row r="373" spans="1:5" s="4" customFormat="1" ht="31.5" x14ac:dyDescent="0.2">
      <c r="A373" s="38" t="s">
        <v>440</v>
      </c>
      <c r="B373" s="25" t="s">
        <v>427</v>
      </c>
      <c r="C373" s="25" t="s">
        <v>15</v>
      </c>
      <c r="D373" s="75">
        <f>D374</f>
        <v>2815</v>
      </c>
      <c r="E373" s="76">
        <f>E374</f>
        <v>2815</v>
      </c>
    </row>
    <row r="374" spans="1:5" s="4" customFormat="1" ht="31.5" x14ac:dyDescent="0.25">
      <c r="A374" s="12" t="s">
        <v>17</v>
      </c>
      <c r="B374" s="25" t="s">
        <v>427</v>
      </c>
      <c r="C374" s="25" t="s">
        <v>16</v>
      </c>
      <c r="D374" s="75">
        <f>D375+D376</f>
        <v>2815</v>
      </c>
      <c r="E374" s="76">
        <f>E375+E376</f>
        <v>2815</v>
      </c>
    </row>
    <row r="375" spans="1:5" s="4" customFormat="1" ht="31.5" hidden="1" x14ac:dyDescent="0.25">
      <c r="A375" s="12" t="s">
        <v>373</v>
      </c>
      <c r="B375" s="25" t="s">
        <v>427</v>
      </c>
      <c r="C375" s="25" t="s">
        <v>374</v>
      </c>
      <c r="D375" s="75">
        <v>630</v>
      </c>
      <c r="E375" s="76">
        <v>630</v>
      </c>
    </row>
    <row r="376" spans="1:5" s="4" customFormat="1" ht="15.75" hidden="1" x14ac:dyDescent="0.25">
      <c r="A376" s="12" t="s">
        <v>580</v>
      </c>
      <c r="B376" s="25" t="s">
        <v>427</v>
      </c>
      <c r="C376" s="25" t="s">
        <v>71</v>
      </c>
      <c r="D376" s="75">
        <v>2185</v>
      </c>
      <c r="E376" s="76">
        <v>2185</v>
      </c>
    </row>
    <row r="377" spans="1:5" s="4" customFormat="1" ht="15.75" x14ac:dyDescent="0.25">
      <c r="A377" s="12" t="s">
        <v>13</v>
      </c>
      <c r="B377" s="25" t="s">
        <v>427</v>
      </c>
      <c r="C377" s="25" t="s">
        <v>14</v>
      </c>
      <c r="D377" s="75">
        <f t="shared" ref="D377:E378" si="94">D378</f>
        <v>490</v>
      </c>
      <c r="E377" s="76">
        <f t="shared" si="94"/>
        <v>490</v>
      </c>
    </row>
    <row r="378" spans="1:5" s="4" customFormat="1" ht="15.75" x14ac:dyDescent="0.25">
      <c r="A378" s="12" t="s">
        <v>33</v>
      </c>
      <c r="B378" s="25" t="s">
        <v>427</v>
      </c>
      <c r="C378" s="25" t="s">
        <v>32</v>
      </c>
      <c r="D378" s="75">
        <f t="shared" si="94"/>
        <v>490</v>
      </c>
      <c r="E378" s="76">
        <f t="shared" si="94"/>
        <v>490</v>
      </c>
    </row>
    <row r="379" spans="1:5" s="4" customFormat="1" ht="15.75" hidden="1" x14ac:dyDescent="0.25">
      <c r="A379" s="12" t="s">
        <v>72</v>
      </c>
      <c r="B379" s="25" t="s">
        <v>427</v>
      </c>
      <c r="C379" s="25" t="s">
        <v>73</v>
      </c>
      <c r="D379" s="75">
        <v>490</v>
      </c>
      <c r="E379" s="76">
        <v>490</v>
      </c>
    </row>
    <row r="380" spans="1:5" s="4" customFormat="1" ht="31.5" x14ac:dyDescent="0.25">
      <c r="A380" s="5" t="s">
        <v>492</v>
      </c>
      <c r="B380" s="21" t="s">
        <v>493</v>
      </c>
      <c r="C380" s="44"/>
      <c r="D380" s="70">
        <f>D381</f>
        <v>145393</v>
      </c>
      <c r="E380" s="70">
        <f>E381</f>
        <v>145393</v>
      </c>
    </row>
    <row r="381" spans="1:5" s="4" customFormat="1" ht="15.75" x14ac:dyDescent="0.25">
      <c r="A381" s="43" t="s">
        <v>506</v>
      </c>
      <c r="B381" s="26" t="s">
        <v>505</v>
      </c>
      <c r="C381" s="25"/>
      <c r="D381" s="72">
        <f>D382+D386</f>
        <v>145393</v>
      </c>
      <c r="E381" s="74">
        <f>E382+E386</f>
        <v>145393</v>
      </c>
    </row>
    <row r="382" spans="1:5" s="4" customFormat="1" ht="31.5" x14ac:dyDescent="0.25">
      <c r="A382" s="43" t="s">
        <v>497</v>
      </c>
      <c r="B382" s="26" t="s">
        <v>496</v>
      </c>
      <c r="C382" s="25"/>
      <c r="D382" s="72">
        <f t="shared" ref="D382:E384" si="95">D383</f>
        <v>4000</v>
      </c>
      <c r="E382" s="74">
        <f t="shared" si="95"/>
        <v>4000</v>
      </c>
    </row>
    <row r="383" spans="1:5" s="4" customFormat="1" ht="31.5" x14ac:dyDescent="0.25">
      <c r="A383" s="12" t="s">
        <v>18</v>
      </c>
      <c r="B383" s="25" t="s">
        <v>496</v>
      </c>
      <c r="C383" s="25" t="s">
        <v>20</v>
      </c>
      <c r="D383" s="75">
        <f t="shared" si="95"/>
        <v>4000</v>
      </c>
      <c r="E383" s="76">
        <f t="shared" si="95"/>
        <v>4000</v>
      </c>
    </row>
    <row r="384" spans="1:5" s="4" customFormat="1" ht="15.75" x14ac:dyDescent="0.25">
      <c r="A384" s="12" t="s">
        <v>19</v>
      </c>
      <c r="B384" s="25" t="s">
        <v>496</v>
      </c>
      <c r="C384" s="25" t="s">
        <v>21</v>
      </c>
      <c r="D384" s="75">
        <f t="shared" si="95"/>
        <v>4000</v>
      </c>
      <c r="E384" s="76">
        <f t="shared" si="95"/>
        <v>4000</v>
      </c>
    </row>
    <row r="385" spans="1:5" s="4" customFormat="1" ht="15.75" hidden="1" x14ac:dyDescent="0.25">
      <c r="A385" s="12" t="s">
        <v>78</v>
      </c>
      <c r="B385" s="25" t="s">
        <v>496</v>
      </c>
      <c r="C385" s="25" t="s">
        <v>79</v>
      </c>
      <c r="D385" s="75">
        <v>4000</v>
      </c>
      <c r="E385" s="76">
        <v>4000</v>
      </c>
    </row>
    <row r="386" spans="1:5" s="4" customFormat="1" ht="31.5" x14ac:dyDescent="0.25">
      <c r="A386" s="43" t="s">
        <v>494</v>
      </c>
      <c r="B386" s="26" t="s">
        <v>522</v>
      </c>
      <c r="C386" s="25"/>
      <c r="D386" s="72">
        <f t="shared" ref="D386:E388" si="96">D387</f>
        <v>141393</v>
      </c>
      <c r="E386" s="74">
        <f t="shared" si="96"/>
        <v>141393</v>
      </c>
    </row>
    <row r="387" spans="1:5" s="4" customFormat="1" ht="31.5" x14ac:dyDescent="0.25">
      <c r="A387" s="12" t="s">
        <v>18</v>
      </c>
      <c r="B387" s="25" t="s">
        <v>522</v>
      </c>
      <c r="C387" s="25" t="s">
        <v>20</v>
      </c>
      <c r="D387" s="75">
        <f>D388</f>
        <v>141393</v>
      </c>
      <c r="E387" s="76">
        <f>E388</f>
        <v>141393</v>
      </c>
    </row>
    <row r="388" spans="1:5" s="4" customFormat="1" ht="15.75" x14ac:dyDescent="0.25">
      <c r="A388" s="12" t="s">
        <v>19</v>
      </c>
      <c r="B388" s="25" t="s">
        <v>522</v>
      </c>
      <c r="C388" s="25" t="s">
        <v>21</v>
      </c>
      <c r="D388" s="75">
        <f t="shared" si="96"/>
        <v>141393</v>
      </c>
      <c r="E388" s="76">
        <f t="shared" si="96"/>
        <v>141393</v>
      </c>
    </row>
    <row r="389" spans="1:5" s="4" customFormat="1" ht="47.25" hidden="1" x14ac:dyDescent="0.25">
      <c r="A389" s="12" t="s">
        <v>95</v>
      </c>
      <c r="B389" s="25" t="s">
        <v>522</v>
      </c>
      <c r="C389" s="25" t="s">
        <v>96</v>
      </c>
      <c r="D389" s="75">
        <f>148793-7400</f>
        <v>141393</v>
      </c>
      <c r="E389" s="76">
        <f>148793-7400</f>
        <v>141393</v>
      </c>
    </row>
    <row r="390" spans="1:5" s="4" customFormat="1" ht="56.25" x14ac:dyDescent="0.2">
      <c r="A390" s="50" t="s">
        <v>866</v>
      </c>
      <c r="B390" s="51" t="s">
        <v>592</v>
      </c>
      <c r="C390" s="52"/>
      <c r="D390" s="159">
        <f>D391+D413</f>
        <v>516443.45999999996</v>
      </c>
      <c r="E390" s="160">
        <f>E391+E413</f>
        <v>146366</v>
      </c>
    </row>
    <row r="391" spans="1:5" s="7" customFormat="1" ht="31.5" x14ac:dyDescent="0.25">
      <c r="A391" s="5" t="s">
        <v>593</v>
      </c>
      <c r="B391" s="21" t="s">
        <v>594</v>
      </c>
      <c r="C391" s="25"/>
      <c r="D391" s="70">
        <f t="shared" ref="D391:E391" si="97">D392</f>
        <v>481077.45999999996</v>
      </c>
      <c r="E391" s="78">
        <f t="shared" si="97"/>
        <v>111000</v>
      </c>
    </row>
    <row r="392" spans="1:5" s="7" customFormat="1" ht="31.5" x14ac:dyDescent="0.25">
      <c r="A392" s="5" t="s">
        <v>598</v>
      </c>
      <c r="B392" s="21" t="s">
        <v>595</v>
      </c>
      <c r="C392" s="25"/>
      <c r="D392" s="70">
        <f>D393+D397+D401+D405+D409</f>
        <v>481077.45999999996</v>
      </c>
      <c r="E392" s="70">
        <f>E393+E397+E401+E405+E409</f>
        <v>111000</v>
      </c>
    </row>
    <row r="393" spans="1:5" s="7" customFormat="1" ht="15.75" x14ac:dyDescent="0.2">
      <c r="A393" s="85" t="s">
        <v>618</v>
      </c>
      <c r="B393" s="22" t="s">
        <v>596</v>
      </c>
      <c r="C393" s="26"/>
      <c r="D393" s="72">
        <f t="shared" ref="D393:E395" si="98">D394</f>
        <v>100000</v>
      </c>
      <c r="E393" s="74">
        <f t="shared" si="98"/>
        <v>100000</v>
      </c>
    </row>
    <row r="394" spans="1:5" s="7" customFormat="1" ht="15.75" x14ac:dyDescent="0.25">
      <c r="A394" s="12" t="s">
        <v>13</v>
      </c>
      <c r="B394" s="23" t="s">
        <v>596</v>
      </c>
      <c r="C394" s="25" t="s">
        <v>14</v>
      </c>
      <c r="D394" s="75">
        <f t="shared" si="98"/>
        <v>100000</v>
      </c>
      <c r="E394" s="76">
        <f t="shared" si="98"/>
        <v>100000</v>
      </c>
    </row>
    <row r="395" spans="1:5" s="7" customFormat="1" ht="47.25" x14ac:dyDescent="0.25">
      <c r="A395" s="8" t="s">
        <v>568</v>
      </c>
      <c r="B395" s="23" t="s">
        <v>596</v>
      </c>
      <c r="C395" s="25" t="s">
        <v>508</v>
      </c>
      <c r="D395" s="75">
        <f t="shared" si="98"/>
        <v>100000</v>
      </c>
      <c r="E395" s="76">
        <f t="shared" si="98"/>
        <v>100000</v>
      </c>
    </row>
    <row r="396" spans="1:5" s="7" customFormat="1" ht="15.75" hidden="1" x14ac:dyDescent="0.25">
      <c r="A396" s="8" t="s">
        <v>507</v>
      </c>
      <c r="B396" s="23" t="s">
        <v>596</v>
      </c>
      <c r="C396" s="25" t="s">
        <v>509</v>
      </c>
      <c r="D396" s="75">
        <f>70000+100000-100000+30000</f>
        <v>100000</v>
      </c>
      <c r="E396" s="76">
        <f>70000+30000</f>
        <v>100000</v>
      </c>
    </row>
    <row r="397" spans="1:5" s="119" customFormat="1" ht="15.75" x14ac:dyDescent="0.25">
      <c r="A397" s="43" t="s">
        <v>384</v>
      </c>
      <c r="B397" s="26" t="s">
        <v>597</v>
      </c>
      <c r="C397" s="26"/>
      <c r="D397" s="72">
        <f t="shared" ref="D397:E399" si="99">D398</f>
        <v>5000</v>
      </c>
      <c r="E397" s="74">
        <f t="shared" si="99"/>
        <v>5000</v>
      </c>
    </row>
    <row r="398" spans="1:5" s="7" customFormat="1" ht="31.5" x14ac:dyDescent="0.2">
      <c r="A398" s="38" t="s">
        <v>440</v>
      </c>
      <c r="B398" s="25" t="s">
        <v>597</v>
      </c>
      <c r="C398" s="25" t="s">
        <v>15</v>
      </c>
      <c r="D398" s="75">
        <f t="shared" si="99"/>
        <v>5000</v>
      </c>
      <c r="E398" s="76">
        <f t="shared" si="99"/>
        <v>5000</v>
      </c>
    </row>
    <row r="399" spans="1:5" s="7" customFormat="1" ht="31.5" x14ac:dyDescent="0.25">
      <c r="A399" s="12" t="s">
        <v>17</v>
      </c>
      <c r="B399" s="25" t="s">
        <v>597</v>
      </c>
      <c r="C399" s="25" t="s">
        <v>16</v>
      </c>
      <c r="D399" s="75">
        <f t="shared" si="99"/>
        <v>5000</v>
      </c>
      <c r="E399" s="76">
        <f t="shared" si="99"/>
        <v>5000</v>
      </c>
    </row>
    <row r="400" spans="1:5" s="7" customFormat="1" ht="15.75" hidden="1" x14ac:dyDescent="0.25">
      <c r="A400" s="12" t="s">
        <v>580</v>
      </c>
      <c r="B400" s="25" t="s">
        <v>597</v>
      </c>
      <c r="C400" s="25" t="s">
        <v>71</v>
      </c>
      <c r="D400" s="75">
        <v>5000</v>
      </c>
      <c r="E400" s="76">
        <v>5000</v>
      </c>
    </row>
    <row r="401" spans="1:5" s="7" customFormat="1" ht="15.75" x14ac:dyDescent="0.25">
      <c r="A401" s="43" t="s">
        <v>599</v>
      </c>
      <c r="B401" s="26" t="s">
        <v>600</v>
      </c>
      <c r="C401" s="26"/>
      <c r="D401" s="72">
        <f t="shared" ref="D401:E403" si="100">D402</f>
        <v>6000</v>
      </c>
      <c r="E401" s="74">
        <f t="shared" si="100"/>
        <v>6000</v>
      </c>
    </row>
    <row r="402" spans="1:5" s="7" customFormat="1" ht="31.5" x14ac:dyDescent="0.2">
      <c r="A402" s="38" t="s">
        <v>440</v>
      </c>
      <c r="B402" s="25" t="s">
        <v>600</v>
      </c>
      <c r="C402" s="25" t="s">
        <v>15</v>
      </c>
      <c r="D402" s="75">
        <f t="shared" si="100"/>
        <v>6000</v>
      </c>
      <c r="E402" s="76">
        <f t="shared" si="100"/>
        <v>6000</v>
      </c>
    </row>
    <row r="403" spans="1:5" s="7" customFormat="1" ht="31.5" x14ac:dyDescent="0.25">
      <c r="A403" s="12" t="s">
        <v>17</v>
      </c>
      <c r="B403" s="25" t="s">
        <v>600</v>
      </c>
      <c r="C403" s="25" t="s">
        <v>16</v>
      </c>
      <c r="D403" s="75">
        <f t="shared" si="100"/>
        <v>6000</v>
      </c>
      <c r="E403" s="76">
        <f t="shared" si="100"/>
        <v>6000</v>
      </c>
    </row>
    <row r="404" spans="1:5" s="7" customFormat="1" ht="15.75" hidden="1" x14ac:dyDescent="0.25">
      <c r="A404" s="12" t="s">
        <v>580</v>
      </c>
      <c r="B404" s="25" t="s">
        <v>600</v>
      </c>
      <c r="C404" s="25" t="s">
        <v>71</v>
      </c>
      <c r="D404" s="75">
        <v>6000</v>
      </c>
      <c r="E404" s="76">
        <v>6000</v>
      </c>
    </row>
    <row r="405" spans="1:5" s="119" customFormat="1" ht="78.75" x14ac:dyDescent="0.2">
      <c r="A405" s="85" t="s">
        <v>832</v>
      </c>
      <c r="B405" s="26" t="s">
        <v>825</v>
      </c>
      <c r="C405" s="26"/>
      <c r="D405" s="72">
        <f t="shared" ref="D405:E411" si="101">D406</f>
        <v>71145.22</v>
      </c>
      <c r="E405" s="72">
        <f t="shared" si="101"/>
        <v>0</v>
      </c>
    </row>
    <row r="406" spans="1:5" s="119" customFormat="1" ht="31.5" x14ac:dyDescent="0.25">
      <c r="A406" s="12" t="s">
        <v>500</v>
      </c>
      <c r="B406" s="25" t="s">
        <v>825</v>
      </c>
      <c r="C406" s="67" t="s">
        <v>35</v>
      </c>
      <c r="D406" s="75">
        <f t="shared" si="101"/>
        <v>71145.22</v>
      </c>
      <c r="E406" s="75">
        <f t="shared" si="101"/>
        <v>0</v>
      </c>
    </row>
    <row r="407" spans="1:5" s="119" customFormat="1" ht="15.75" x14ac:dyDescent="0.25">
      <c r="A407" s="12" t="s">
        <v>34</v>
      </c>
      <c r="B407" s="25" t="s">
        <v>825</v>
      </c>
      <c r="C407" s="67" t="s">
        <v>134</v>
      </c>
      <c r="D407" s="75">
        <f t="shared" si="101"/>
        <v>71145.22</v>
      </c>
      <c r="E407" s="75">
        <f t="shared" si="101"/>
        <v>0</v>
      </c>
    </row>
    <row r="408" spans="1:5" s="119" customFormat="1" ht="31.5" hidden="1" x14ac:dyDescent="0.25">
      <c r="A408" s="12" t="s">
        <v>88</v>
      </c>
      <c r="B408" s="25" t="s">
        <v>825</v>
      </c>
      <c r="C408" s="67" t="s">
        <v>89</v>
      </c>
      <c r="D408" s="75">
        <f>69377+1768.22</f>
        <v>71145.22</v>
      </c>
      <c r="E408" s="76">
        <v>0</v>
      </c>
    </row>
    <row r="409" spans="1:5" s="119" customFormat="1" ht="63" x14ac:dyDescent="0.2">
      <c r="A409" s="85" t="s">
        <v>833</v>
      </c>
      <c r="B409" s="26" t="s">
        <v>826</v>
      </c>
      <c r="C409" s="26"/>
      <c r="D409" s="72">
        <f t="shared" si="101"/>
        <v>298932.24</v>
      </c>
      <c r="E409" s="72">
        <f t="shared" si="101"/>
        <v>0</v>
      </c>
    </row>
    <row r="410" spans="1:5" s="119" customFormat="1" ht="31.5" x14ac:dyDescent="0.25">
      <c r="A410" s="12" t="s">
        <v>500</v>
      </c>
      <c r="B410" s="25" t="s">
        <v>826</v>
      </c>
      <c r="C410" s="67" t="s">
        <v>35</v>
      </c>
      <c r="D410" s="75">
        <f t="shared" si="101"/>
        <v>298932.24</v>
      </c>
      <c r="E410" s="75">
        <f t="shared" si="101"/>
        <v>0</v>
      </c>
    </row>
    <row r="411" spans="1:5" s="119" customFormat="1" ht="15.75" x14ac:dyDescent="0.25">
      <c r="A411" s="12" t="s">
        <v>34</v>
      </c>
      <c r="B411" s="25" t="s">
        <v>826</v>
      </c>
      <c r="C411" s="67" t="s">
        <v>134</v>
      </c>
      <c r="D411" s="75">
        <f t="shared" si="101"/>
        <v>298932.24</v>
      </c>
      <c r="E411" s="75">
        <f t="shared" si="101"/>
        <v>0</v>
      </c>
    </row>
    <row r="412" spans="1:5" s="119" customFormat="1" ht="31.5" hidden="1" x14ac:dyDescent="0.25">
      <c r="A412" s="12" t="s">
        <v>88</v>
      </c>
      <c r="B412" s="25" t="s">
        <v>826</v>
      </c>
      <c r="C412" s="67" t="s">
        <v>89</v>
      </c>
      <c r="D412" s="75">
        <f>297000+1932.24</f>
        <v>298932.24</v>
      </c>
      <c r="E412" s="76">
        <v>0</v>
      </c>
    </row>
    <row r="413" spans="1:5" s="7" customFormat="1" ht="31.5" x14ac:dyDescent="0.25">
      <c r="A413" s="5" t="s">
        <v>633</v>
      </c>
      <c r="B413" s="21" t="s">
        <v>603</v>
      </c>
      <c r="C413" s="25"/>
      <c r="D413" s="70">
        <f t="shared" ref="D413:E413" si="102">D414</f>
        <v>35366</v>
      </c>
      <c r="E413" s="78">
        <f t="shared" si="102"/>
        <v>35366</v>
      </c>
    </row>
    <row r="414" spans="1:5" s="7" customFormat="1" ht="47.25" x14ac:dyDescent="0.25">
      <c r="A414" s="5" t="s">
        <v>634</v>
      </c>
      <c r="B414" s="21" t="s">
        <v>604</v>
      </c>
      <c r="C414" s="25"/>
      <c r="D414" s="70">
        <f t="shared" ref="D414:E414" si="103">D415+D421+D430+D434</f>
        <v>35366</v>
      </c>
      <c r="E414" s="78">
        <f t="shared" si="103"/>
        <v>35366</v>
      </c>
    </row>
    <row r="415" spans="1:5" s="7" customFormat="1" ht="31.5" x14ac:dyDescent="0.2">
      <c r="A415" s="85" t="s">
        <v>606</v>
      </c>
      <c r="B415" s="22" t="s">
        <v>605</v>
      </c>
      <c r="C415" s="26"/>
      <c r="D415" s="72">
        <f t="shared" ref="D415:E415" si="104">D416</f>
        <v>8569</v>
      </c>
      <c r="E415" s="74">
        <f t="shared" si="104"/>
        <v>8569</v>
      </c>
    </row>
    <row r="416" spans="1:5" s="119" customFormat="1" ht="31.5" x14ac:dyDescent="0.25">
      <c r="A416" s="12" t="s">
        <v>18</v>
      </c>
      <c r="B416" s="23" t="s">
        <v>605</v>
      </c>
      <c r="C416" s="25" t="s">
        <v>20</v>
      </c>
      <c r="D416" s="75">
        <f t="shared" ref="D416:E416" si="105">D417+D419</f>
        <v>8569</v>
      </c>
      <c r="E416" s="76">
        <f t="shared" si="105"/>
        <v>8569</v>
      </c>
    </row>
    <row r="417" spans="1:5" s="7" customFormat="1" ht="15.75" x14ac:dyDescent="0.25">
      <c r="A417" s="12" t="s">
        <v>24</v>
      </c>
      <c r="B417" s="23" t="s">
        <v>605</v>
      </c>
      <c r="C417" s="25" t="s">
        <v>25</v>
      </c>
      <c r="D417" s="75">
        <f t="shared" ref="D417:E417" si="106">D418</f>
        <v>4069</v>
      </c>
      <c r="E417" s="76">
        <f t="shared" si="106"/>
        <v>4069</v>
      </c>
    </row>
    <row r="418" spans="1:5" s="7" customFormat="1" ht="15.75" hidden="1" x14ac:dyDescent="0.25">
      <c r="A418" s="12" t="s">
        <v>76</v>
      </c>
      <c r="B418" s="23" t="s">
        <v>605</v>
      </c>
      <c r="C418" s="25" t="s">
        <v>77</v>
      </c>
      <c r="D418" s="75">
        <v>4069</v>
      </c>
      <c r="E418" s="76">
        <v>4069</v>
      </c>
    </row>
    <row r="419" spans="1:5" s="7" customFormat="1" ht="15.75" x14ac:dyDescent="0.25">
      <c r="A419" s="12" t="s">
        <v>19</v>
      </c>
      <c r="B419" s="23" t="s">
        <v>605</v>
      </c>
      <c r="C419" s="25" t="s">
        <v>21</v>
      </c>
      <c r="D419" s="75">
        <f t="shared" ref="D419:E419" si="107">D420</f>
        <v>4500</v>
      </c>
      <c r="E419" s="76">
        <f t="shared" si="107"/>
        <v>4500</v>
      </c>
    </row>
    <row r="420" spans="1:5" s="119" customFormat="1" ht="15.75" hidden="1" x14ac:dyDescent="0.25">
      <c r="A420" s="12" t="s">
        <v>78</v>
      </c>
      <c r="B420" s="23" t="s">
        <v>605</v>
      </c>
      <c r="C420" s="25" t="s">
        <v>79</v>
      </c>
      <c r="D420" s="75">
        <v>4500</v>
      </c>
      <c r="E420" s="76">
        <v>4500</v>
      </c>
    </row>
    <row r="421" spans="1:5" s="7" customFormat="1" ht="47.25" x14ac:dyDescent="0.25">
      <c r="A421" s="43" t="s">
        <v>610</v>
      </c>
      <c r="B421" s="26" t="s">
        <v>607</v>
      </c>
      <c r="C421" s="26"/>
      <c r="D421" s="72">
        <f t="shared" ref="D421:E421" si="108">D425+D422</f>
        <v>9217</v>
      </c>
      <c r="E421" s="74">
        <f t="shared" si="108"/>
        <v>9217</v>
      </c>
    </row>
    <row r="422" spans="1:5" s="7" customFormat="1" ht="31.5" x14ac:dyDescent="0.2">
      <c r="A422" s="38" t="s">
        <v>440</v>
      </c>
      <c r="B422" s="25" t="s">
        <v>607</v>
      </c>
      <c r="C422" s="25" t="s">
        <v>15</v>
      </c>
      <c r="D422" s="72">
        <f t="shared" ref="D422:E423" si="109">D423</f>
        <v>2000</v>
      </c>
      <c r="E422" s="74">
        <f t="shared" si="109"/>
        <v>2000</v>
      </c>
    </row>
    <row r="423" spans="1:5" s="7" customFormat="1" ht="31.5" x14ac:dyDescent="0.25">
      <c r="A423" s="12" t="s">
        <v>17</v>
      </c>
      <c r="B423" s="25" t="s">
        <v>607</v>
      </c>
      <c r="C423" s="25" t="s">
        <v>16</v>
      </c>
      <c r="D423" s="72">
        <f t="shared" si="109"/>
        <v>2000</v>
      </c>
      <c r="E423" s="74">
        <f t="shared" si="109"/>
        <v>2000</v>
      </c>
    </row>
    <row r="424" spans="1:5" s="119" customFormat="1" ht="15.75" hidden="1" x14ac:dyDescent="0.25">
      <c r="A424" s="12" t="s">
        <v>580</v>
      </c>
      <c r="B424" s="25" t="s">
        <v>607</v>
      </c>
      <c r="C424" s="25" t="s">
        <v>71</v>
      </c>
      <c r="D424" s="72">
        <v>2000</v>
      </c>
      <c r="E424" s="74">
        <v>2000</v>
      </c>
    </row>
    <row r="425" spans="1:5" s="7" customFormat="1" ht="31.5" x14ac:dyDescent="0.25">
      <c r="A425" s="12" t="s">
        <v>18</v>
      </c>
      <c r="B425" s="25" t="s">
        <v>607</v>
      </c>
      <c r="C425" s="25" t="s">
        <v>20</v>
      </c>
      <c r="D425" s="75">
        <f t="shared" ref="D425:E425" si="110">D426+D428</f>
        <v>7217</v>
      </c>
      <c r="E425" s="76">
        <f t="shared" si="110"/>
        <v>7217</v>
      </c>
    </row>
    <row r="426" spans="1:5" s="7" customFormat="1" ht="15.75" x14ac:dyDescent="0.25">
      <c r="A426" s="12" t="s">
        <v>24</v>
      </c>
      <c r="B426" s="25" t="s">
        <v>607</v>
      </c>
      <c r="C426" s="25" t="s">
        <v>25</v>
      </c>
      <c r="D426" s="75">
        <f t="shared" ref="D426:E426" si="111">D427</f>
        <v>7177</v>
      </c>
      <c r="E426" s="76">
        <f t="shared" si="111"/>
        <v>7177</v>
      </c>
    </row>
    <row r="427" spans="1:5" s="7" customFormat="1" ht="15.75" hidden="1" x14ac:dyDescent="0.25">
      <c r="A427" s="12" t="s">
        <v>76</v>
      </c>
      <c r="B427" s="25" t="s">
        <v>607</v>
      </c>
      <c r="C427" s="25" t="s">
        <v>77</v>
      </c>
      <c r="D427" s="75">
        <v>7177</v>
      </c>
      <c r="E427" s="76">
        <v>7177</v>
      </c>
    </row>
    <row r="428" spans="1:5" s="119" customFormat="1" ht="15.75" x14ac:dyDescent="0.25">
      <c r="A428" s="12" t="s">
        <v>19</v>
      </c>
      <c r="B428" s="25" t="s">
        <v>607</v>
      </c>
      <c r="C428" s="25" t="s">
        <v>21</v>
      </c>
      <c r="D428" s="75">
        <f t="shared" ref="D428:E428" si="112">D429</f>
        <v>40</v>
      </c>
      <c r="E428" s="76">
        <f t="shared" si="112"/>
        <v>40</v>
      </c>
    </row>
    <row r="429" spans="1:5" s="7" customFormat="1" ht="15.75" hidden="1" x14ac:dyDescent="0.25">
      <c r="A429" s="12" t="s">
        <v>78</v>
      </c>
      <c r="B429" s="25" t="s">
        <v>607</v>
      </c>
      <c r="C429" s="25" t="s">
        <v>79</v>
      </c>
      <c r="D429" s="75">
        <v>40</v>
      </c>
      <c r="E429" s="76">
        <v>40</v>
      </c>
    </row>
    <row r="430" spans="1:5" s="7" customFormat="1" ht="15.75" x14ac:dyDescent="0.25">
      <c r="A430" s="43" t="s">
        <v>608</v>
      </c>
      <c r="B430" s="26" t="s">
        <v>609</v>
      </c>
      <c r="C430" s="26"/>
      <c r="D430" s="72">
        <f t="shared" ref="D430:E432" si="113">D431</f>
        <v>17000</v>
      </c>
      <c r="E430" s="74">
        <f t="shared" si="113"/>
        <v>17000</v>
      </c>
    </row>
    <row r="431" spans="1:5" s="7" customFormat="1" ht="31.5" x14ac:dyDescent="0.25">
      <c r="A431" s="12" t="s">
        <v>18</v>
      </c>
      <c r="B431" s="25" t="s">
        <v>609</v>
      </c>
      <c r="C431" s="25" t="s">
        <v>20</v>
      </c>
      <c r="D431" s="75">
        <f t="shared" si="113"/>
        <v>17000</v>
      </c>
      <c r="E431" s="76">
        <f t="shared" si="113"/>
        <v>17000</v>
      </c>
    </row>
    <row r="432" spans="1:5" s="119" customFormat="1" ht="15.75" x14ac:dyDescent="0.25">
      <c r="A432" s="12" t="s">
        <v>24</v>
      </c>
      <c r="B432" s="25" t="s">
        <v>609</v>
      </c>
      <c r="C432" s="25" t="s">
        <v>25</v>
      </c>
      <c r="D432" s="75">
        <f t="shared" si="113"/>
        <v>17000</v>
      </c>
      <c r="E432" s="76">
        <f t="shared" si="113"/>
        <v>17000</v>
      </c>
    </row>
    <row r="433" spans="1:16319" s="7" customFormat="1" ht="15.75" hidden="1" x14ac:dyDescent="0.25">
      <c r="A433" s="12" t="s">
        <v>76</v>
      </c>
      <c r="B433" s="25" t="s">
        <v>609</v>
      </c>
      <c r="C433" s="25" t="s">
        <v>77</v>
      </c>
      <c r="D433" s="75">
        <v>17000</v>
      </c>
      <c r="E433" s="76">
        <v>17000</v>
      </c>
    </row>
    <row r="434" spans="1:16319" s="7" customFormat="1" ht="15.75" x14ac:dyDescent="0.25">
      <c r="A434" s="43" t="s">
        <v>741</v>
      </c>
      <c r="B434" s="26" t="s">
        <v>742</v>
      </c>
      <c r="C434" s="26"/>
      <c r="D434" s="72">
        <f t="shared" ref="D434:E434" si="114">D435</f>
        <v>580</v>
      </c>
      <c r="E434" s="74">
        <f t="shared" si="114"/>
        <v>580</v>
      </c>
    </row>
    <row r="435" spans="1:16319" s="7" customFormat="1" ht="31.5" x14ac:dyDescent="0.25">
      <c r="A435" s="12" t="s">
        <v>18</v>
      </c>
      <c r="B435" s="25" t="s">
        <v>742</v>
      </c>
      <c r="C435" s="25" t="s">
        <v>20</v>
      </c>
      <c r="D435" s="75">
        <f t="shared" ref="D435:E435" si="115">D436+D438</f>
        <v>580</v>
      </c>
      <c r="E435" s="76">
        <f t="shared" si="115"/>
        <v>580</v>
      </c>
    </row>
    <row r="436" spans="1:16319" s="7" customFormat="1" ht="15.75" x14ac:dyDescent="0.25">
      <c r="A436" s="12" t="s">
        <v>24</v>
      </c>
      <c r="B436" s="25" t="s">
        <v>742</v>
      </c>
      <c r="C436" s="25" t="s">
        <v>25</v>
      </c>
      <c r="D436" s="75">
        <f t="shared" ref="D436:E436" si="116">D437</f>
        <v>280</v>
      </c>
      <c r="E436" s="76">
        <f t="shared" si="116"/>
        <v>280</v>
      </c>
    </row>
    <row r="437" spans="1:16319" s="7" customFormat="1" ht="15.75" hidden="1" x14ac:dyDescent="0.25">
      <c r="A437" s="12" t="s">
        <v>76</v>
      </c>
      <c r="B437" s="25" t="s">
        <v>742</v>
      </c>
      <c r="C437" s="25" t="s">
        <v>77</v>
      </c>
      <c r="D437" s="75">
        <v>280</v>
      </c>
      <c r="E437" s="76">
        <v>280</v>
      </c>
    </row>
    <row r="438" spans="1:16319" s="7" customFormat="1" ht="15.75" x14ac:dyDescent="0.25">
      <c r="A438" s="12" t="s">
        <v>19</v>
      </c>
      <c r="B438" s="25" t="s">
        <v>742</v>
      </c>
      <c r="C438" s="25" t="s">
        <v>21</v>
      </c>
      <c r="D438" s="75">
        <f t="shared" ref="D438:E438" si="117">D439</f>
        <v>300</v>
      </c>
      <c r="E438" s="76">
        <f t="shared" si="117"/>
        <v>300</v>
      </c>
    </row>
    <row r="439" spans="1:16319" s="7" customFormat="1" ht="15.75" hidden="1" x14ac:dyDescent="0.25">
      <c r="A439" s="12" t="s">
        <v>78</v>
      </c>
      <c r="B439" s="25" t="s">
        <v>742</v>
      </c>
      <c r="C439" s="25" t="s">
        <v>79</v>
      </c>
      <c r="D439" s="75">
        <v>300</v>
      </c>
      <c r="E439" s="76">
        <v>300</v>
      </c>
    </row>
    <row r="440" spans="1:16319" s="7" customFormat="1" ht="37.5" x14ac:dyDescent="0.2">
      <c r="A440" s="40" t="s">
        <v>867</v>
      </c>
      <c r="B440" s="28" t="s">
        <v>184</v>
      </c>
      <c r="C440" s="41"/>
      <c r="D440" s="172">
        <f>D441+D525+D542</f>
        <v>152449</v>
      </c>
      <c r="E440" s="174">
        <f>E441+E525+E542</f>
        <v>157588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  <c r="IR440" s="4"/>
      <c r="IS440" s="4"/>
      <c r="IT440" s="4"/>
      <c r="IU440" s="4"/>
      <c r="IV440" s="4"/>
      <c r="IW440" s="4"/>
      <c r="IX440" s="4"/>
      <c r="IY440" s="4"/>
      <c r="IZ440" s="4"/>
      <c r="JA440" s="4"/>
      <c r="JB440" s="4"/>
      <c r="JC440" s="4"/>
      <c r="JD440" s="4"/>
      <c r="JE440" s="4"/>
      <c r="JF440" s="4"/>
      <c r="JG440" s="4"/>
      <c r="JH440" s="4"/>
      <c r="JI440" s="4"/>
      <c r="JJ440" s="4"/>
      <c r="JK440" s="4"/>
      <c r="JL440" s="4"/>
      <c r="JM440" s="4"/>
      <c r="JN440" s="4"/>
      <c r="JO440" s="4"/>
      <c r="JP440" s="4"/>
      <c r="JQ440" s="4"/>
      <c r="JR440" s="4"/>
      <c r="JS440" s="4"/>
      <c r="JT440" s="4"/>
      <c r="JU440" s="4"/>
      <c r="JV440" s="4"/>
      <c r="JW440" s="4"/>
      <c r="JX440" s="4"/>
      <c r="JY440" s="4"/>
      <c r="JZ440" s="4"/>
      <c r="KA440" s="4"/>
      <c r="KB440" s="4"/>
      <c r="KC440" s="4"/>
      <c r="KD440" s="4"/>
      <c r="KE440" s="4"/>
      <c r="KF440" s="4"/>
      <c r="KG440" s="4"/>
      <c r="KH440" s="4"/>
      <c r="KI440" s="4"/>
      <c r="KJ440" s="4"/>
      <c r="KK440" s="4"/>
      <c r="KL440" s="4"/>
      <c r="KM440" s="4"/>
      <c r="KN440" s="4"/>
      <c r="KO440" s="4"/>
      <c r="KP440" s="4"/>
      <c r="KQ440" s="4"/>
      <c r="KR440" s="4"/>
      <c r="KS440" s="4"/>
      <c r="KT440" s="4"/>
      <c r="KU440" s="4"/>
      <c r="KV440" s="4"/>
      <c r="KW440" s="4"/>
      <c r="KX440" s="4"/>
      <c r="KY440" s="4"/>
      <c r="KZ440" s="4"/>
      <c r="LA440" s="4"/>
      <c r="LB440" s="4"/>
      <c r="LC440" s="4"/>
      <c r="LD440" s="4"/>
      <c r="LE440" s="4"/>
      <c r="LF440" s="4"/>
      <c r="LG440" s="4"/>
      <c r="LH440" s="4"/>
      <c r="LI440" s="4"/>
      <c r="LJ440" s="4"/>
      <c r="LK440" s="4"/>
      <c r="LL440" s="4"/>
      <c r="LM440" s="4"/>
      <c r="LN440" s="4"/>
      <c r="LO440" s="4"/>
      <c r="LP440" s="4"/>
      <c r="LQ440" s="4"/>
      <c r="LR440" s="4"/>
      <c r="LS440" s="4"/>
      <c r="LT440" s="4"/>
      <c r="LU440" s="4"/>
      <c r="LV440" s="4"/>
      <c r="LW440" s="4"/>
      <c r="LX440" s="4"/>
      <c r="LY440" s="4"/>
      <c r="LZ440" s="4"/>
      <c r="MA440" s="4"/>
      <c r="MB440" s="4"/>
      <c r="MC440" s="4"/>
      <c r="MD440" s="4"/>
      <c r="ME440" s="4"/>
      <c r="MF440" s="4"/>
      <c r="MG440" s="4"/>
      <c r="MH440" s="4"/>
      <c r="MI440" s="4"/>
      <c r="MJ440" s="4"/>
      <c r="MK440" s="4"/>
      <c r="ML440" s="4"/>
      <c r="MM440" s="4"/>
      <c r="MN440" s="4"/>
      <c r="MO440" s="4"/>
      <c r="MP440" s="4"/>
      <c r="MQ440" s="4"/>
      <c r="MR440" s="4"/>
      <c r="MS440" s="4"/>
      <c r="MT440" s="4"/>
      <c r="MU440" s="4"/>
      <c r="MV440" s="4"/>
      <c r="MW440" s="4"/>
      <c r="MX440" s="4"/>
      <c r="MY440" s="4"/>
      <c r="MZ440" s="4"/>
      <c r="NA440" s="4"/>
      <c r="NB440" s="4"/>
      <c r="NC440" s="4"/>
      <c r="ND440" s="4"/>
      <c r="NE440" s="4"/>
      <c r="NF440" s="4"/>
      <c r="NG440" s="4"/>
      <c r="NH440" s="4"/>
      <c r="NI440" s="4"/>
      <c r="NJ440" s="4"/>
      <c r="NK440" s="4"/>
      <c r="NL440" s="4"/>
      <c r="NM440" s="4"/>
      <c r="NN440" s="4"/>
      <c r="NO440" s="4"/>
      <c r="NP440" s="4"/>
      <c r="NQ440" s="4"/>
      <c r="NR440" s="4"/>
      <c r="NS440" s="4"/>
      <c r="NT440" s="4"/>
      <c r="NU440" s="4"/>
      <c r="NV440" s="4"/>
      <c r="NW440" s="4"/>
      <c r="NX440" s="4"/>
      <c r="NY440" s="4"/>
      <c r="NZ440" s="4"/>
      <c r="OA440" s="4"/>
      <c r="OB440" s="4"/>
      <c r="OC440" s="4"/>
      <c r="OD440" s="4"/>
      <c r="OE440" s="4"/>
      <c r="OF440" s="4"/>
      <c r="OG440" s="4"/>
      <c r="OH440" s="4"/>
      <c r="OI440" s="4"/>
      <c r="OJ440" s="4"/>
      <c r="OK440" s="4"/>
      <c r="OL440" s="4"/>
      <c r="OM440" s="4"/>
      <c r="ON440" s="4"/>
      <c r="OO440" s="4"/>
      <c r="OP440" s="4"/>
      <c r="OQ440" s="4"/>
      <c r="OR440" s="4"/>
      <c r="OS440" s="4"/>
      <c r="OT440" s="4"/>
      <c r="OU440" s="4"/>
      <c r="OV440" s="4"/>
      <c r="OW440" s="4"/>
      <c r="OX440" s="4"/>
      <c r="OY440" s="4"/>
      <c r="OZ440" s="4"/>
      <c r="PA440" s="4"/>
      <c r="PB440" s="4"/>
      <c r="PC440" s="4"/>
      <c r="PD440" s="4"/>
      <c r="PE440" s="4"/>
      <c r="PF440" s="4"/>
      <c r="PG440" s="4"/>
      <c r="PH440" s="4"/>
      <c r="PI440" s="4"/>
      <c r="PJ440" s="4"/>
      <c r="PK440" s="4"/>
      <c r="PL440" s="4"/>
      <c r="PM440" s="4"/>
      <c r="PN440" s="4"/>
      <c r="PO440" s="4"/>
      <c r="PP440" s="4"/>
      <c r="PQ440" s="4"/>
      <c r="PR440" s="4"/>
      <c r="PS440" s="4"/>
      <c r="PT440" s="4"/>
      <c r="PU440" s="4"/>
      <c r="PV440" s="4"/>
      <c r="PW440" s="4"/>
      <c r="PX440" s="4"/>
      <c r="PY440" s="4"/>
      <c r="PZ440" s="4"/>
      <c r="QA440" s="4"/>
      <c r="QB440" s="4"/>
      <c r="QC440" s="4"/>
      <c r="QD440" s="4"/>
      <c r="QE440" s="4"/>
      <c r="QF440" s="4"/>
      <c r="QG440" s="4"/>
      <c r="QH440" s="4"/>
      <c r="QI440" s="4"/>
      <c r="QJ440" s="4"/>
      <c r="QK440" s="4"/>
      <c r="QL440" s="4"/>
      <c r="QM440" s="4"/>
      <c r="QN440" s="4"/>
      <c r="QO440" s="4"/>
      <c r="QP440" s="4"/>
      <c r="QQ440" s="4"/>
      <c r="QR440" s="4"/>
      <c r="QS440" s="4"/>
      <c r="QT440" s="4"/>
      <c r="QU440" s="4"/>
      <c r="QV440" s="4"/>
      <c r="QW440" s="4"/>
      <c r="QX440" s="4"/>
      <c r="QY440" s="4"/>
      <c r="QZ440" s="4"/>
      <c r="RA440" s="4"/>
      <c r="RB440" s="4"/>
      <c r="RC440" s="4"/>
      <c r="RD440" s="4"/>
      <c r="RE440" s="4"/>
      <c r="RF440" s="4"/>
      <c r="RG440" s="4"/>
      <c r="RH440" s="4"/>
      <c r="RI440" s="4"/>
      <c r="RJ440" s="4"/>
      <c r="RK440" s="4"/>
      <c r="RL440" s="4"/>
      <c r="RM440" s="4"/>
      <c r="RN440" s="4"/>
      <c r="RO440" s="4"/>
      <c r="RP440" s="4"/>
      <c r="RQ440" s="4"/>
      <c r="RR440" s="4"/>
      <c r="RS440" s="4"/>
      <c r="RT440" s="4"/>
      <c r="RU440" s="4"/>
      <c r="RV440" s="4"/>
      <c r="RW440" s="4"/>
      <c r="RX440" s="4"/>
      <c r="RY440" s="4"/>
      <c r="RZ440" s="4"/>
      <c r="SA440" s="4"/>
      <c r="SB440" s="4"/>
      <c r="SC440" s="4"/>
      <c r="SD440" s="4"/>
      <c r="SE440" s="4"/>
      <c r="SF440" s="4"/>
      <c r="SG440" s="4"/>
      <c r="SH440" s="4"/>
      <c r="SI440" s="4"/>
      <c r="SJ440" s="4"/>
      <c r="SK440" s="4"/>
      <c r="SL440" s="4"/>
      <c r="SM440" s="4"/>
      <c r="SN440" s="4"/>
      <c r="SO440" s="4"/>
      <c r="SP440" s="4"/>
      <c r="SQ440" s="4"/>
      <c r="SR440" s="4"/>
      <c r="SS440" s="4"/>
      <c r="ST440" s="4"/>
      <c r="SU440" s="4"/>
      <c r="SV440" s="4"/>
      <c r="SW440" s="4"/>
      <c r="SX440" s="4"/>
      <c r="SY440" s="4"/>
      <c r="SZ440" s="4"/>
      <c r="TA440" s="4"/>
      <c r="TB440" s="4"/>
      <c r="TC440" s="4"/>
      <c r="TD440" s="4"/>
      <c r="TE440" s="4"/>
      <c r="TF440" s="4"/>
      <c r="TG440" s="4"/>
      <c r="TH440" s="4"/>
      <c r="TI440" s="4"/>
      <c r="TJ440" s="4"/>
      <c r="TK440" s="4"/>
      <c r="TL440" s="4"/>
      <c r="TM440" s="4"/>
      <c r="TN440" s="4"/>
      <c r="TO440" s="4"/>
      <c r="TP440" s="4"/>
      <c r="TQ440" s="4"/>
      <c r="TR440" s="4"/>
      <c r="TS440" s="4"/>
      <c r="TT440" s="4"/>
      <c r="TU440" s="4"/>
      <c r="TV440" s="4"/>
      <c r="TW440" s="4"/>
      <c r="TX440" s="4"/>
      <c r="TY440" s="4"/>
      <c r="TZ440" s="4"/>
      <c r="UA440" s="4"/>
      <c r="UB440" s="4"/>
      <c r="UC440" s="4"/>
      <c r="UD440" s="4"/>
      <c r="UE440" s="4"/>
      <c r="UF440" s="4"/>
      <c r="UG440" s="4"/>
      <c r="UH440" s="4"/>
      <c r="UI440" s="4"/>
      <c r="UJ440" s="4"/>
      <c r="UK440" s="4"/>
      <c r="UL440" s="4"/>
      <c r="UM440" s="4"/>
      <c r="UN440" s="4"/>
      <c r="UO440" s="4"/>
      <c r="UP440" s="4"/>
      <c r="UQ440" s="4"/>
      <c r="UR440" s="4"/>
      <c r="US440" s="4"/>
      <c r="UT440" s="4"/>
      <c r="UU440" s="4"/>
      <c r="UV440" s="4"/>
      <c r="UW440" s="4"/>
      <c r="UX440" s="4"/>
      <c r="UY440" s="4"/>
      <c r="UZ440" s="4"/>
      <c r="VA440" s="4"/>
      <c r="VB440" s="4"/>
      <c r="VC440" s="4"/>
      <c r="VD440" s="4"/>
      <c r="VE440" s="4"/>
      <c r="VF440" s="4"/>
      <c r="VG440" s="4"/>
      <c r="VH440" s="4"/>
      <c r="VI440" s="4"/>
      <c r="VJ440" s="4"/>
      <c r="VK440" s="4"/>
      <c r="VL440" s="4"/>
      <c r="VM440" s="4"/>
      <c r="VN440" s="4"/>
      <c r="VO440" s="4"/>
      <c r="VP440" s="4"/>
      <c r="VQ440" s="4"/>
      <c r="VR440" s="4"/>
      <c r="VS440" s="4"/>
      <c r="VT440" s="4"/>
      <c r="VU440" s="4"/>
      <c r="VV440" s="4"/>
      <c r="VW440" s="4"/>
      <c r="VX440" s="4"/>
      <c r="VY440" s="4"/>
      <c r="VZ440" s="4"/>
      <c r="WA440" s="4"/>
      <c r="WB440" s="4"/>
      <c r="WC440" s="4"/>
      <c r="WD440" s="4"/>
      <c r="WE440" s="4"/>
      <c r="WF440" s="4"/>
      <c r="WG440" s="4"/>
      <c r="WH440" s="4"/>
      <c r="WI440" s="4"/>
      <c r="WJ440" s="4"/>
      <c r="WK440" s="4"/>
      <c r="WL440" s="4"/>
      <c r="WM440" s="4"/>
      <c r="WN440" s="4"/>
      <c r="WO440" s="4"/>
      <c r="WP440" s="4"/>
      <c r="WQ440" s="4"/>
      <c r="WR440" s="4"/>
      <c r="WS440" s="4"/>
      <c r="WT440" s="4"/>
      <c r="WU440" s="4"/>
      <c r="WV440" s="4"/>
      <c r="WW440" s="4"/>
      <c r="WX440" s="4"/>
      <c r="WY440" s="4"/>
      <c r="WZ440" s="4"/>
      <c r="XA440" s="4"/>
      <c r="XB440" s="4"/>
      <c r="XC440" s="4"/>
      <c r="XD440" s="4"/>
      <c r="XE440" s="4"/>
      <c r="XF440" s="4"/>
      <c r="XG440" s="4"/>
      <c r="XH440" s="4"/>
      <c r="XI440" s="4"/>
      <c r="XJ440" s="4"/>
      <c r="XK440" s="4"/>
      <c r="XL440" s="4"/>
      <c r="XM440" s="4"/>
      <c r="XN440" s="4"/>
      <c r="XO440" s="4"/>
      <c r="XP440" s="4"/>
      <c r="XQ440" s="4"/>
      <c r="XR440" s="4"/>
      <c r="XS440" s="4"/>
      <c r="XT440" s="4"/>
      <c r="XU440" s="4"/>
      <c r="XV440" s="4"/>
      <c r="XW440" s="4"/>
      <c r="XX440" s="4"/>
      <c r="XY440" s="4"/>
      <c r="XZ440" s="4"/>
      <c r="YA440" s="4"/>
      <c r="YB440" s="4"/>
      <c r="YC440" s="4"/>
      <c r="YD440" s="4"/>
      <c r="YE440" s="4"/>
      <c r="YF440" s="4"/>
      <c r="YG440" s="4"/>
      <c r="YH440" s="4"/>
      <c r="YI440" s="4"/>
      <c r="YJ440" s="4"/>
      <c r="YK440" s="4"/>
      <c r="YL440" s="4"/>
      <c r="YM440" s="4"/>
      <c r="YN440" s="4"/>
      <c r="YO440" s="4"/>
      <c r="YP440" s="4"/>
      <c r="YQ440" s="4"/>
      <c r="YR440" s="4"/>
      <c r="YS440" s="4"/>
      <c r="YT440" s="4"/>
      <c r="YU440" s="4"/>
      <c r="YV440" s="4"/>
      <c r="YW440" s="4"/>
      <c r="YX440" s="4"/>
      <c r="YY440" s="4"/>
      <c r="YZ440" s="4"/>
      <c r="ZA440" s="4"/>
      <c r="ZB440" s="4"/>
      <c r="ZC440" s="4"/>
      <c r="ZD440" s="4"/>
      <c r="ZE440" s="4"/>
      <c r="ZF440" s="4"/>
      <c r="ZG440" s="4"/>
      <c r="ZH440" s="4"/>
      <c r="ZI440" s="4"/>
      <c r="ZJ440" s="4"/>
      <c r="ZK440" s="4"/>
      <c r="ZL440" s="4"/>
      <c r="ZM440" s="4"/>
      <c r="ZN440" s="4"/>
      <c r="ZO440" s="4"/>
      <c r="ZP440" s="4"/>
      <c r="ZQ440" s="4"/>
      <c r="ZR440" s="4"/>
      <c r="ZS440" s="4"/>
      <c r="ZT440" s="4"/>
      <c r="ZU440" s="4"/>
      <c r="ZV440" s="4"/>
      <c r="ZW440" s="4"/>
      <c r="ZX440" s="4"/>
      <c r="ZY440" s="4"/>
      <c r="ZZ440" s="4"/>
      <c r="AAA440" s="4"/>
      <c r="AAB440" s="4"/>
      <c r="AAC440" s="4"/>
      <c r="AAD440" s="4"/>
      <c r="AAE440" s="4"/>
      <c r="AAF440" s="4"/>
      <c r="AAG440" s="4"/>
      <c r="AAH440" s="4"/>
      <c r="AAI440" s="4"/>
      <c r="AAJ440" s="4"/>
      <c r="AAK440" s="4"/>
      <c r="AAL440" s="4"/>
      <c r="AAM440" s="4"/>
      <c r="AAN440" s="4"/>
      <c r="AAO440" s="4"/>
      <c r="AAP440" s="4"/>
      <c r="AAQ440" s="4"/>
      <c r="AAR440" s="4"/>
      <c r="AAS440" s="4"/>
      <c r="AAT440" s="4"/>
      <c r="AAU440" s="4"/>
      <c r="AAV440" s="4"/>
      <c r="AAW440" s="4"/>
      <c r="AAX440" s="4"/>
      <c r="AAY440" s="4"/>
      <c r="AAZ440" s="4"/>
      <c r="ABA440" s="4"/>
      <c r="ABB440" s="4"/>
      <c r="ABC440" s="4"/>
      <c r="ABD440" s="4"/>
      <c r="ABE440" s="4"/>
      <c r="ABF440" s="4"/>
      <c r="ABG440" s="4"/>
      <c r="ABH440" s="4"/>
      <c r="ABI440" s="4"/>
      <c r="ABJ440" s="4"/>
      <c r="ABK440" s="4"/>
      <c r="ABL440" s="4"/>
      <c r="ABM440" s="4"/>
      <c r="ABN440" s="4"/>
      <c r="ABO440" s="4"/>
      <c r="ABP440" s="4"/>
      <c r="ABQ440" s="4"/>
      <c r="ABR440" s="4"/>
      <c r="ABS440" s="4"/>
      <c r="ABT440" s="4"/>
      <c r="ABU440" s="4"/>
      <c r="ABV440" s="4"/>
      <c r="ABW440" s="4"/>
      <c r="ABX440" s="4"/>
      <c r="ABY440" s="4"/>
      <c r="ABZ440" s="4"/>
      <c r="ACA440" s="4"/>
      <c r="ACB440" s="4"/>
      <c r="ACC440" s="4"/>
      <c r="ACD440" s="4"/>
      <c r="ACE440" s="4"/>
      <c r="ACF440" s="4"/>
      <c r="ACG440" s="4"/>
      <c r="ACH440" s="4"/>
      <c r="ACI440" s="4"/>
      <c r="ACJ440" s="4"/>
      <c r="ACK440" s="4"/>
      <c r="ACL440" s="4"/>
      <c r="ACM440" s="4"/>
      <c r="ACN440" s="4"/>
      <c r="ACO440" s="4"/>
      <c r="ACP440" s="4"/>
      <c r="ACQ440" s="4"/>
      <c r="ACR440" s="4"/>
      <c r="ACS440" s="4"/>
      <c r="ACT440" s="4"/>
      <c r="ACU440" s="4"/>
      <c r="ACV440" s="4"/>
      <c r="ACW440" s="4"/>
      <c r="ACX440" s="4"/>
      <c r="ACY440" s="4"/>
      <c r="ACZ440" s="4"/>
      <c r="ADA440" s="4"/>
      <c r="ADB440" s="4"/>
      <c r="ADC440" s="4"/>
      <c r="ADD440" s="4"/>
      <c r="ADE440" s="4"/>
      <c r="ADF440" s="4"/>
      <c r="ADG440" s="4"/>
      <c r="ADH440" s="4"/>
      <c r="ADI440" s="4"/>
      <c r="ADJ440" s="4"/>
      <c r="ADK440" s="4"/>
      <c r="ADL440" s="4"/>
      <c r="ADM440" s="4"/>
      <c r="ADN440" s="4"/>
      <c r="ADO440" s="4"/>
      <c r="ADP440" s="4"/>
      <c r="ADQ440" s="4"/>
      <c r="ADR440" s="4"/>
      <c r="ADS440" s="4"/>
      <c r="ADT440" s="4"/>
      <c r="ADU440" s="4"/>
      <c r="ADV440" s="4"/>
      <c r="ADW440" s="4"/>
      <c r="ADX440" s="4"/>
      <c r="ADY440" s="4"/>
      <c r="ADZ440" s="4"/>
      <c r="AEA440" s="4"/>
      <c r="AEB440" s="4"/>
      <c r="AEC440" s="4"/>
      <c r="AED440" s="4"/>
      <c r="AEE440" s="4"/>
      <c r="AEF440" s="4"/>
      <c r="AEG440" s="4"/>
      <c r="AEH440" s="4"/>
      <c r="AEI440" s="4"/>
      <c r="AEJ440" s="4"/>
      <c r="AEK440" s="4"/>
      <c r="AEL440" s="4"/>
      <c r="AEM440" s="4"/>
      <c r="AEN440" s="4"/>
      <c r="AEO440" s="4"/>
      <c r="AEP440" s="4"/>
      <c r="AEQ440" s="4"/>
      <c r="AER440" s="4"/>
      <c r="AES440" s="4"/>
      <c r="AET440" s="4"/>
      <c r="AEU440" s="4"/>
      <c r="AEV440" s="4"/>
      <c r="AEW440" s="4"/>
      <c r="AEX440" s="4"/>
      <c r="AEY440" s="4"/>
      <c r="AEZ440" s="4"/>
      <c r="AFA440" s="4"/>
      <c r="AFB440" s="4"/>
      <c r="AFC440" s="4"/>
      <c r="AFD440" s="4"/>
      <c r="AFE440" s="4"/>
      <c r="AFF440" s="4"/>
      <c r="AFG440" s="4"/>
      <c r="AFH440" s="4"/>
      <c r="AFI440" s="4"/>
      <c r="AFJ440" s="4"/>
      <c r="AFK440" s="4"/>
      <c r="AFL440" s="4"/>
      <c r="AFM440" s="4"/>
      <c r="AFN440" s="4"/>
      <c r="AFO440" s="4"/>
      <c r="AFP440" s="4"/>
      <c r="AFQ440" s="4"/>
      <c r="AFR440" s="4"/>
      <c r="AFS440" s="4"/>
      <c r="AFT440" s="4"/>
      <c r="AFU440" s="4"/>
      <c r="AFV440" s="4"/>
      <c r="AFW440" s="4"/>
      <c r="AFX440" s="4"/>
      <c r="AFY440" s="4"/>
      <c r="AFZ440" s="4"/>
      <c r="AGA440" s="4"/>
      <c r="AGB440" s="4"/>
      <c r="AGC440" s="4"/>
      <c r="AGD440" s="4"/>
      <c r="AGE440" s="4"/>
      <c r="AGF440" s="4"/>
      <c r="AGG440" s="4"/>
      <c r="AGH440" s="4"/>
      <c r="AGI440" s="4"/>
      <c r="AGJ440" s="4"/>
      <c r="AGK440" s="4"/>
      <c r="AGL440" s="4"/>
      <c r="AGM440" s="4"/>
      <c r="AGN440" s="4"/>
      <c r="AGO440" s="4"/>
      <c r="AGP440" s="4"/>
      <c r="AGQ440" s="4"/>
      <c r="AGR440" s="4"/>
      <c r="AGS440" s="4"/>
      <c r="AGT440" s="4"/>
      <c r="AGU440" s="4"/>
      <c r="AGV440" s="4"/>
      <c r="AGW440" s="4"/>
      <c r="AGX440" s="4"/>
      <c r="AGY440" s="4"/>
      <c r="AGZ440" s="4"/>
      <c r="AHA440" s="4"/>
      <c r="AHB440" s="4"/>
      <c r="AHC440" s="4"/>
      <c r="AHD440" s="4"/>
      <c r="AHE440" s="4"/>
      <c r="AHF440" s="4"/>
      <c r="AHG440" s="4"/>
      <c r="AHH440" s="4"/>
      <c r="AHI440" s="4"/>
      <c r="AHJ440" s="4"/>
      <c r="AHK440" s="4"/>
      <c r="AHL440" s="4"/>
      <c r="AHM440" s="4"/>
      <c r="AHN440" s="4"/>
      <c r="AHO440" s="4"/>
      <c r="AHP440" s="4"/>
      <c r="AHQ440" s="4"/>
      <c r="AHR440" s="4"/>
      <c r="AHS440" s="4"/>
      <c r="AHT440" s="4"/>
      <c r="AHU440" s="4"/>
      <c r="AHV440" s="4"/>
      <c r="AHW440" s="4"/>
      <c r="AHX440" s="4"/>
      <c r="AHY440" s="4"/>
      <c r="AHZ440" s="4"/>
      <c r="AIA440" s="4"/>
      <c r="AIB440" s="4"/>
      <c r="AIC440" s="4"/>
      <c r="AID440" s="4"/>
      <c r="AIE440" s="4"/>
      <c r="AIF440" s="4"/>
      <c r="AIG440" s="4"/>
      <c r="AIH440" s="4"/>
      <c r="AII440" s="4"/>
      <c r="AIJ440" s="4"/>
      <c r="AIK440" s="4"/>
      <c r="AIL440" s="4"/>
      <c r="AIM440" s="4"/>
      <c r="AIN440" s="4"/>
      <c r="AIO440" s="4"/>
      <c r="AIP440" s="4"/>
      <c r="AIQ440" s="4"/>
      <c r="AIR440" s="4"/>
      <c r="AIS440" s="4"/>
      <c r="AIT440" s="4"/>
      <c r="AIU440" s="4"/>
      <c r="AIV440" s="4"/>
      <c r="AIW440" s="4"/>
      <c r="AIX440" s="4"/>
      <c r="AIY440" s="4"/>
      <c r="AIZ440" s="4"/>
      <c r="AJA440" s="4"/>
      <c r="AJB440" s="4"/>
      <c r="AJC440" s="4"/>
      <c r="AJD440" s="4"/>
      <c r="AJE440" s="4"/>
      <c r="AJF440" s="4"/>
      <c r="AJG440" s="4"/>
      <c r="AJH440" s="4"/>
      <c r="AJI440" s="4"/>
      <c r="AJJ440" s="4"/>
      <c r="AJK440" s="4"/>
      <c r="AJL440" s="4"/>
      <c r="AJM440" s="4"/>
      <c r="AJN440" s="4"/>
      <c r="AJO440" s="4"/>
      <c r="AJP440" s="4"/>
      <c r="AJQ440" s="4"/>
      <c r="AJR440" s="4"/>
      <c r="AJS440" s="4"/>
      <c r="AJT440" s="4"/>
      <c r="AJU440" s="4"/>
      <c r="AJV440" s="4"/>
      <c r="AJW440" s="4"/>
      <c r="AJX440" s="4"/>
      <c r="AJY440" s="4"/>
      <c r="AJZ440" s="4"/>
      <c r="AKA440" s="4"/>
      <c r="AKB440" s="4"/>
      <c r="AKC440" s="4"/>
      <c r="AKD440" s="4"/>
      <c r="AKE440" s="4"/>
      <c r="AKF440" s="4"/>
      <c r="AKG440" s="4"/>
      <c r="AKH440" s="4"/>
      <c r="AKI440" s="4"/>
      <c r="AKJ440" s="4"/>
      <c r="AKK440" s="4"/>
      <c r="AKL440" s="4"/>
      <c r="AKM440" s="4"/>
      <c r="AKN440" s="4"/>
      <c r="AKO440" s="4"/>
      <c r="AKP440" s="4"/>
      <c r="AKQ440" s="4"/>
      <c r="AKR440" s="4"/>
      <c r="AKS440" s="4"/>
      <c r="AKT440" s="4"/>
      <c r="AKU440" s="4"/>
      <c r="AKV440" s="4"/>
      <c r="AKW440" s="4"/>
      <c r="AKX440" s="4"/>
      <c r="AKY440" s="4"/>
      <c r="AKZ440" s="4"/>
      <c r="ALA440" s="4"/>
      <c r="ALB440" s="4"/>
      <c r="ALC440" s="4"/>
      <c r="ALD440" s="4"/>
      <c r="ALE440" s="4"/>
      <c r="ALF440" s="4"/>
      <c r="ALG440" s="4"/>
      <c r="ALH440" s="4"/>
      <c r="ALI440" s="4"/>
      <c r="ALJ440" s="4"/>
      <c r="ALK440" s="4"/>
      <c r="ALL440" s="4"/>
      <c r="ALM440" s="4"/>
      <c r="ALN440" s="4"/>
      <c r="ALO440" s="4"/>
      <c r="ALP440" s="4"/>
      <c r="ALQ440" s="4"/>
      <c r="ALR440" s="4"/>
      <c r="ALS440" s="4"/>
      <c r="ALT440" s="4"/>
      <c r="ALU440" s="4"/>
      <c r="ALV440" s="4"/>
      <c r="ALW440" s="4"/>
      <c r="ALX440" s="4"/>
      <c r="ALY440" s="4"/>
      <c r="ALZ440" s="4"/>
      <c r="AMA440" s="4"/>
      <c r="AMB440" s="4"/>
      <c r="AMC440" s="4"/>
      <c r="AMD440" s="4"/>
      <c r="AME440" s="4"/>
      <c r="AMF440" s="4"/>
      <c r="AMG440" s="4"/>
      <c r="AMH440" s="4"/>
      <c r="AMI440" s="4"/>
      <c r="AMJ440" s="4"/>
      <c r="AMK440" s="4"/>
      <c r="AML440" s="4"/>
      <c r="AMM440" s="4"/>
      <c r="AMN440" s="4"/>
      <c r="AMO440" s="4"/>
      <c r="AMP440" s="4"/>
      <c r="AMQ440" s="4"/>
      <c r="AMR440" s="4"/>
      <c r="AMS440" s="4"/>
      <c r="AMT440" s="4"/>
      <c r="AMU440" s="4"/>
      <c r="AMV440" s="4"/>
      <c r="AMW440" s="4"/>
      <c r="AMX440" s="4"/>
      <c r="AMY440" s="4"/>
      <c r="AMZ440" s="4"/>
      <c r="ANA440" s="4"/>
      <c r="ANB440" s="4"/>
      <c r="ANC440" s="4"/>
      <c r="AND440" s="4"/>
      <c r="ANE440" s="4"/>
      <c r="ANF440" s="4"/>
      <c r="ANG440" s="4"/>
      <c r="ANH440" s="4"/>
      <c r="ANI440" s="4"/>
      <c r="ANJ440" s="4"/>
      <c r="ANK440" s="4"/>
      <c r="ANL440" s="4"/>
      <c r="ANM440" s="4"/>
      <c r="ANN440" s="4"/>
      <c r="ANO440" s="4"/>
      <c r="ANP440" s="4"/>
      <c r="ANQ440" s="4"/>
      <c r="ANR440" s="4"/>
      <c r="ANS440" s="4"/>
      <c r="ANT440" s="4"/>
      <c r="ANU440" s="4"/>
      <c r="ANV440" s="4"/>
      <c r="ANW440" s="4"/>
      <c r="ANX440" s="4"/>
      <c r="ANY440" s="4"/>
      <c r="ANZ440" s="4"/>
      <c r="AOA440" s="4"/>
      <c r="AOB440" s="4"/>
      <c r="AOC440" s="4"/>
      <c r="AOD440" s="4"/>
      <c r="AOE440" s="4"/>
      <c r="AOF440" s="4"/>
      <c r="AOG440" s="4"/>
      <c r="AOH440" s="4"/>
      <c r="AOI440" s="4"/>
      <c r="AOJ440" s="4"/>
      <c r="AOK440" s="4"/>
      <c r="AOL440" s="4"/>
      <c r="AOM440" s="4"/>
      <c r="AON440" s="4"/>
      <c r="AOO440" s="4"/>
      <c r="AOP440" s="4"/>
      <c r="AOQ440" s="4"/>
      <c r="AOR440" s="4"/>
      <c r="AOS440" s="4"/>
      <c r="AOT440" s="4"/>
      <c r="AOU440" s="4"/>
      <c r="AOV440" s="4"/>
      <c r="AOW440" s="4"/>
      <c r="AOX440" s="4"/>
      <c r="AOY440" s="4"/>
      <c r="AOZ440" s="4"/>
      <c r="APA440" s="4"/>
      <c r="APB440" s="4"/>
      <c r="APC440" s="4"/>
      <c r="APD440" s="4"/>
      <c r="APE440" s="4"/>
      <c r="APF440" s="4"/>
      <c r="APG440" s="4"/>
      <c r="APH440" s="4"/>
      <c r="API440" s="4"/>
      <c r="APJ440" s="4"/>
      <c r="APK440" s="4"/>
      <c r="APL440" s="4"/>
      <c r="APM440" s="4"/>
      <c r="APN440" s="4"/>
      <c r="APO440" s="4"/>
      <c r="APP440" s="4"/>
      <c r="APQ440" s="4"/>
      <c r="APR440" s="4"/>
      <c r="APS440" s="4"/>
      <c r="APT440" s="4"/>
      <c r="APU440" s="4"/>
      <c r="APV440" s="4"/>
      <c r="APW440" s="4"/>
      <c r="APX440" s="4"/>
      <c r="APY440" s="4"/>
      <c r="APZ440" s="4"/>
      <c r="AQA440" s="4"/>
      <c r="AQB440" s="4"/>
      <c r="AQC440" s="4"/>
      <c r="AQD440" s="4"/>
      <c r="AQE440" s="4"/>
      <c r="AQF440" s="4"/>
      <c r="AQG440" s="4"/>
      <c r="AQH440" s="4"/>
      <c r="AQI440" s="4"/>
      <c r="AQJ440" s="4"/>
      <c r="AQK440" s="4"/>
      <c r="AQL440" s="4"/>
      <c r="AQM440" s="4"/>
      <c r="AQN440" s="4"/>
      <c r="AQO440" s="4"/>
      <c r="AQP440" s="4"/>
      <c r="AQQ440" s="4"/>
      <c r="AQR440" s="4"/>
      <c r="AQS440" s="4"/>
      <c r="AQT440" s="4"/>
      <c r="AQU440" s="4"/>
      <c r="AQV440" s="4"/>
      <c r="AQW440" s="4"/>
      <c r="AQX440" s="4"/>
      <c r="AQY440" s="4"/>
      <c r="AQZ440" s="4"/>
      <c r="ARA440" s="4"/>
      <c r="ARB440" s="4"/>
      <c r="ARC440" s="4"/>
      <c r="ARD440" s="4"/>
      <c r="ARE440" s="4"/>
      <c r="ARF440" s="4"/>
      <c r="ARG440" s="4"/>
      <c r="ARH440" s="4"/>
      <c r="ARI440" s="4"/>
      <c r="ARJ440" s="4"/>
      <c r="ARK440" s="4"/>
      <c r="ARL440" s="4"/>
      <c r="ARM440" s="4"/>
      <c r="ARN440" s="4"/>
      <c r="ARO440" s="4"/>
      <c r="ARP440" s="4"/>
      <c r="ARQ440" s="4"/>
      <c r="ARR440" s="4"/>
      <c r="ARS440" s="4"/>
      <c r="ART440" s="4"/>
      <c r="ARU440" s="4"/>
      <c r="ARV440" s="4"/>
      <c r="ARW440" s="4"/>
      <c r="ARX440" s="4"/>
      <c r="ARY440" s="4"/>
      <c r="ARZ440" s="4"/>
      <c r="ASA440" s="4"/>
      <c r="ASB440" s="4"/>
      <c r="ASC440" s="4"/>
      <c r="ASD440" s="4"/>
      <c r="ASE440" s="4"/>
      <c r="ASF440" s="4"/>
      <c r="ASG440" s="4"/>
      <c r="ASH440" s="4"/>
      <c r="ASI440" s="4"/>
      <c r="ASJ440" s="4"/>
      <c r="ASK440" s="4"/>
      <c r="ASL440" s="4"/>
      <c r="ASM440" s="4"/>
      <c r="ASN440" s="4"/>
      <c r="ASO440" s="4"/>
      <c r="ASP440" s="4"/>
      <c r="ASQ440" s="4"/>
      <c r="ASR440" s="4"/>
      <c r="ASS440" s="4"/>
      <c r="AST440" s="4"/>
      <c r="ASU440" s="4"/>
      <c r="ASV440" s="4"/>
      <c r="ASW440" s="4"/>
      <c r="ASX440" s="4"/>
      <c r="ASY440" s="4"/>
      <c r="ASZ440" s="4"/>
      <c r="ATA440" s="4"/>
      <c r="ATB440" s="4"/>
      <c r="ATC440" s="4"/>
      <c r="ATD440" s="4"/>
      <c r="ATE440" s="4"/>
      <c r="ATF440" s="4"/>
      <c r="ATG440" s="4"/>
      <c r="ATH440" s="4"/>
      <c r="ATI440" s="4"/>
      <c r="ATJ440" s="4"/>
      <c r="ATK440" s="4"/>
      <c r="ATL440" s="4"/>
      <c r="ATM440" s="4"/>
      <c r="ATN440" s="4"/>
      <c r="ATO440" s="4"/>
      <c r="ATP440" s="4"/>
      <c r="ATQ440" s="4"/>
      <c r="ATR440" s="4"/>
      <c r="ATS440" s="4"/>
      <c r="ATT440" s="4"/>
      <c r="ATU440" s="4"/>
      <c r="ATV440" s="4"/>
      <c r="ATW440" s="4"/>
      <c r="ATX440" s="4"/>
      <c r="ATY440" s="4"/>
      <c r="ATZ440" s="4"/>
      <c r="AUA440" s="4"/>
      <c r="AUB440" s="4"/>
      <c r="AUC440" s="4"/>
      <c r="AUD440" s="4"/>
      <c r="AUE440" s="4"/>
      <c r="AUF440" s="4"/>
      <c r="AUG440" s="4"/>
      <c r="AUH440" s="4"/>
      <c r="AUI440" s="4"/>
      <c r="AUJ440" s="4"/>
      <c r="AUK440" s="4"/>
      <c r="AUL440" s="4"/>
      <c r="AUM440" s="4"/>
      <c r="AUN440" s="4"/>
      <c r="AUO440" s="4"/>
      <c r="AUP440" s="4"/>
      <c r="AUQ440" s="4"/>
      <c r="AUR440" s="4"/>
      <c r="AUS440" s="4"/>
      <c r="AUT440" s="4"/>
      <c r="AUU440" s="4"/>
      <c r="AUV440" s="4"/>
      <c r="AUW440" s="4"/>
      <c r="AUX440" s="4"/>
      <c r="AUY440" s="4"/>
      <c r="AUZ440" s="4"/>
      <c r="AVA440" s="4"/>
      <c r="AVB440" s="4"/>
      <c r="AVC440" s="4"/>
      <c r="AVD440" s="4"/>
      <c r="AVE440" s="4"/>
      <c r="AVF440" s="4"/>
      <c r="AVG440" s="4"/>
      <c r="AVH440" s="4"/>
      <c r="AVI440" s="4"/>
      <c r="AVJ440" s="4"/>
      <c r="AVK440" s="4"/>
      <c r="AVL440" s="4"/>
      <c r="AVM440" s="4"/>
      <c r="AVN440" s="4"/>
      <c r="AVO440" s="4"/>
      <c r="AVP440" s="4"/>
      <c r="AVQ440" s="4"/>
      <c r="AVR440" s="4"/>
      <c r="AVS440" s="4"/>
      <c r="AVT440" s="4"/>
      <c r="AVU440" s="4"/>
      <c r="AVV440" s="4"/>
      <c r="AVW440" s="4"/>
      <c r="AVX440" s="4"/>
      <c r="AVY440" s="4"/>
      <c r="AVZ440" s="4"/>
      <c r="AWA440" s="4"/>
      <c r="AWB440" s="4"/>
      <c r="AWC440" s="4"/>
      <c r="AWD440" s="4"/>
      <c r="AWE440" s="4"/>
      <c r="AWF440" s="4"/>
      <c r="AWG440" s="4"/>
      <c r="AWH440" s="4"/>
      <c r="AWI440" s="4"/>
      <c r="AWJ440" s="4"/>
      <c r="AWK440" s="4"/>
      <c r="AWL440" s="4"/>
      <c r="AWM440" s="4"/>
      <c r="AWN440" s="4"/>
      <c r="AWO440" s="4"/>
      <c r="AWP440" s="4"/>
      <c r="AWQ440" s="4"/>
      <c r="AWR440" s="4"/>
      <c r="AWS440" s="4"/>
      <c r="AWT440" s="4"/>
      <c r="AWU440" s="4"/>
      <c r="AWV440" s="4"/>
      <c r="AWW440" s="4"/>
      <c r="AWX440" s="4"/>
      <c r="AWY440" s="4"/>
      <c r="AWZ440" s="4"/>
      <c r="AXA440" s="4"/>
      <c r="AXB440" s="4"/>
      <c r="AXC440" s="4"/>
      <c r="AXD440" s="4"/>
      <c r="AXE440" s="4"/>
      <c r="AXF440" s="4"/>
      <c r="AXG440" s="4"/>
      <c r="AXH440" s="4"/>
      <c r="AXI440" s="4"/>
      <c r="AXJ440" s="4"/>
      <c r="AXK440" s="4"/>
      <c r="AXL440" s="4"/>
      <c r="AXM440" s="4"/>
      <c r="AXN440" s="4"/>
      <c r="AXO440" s="4"/>
      <c r="AXP440" s="4"/>
      <c r="AXQ440" s="4"/>
      <c r="AXR440" s="4"/>
      <c r="AXS440" s="4"/>
      <c r="AXT440" s="4"/>
      <c r="AXU440" s="4"/>
      <c r="AXV440" s="4"/>
      <c r="AXW440" s="4"/>
      <c r="AXX440" s="4"/>
      <c r="AXY440" s="4"/>
      <c r="AXZ440" s="4"/>
      <c r="AYA440" s="4"/>
      <c r="AYB440" s="4"/>
      <c r="AYC440" s="4"/>
      <c r="AYD440" s="4"/>
      <c r="AYE440" s="4"/>
      <c r="AYF440" s="4"/>
      <c r="AYG440" s="4"/>
      <c r="AYH440" s="4"/>
      <c r="AYI440" s="4"/>
      <c r="AYJ440" s="4"/>
      <c r="AYK440" s="4"/>
      <c r="AYL440" s="4"/>
      <c r="AYM440" s="4"/>
      <c r="AYN440" s="4"/>
      <c r="AYO440" s="4"/>
      <c r="AYP440" s="4"/>
      <c r="AYQ440" s="4"/>
      <c r="AYR440" s="4"/>
      <c r="AYS440" s="4"/>
      <c r="AYT440" s="4"/>
      <c r="AYU440" s="4"/>
      <c r="AYV440" s="4"/>
      <c r="AYW440" s="4"/>
      <c r="AYX440" s="4"/>
      <c r="AYY440" s="4"/>
      <c r="AYZ440" s="4"/>
      <c r="AZA440" s="4"/>
      <c r="AZB440" s="4"/>
      <c r="AZC440" s="4"/>
      <c r="AZD440" s="4"/>
      <c r="AZE440" s="4"/>
      <c r="AZF440" s="4"/>
      <c r="AZG440" s="4"/>
      <c r="AZH440" s="4"/>
      <c r="AZI440" s="4"/>
      <c r="AZJ440" s="4"/>
      <c r="AZK440" s="4"/>
      <c r="AZL440" s="4"/>
      <c r="AZM440" s="4"/>
      <c r="AZN440" s="4"/>
      <c r="AZO440" s="4"/>
      <c r="AZP440" s="4"/>
      <c r="AZQ440" s="4"/>
      <c r="AZR440" s="4"/>
      <c r="AZS440" s="4"/>
      <c r="AZT440" s="4"/>
      <c r="AZU440" s="4"/>
      <c r="AZV440" s="4"/>
      <c r="AZW440" s="4"/>
      <c r="AZX440" s="4"/>
      <c r="AZY440" s="4"/>
      <c r="AZZ440" s="4"/>
      <c r="BAA440" s="4"/>
      <c r="BAB440" s="4"/>
      <c r="BAC440" s="4"/>
      <c r="BAD440" s="4"/>
      <c r="BAE440" s="4"/>
      <c r="BAF440" s="4"/>
      <c r="BAG440" s="4"/>
      <c r="BAH440" s="4"/>
      <c r="BAI440" s="4"/>
      <c r="BAJ440" s="4"/>
      <c r="BAK440" s="4"/>
      <c r="BAL440" s="4"/>
      <c r="BAM440" s="4"/>
      <c r="BAN440" s="4"/>
      <c r="BAO440" s="4"/>
      <c r="BAP440" s="4"/>
      <c r="BAQ440" s="4"/>
      <c r="BAR440" s="4"/>
      <c r="BAS440" s="4"/>
      <c r="BAT440" s="4"/>
      <c r="BAU440" s="4"/>
      <c r="BAV440" s="4"/>
      <c r="BAW440" s="4"/>
      <c r="BAX440" s="4"/>
      <c r="BAY440" s="4"/>
      <c r="BAZ440" s="4"/>
      <c r="BBA440" s="4"/>
      <c r="BBB440" s="4"/>
      <c r="BBC440" s="4"/>
      <c r="BBD440" s="4"/>
      <c r="BBE440" s="4"/>
      <c r="BBF440" s="4"/>
      <c r="BBG440" s="4"/>
      <c r="BBH440" s="4"/>
      <c r="BBI440" s="4"/>
      <c r="BBJ440" s="4"/>
      <c r="BBK440" s="4"/>
      <c r="BBL440" s="4"/>
      <c r="BBM440" s="4"/>
      <c r="BBN440" s="4"/>
      <c r="BBO440" s="4"/>
      <c r="BBP440" s="4"/>
      <c r="BBQ440" s="4"/>
      <c r="BBR440" s="4"/>
      <c r="BBS440" s="4"/>
      <c r="BBT440" s="4"/>
      <c r="BBU440" s="4"/>
      <c r="BBV440" s="4"/>
      <c r="BBW440" s="4"/>
      <c r="BBX440" s="4"/>
      <c r="BBY440" s="4"/>
      <c r="BBZ440" s="4"/>
      <c r="BCA440" s="4"/>
      <c r="BCB440" s="4"/>
      <c r="BCC440" s="4"/>
      <c r="BCD440" s="4"/>
      <c r="BCE440" s="4"/>
      <c r="BCF440" s="4"/>
      <c r="BCG440" s="4"/>
      <c r="BCH440" s="4"/>
      <c r="BCI440" s="4"/>
      <c r="BCJ440" s="4"/>
      <c r="BCK440" s="4"/>
      <c r="BCL440" s="4"/>
      <c r="BCM440" s="4"/>
      <c r="BCN440" s="4"/>
      <c r="BCO440" s="4"/>
      <c r="BCP440" s="4"/>
      <c r="BCQ440" s="4"/>
      <c r="BCR440" s="4"/>
      <c r="BCS440" s="4"/>
      <c r="BCT440" s="4"/>
      <c r="BCU440" s="4"/>
      <c r="BCV440" s="4"/>
      <c r="BCW440" s="4"/>
      <c r="BCX440" s="4"/>
      <c r="BCY440" s="4"/>
      <c r="BCZ440" s="4"/>
      <c r="BDA440" s="4"/>
      <c r="BDB440" s="4"/>
      <c r="BDC440" s="4"/>
      <c r="BDD440" s="4"/>
      <c r="BDE440" s="4"/>
      <c r="BDF440" s="4"/>
      <c r="BDG440" s="4"/>
      <c r="BDH440" s="4"/>
      <c r="BDI440" s="4"/>
      <c r="BDJ440" s="4"/>
      <c r="BDK440" s="4"/>
      <c r="BDL440" s="4"/>
      <c r="BDM440" s="4"/>
      <c r="BDN440" s="4"/>
      <c r="BDO440" s="4"/>
      <c r="BDP440" s="4"/>
      <c r="BDQ440" s="4"/>
      <c r="BDR440" s="4"/>
      <c r="BDS440" s="4"/>
      <c r="BDT440" s="4"/>
      <c r="BDU440" s="4"/>
      <c r="BDV440" s="4"/>
      <c r="BDW440" s="4"/>
      <c r="BDX440" s="4"/>
      <c r="BDY440" s="4"/>
      <c r="BDZ440" s="4"/>
      <c r="BEA440" s="4"/>
      <c r="BEB440" s="4"/>
      <c r="BEC440" s="4"/>
      <c r="BED440" s="4"/>
      <c r="BEE440" s="4"/>
      <c r="BEF440" s="4"/>
      <c r="BEG440" s="4"/>
      <c r="BEH440" s="4"/>
      <c r="BEI440" s="4"/>
      <c r="BEJ440" s="4"/>
      <c r="BEK440" s="4"/>
      <c r="BEL440" s="4"/>
      <c r="BEM440" s="4"/>
      <c r="BEN440" s="4"/>
      <c r="BEO440" s="4"/>
      <c r="BEP440" s="4"/>
      <c r="BEQ440" s="4"/>
      <c r="BER440" s="4"/>
      <c r="BES440" s="4"/>
      <c r="BET440" s="4"/>
      <c r="BEU440" s="4"/>
      <c r="BEV440" s="4"/>
      <c r="BEW440" s="4"/>
      <c r="BEX440" s="4"/>
      <c r="BEY440" s="4"/>
      <c r="BEZ440" s="4"/>
      <c r="BFA440" s="4"/>
      <c r="BFB440" s="4"/>
      <c r="BFC440" s="4"/>
      <c r="BFD440" s="4"/>
      <c r="BFE440" s="4"/>
      <c r="BFF440" s="4"/>
      <c r="BFG440" s="4"/>
      <c r="BFH440" s="4"/>
      <c r="BFI440" s="4"/>
      <c r="BFJ440" s="4"/>
      <c r="BFK440" s="4"/>
      <c r="BFL440" s="4"/>
      <c r="BFM440" s="4"/>
      <c r="BFN440" s="4"/>
      <c r="BFO440" s="4"/>
      <c r="BFP440" s="4"/>
      <c r="BFQ440" s="4"/>
      <c r="BFR440" s="4"/>
      <c r="BFS440" s="4"/>
      <c r="BFT440" s="4"/>
      <c r="BFU440" s="4"/>
      <c r="BFV440" s="4"/>
      <c r="BFW440" s="4"/>
      <c r="BFX440" s="4"/>
      <c r="BFY440" s="4"/>
      <c r="BFZ440" s="4"/>
      <c r="BGA440" s="4"/>
      <c r="BGB440" s="4"/>
      <c r="BGC440" s="4"/>
      <c r="BGD440" s="4"/>
      <c r="BGE440" s="4"/>
      <c r="BGF440" s="4"/>
      <c r="BGG440" s="4"/>
      <c r="BGH440" s="4"/>
      <c r="BGI440" s="4"/>
      <c r="BGJ440" s="4"/>
      <c r="BGK440" s="4"/>
      <c r="BGL440" s="4"/>
      <c r="BGM440" s="4"/>
      <c r="BGN440" s="4"/>
      <c r="BGO440" s="4"/>
      <c r="BGP440" s="4"/>
      <c r="BGQ440" s="4"/>
      <c r="BGR440" s="4"/>
      <c r="BGS440" s="4"/>
      <c r="BGT440" s="4"/>
      <c r="BGU440" s="4"/>
      <c r="BGV440" s="4"/>
      <c r="BGW440" s="4"/>
      <c r="BGX440" s="4"/>
      <c r="BGY440" s="4"/>
      <c r="BGZ440" s="4"/>
      <c r="BHA440" s="4"/>
      <c r="BHB440" s="4"/>
      <c r="BHC440" s="4"/>
      <c r="BHD440" s="4"/>
      <c r="BHE440" s="4"/>
      <c r="BHF440" s="4"/>
      <c r="BHG440" s="4"/>
      <c r="BHH440" s="4"/>
      <c r="BHI440" s="4"/>
      <c r="BHJ440" s="4"/>
      <c r="BHK440" s="4"/>
      <c r="BHL440" s="4"/>
      <c r="BHM440" s="4"/>
      <c r="BHN440" s="4"/>
      <c r="BHO440" s="4"/>
      <c r="BHP440" s="4"/>
      <c r="BHQ440" s="4"/>
      <c r="BHR440" s="4"/>
      <c r="BHS440" s="4"/>
      <c r="BHT440" s="4"/>
      <c r="BHU440" s="4"/>
      <c r="BHV440" s="4"/>
      <c r="BHW440" s="4"/>
      <c r="BHX440" s="4"/>
      <c r="BHY440" s="4"/>
      <c r="BHZ440" s="4"/>
      <c r="BIA440" s="4"/>
      <c r="BIB440" s="4"/>
      <c r="BIC440" s="4"/>
      <c r="BID440" s="4"/>
      <c r="BIE440" s="4"/>
      <c r="BIF440" s="4"/>
      <c r="BIG440" s="4"/>
      <c r="BIH440" s="4"/>
      <c r="BII440" s="4"/>
      <c r="BIJ440" s="4"/>
      <c r="BIK440" s="4"/>
      <c r="BIL440" s="4"/>
      <c r="BIM440" s="4"/>
      <c r="BIN440" s="4"/>
      <c r="BIO440" s="4"/>
      <c r="BIP440" s="4"/>
      <c r="BIQ440" s="4"/>
      <c r="BIR440" s="4"/>
      <c r="BIS440" s="4"/>
      <c r="BIT440" s="4"/>
      <c r="BIU440" s="4"/>
      <c r="BIV440" s="4"/>
      <c r="BIW440" s="4"/>
      <c r="BIX440" s="4"/>
      <c r="BIY440" s="4"/>
      <c r="BIZ440" s="4"/>
      <c r="BJA440" s="4"/>
      <c r="BJB440" s="4"/>
      <c r="BJC440" s="4"/>
      <c r="BJD440" s="4"/>
      <c r="BJE440" s="4"/>
      <c r="BJF440" s="4"/>
      <c r="BJG440" s="4"/>
      <c r="BJH440" s="4"/>
      <c r="BJI440" s="4"/>
      <c r="BJJ440" s="4"/>
      <c r="BJK440" s="4"/>
      <c r="BJL440" s="4"/>
      <c r="BJM440" s="4"/>
      <c r="BJN440" s="4"/>
      <c r="BJO440" s="4"/>
      <c r="BJP440" s="4"/>
      <c r="BJQ440" s="4"/>
      <c r="BJR440" s="4"/>
      <c r="BJS440" s="4"/>
      <c r="BJT440" s="4"/>
      <c r="BJU440" s="4"/>
      <c r="BJV440" s="4"/>
      <c r="BJW440" s="4"/>
      <c r="BJX440" s="4"/>
      <c r="BJY440" s="4"/>
      <c r="BJZ440" s="4"/>
      <c r="BKA440" s="4"/>
      <c r="BKB440" s="4"/>
      <c r="BKC440" s="4"/>
      <c r="BKD440" s="4"/>
      <c r="BKE440" s="4"/>
      <c r="BKF440" s="4"/>
      <c r="BKG440" s="4"/>
      <c r="BKH440" s="4"/>
      <c r="BKI440" s="4"/>
      <c r="BKJ440" s="4"/>
      <c r="BKK440" s="4"/>
      <c r="BKL440" s="4"/>
      <c r="BKM440" s="4"/>
      <c r="BKN440" s="4"/>
      <c r="BKO440" s="4"/>
      <c r="BKP440" s="4"/>
      <c r="BKQ440" s="4"/>
      <c r="BKR440" s="4"/>
      <c r="BKS440" s="4"/>
      <c r="BKT440" s="4"/>
      <c r="BKU440" s="4"/>
      <c r="BKV440" s="4"/>
      <c r="BKW440" s="4"/>
      <c r="BKX440" s="4"/>
      <c r="BKY440" s="4"/>
      <c r="BKZ440" s="4"/>
      <c r="BLA440" s="4"/>
      <c r="BLB440" s="4"/>
      <c r="BLC440" s="4"/>
      <c r="BLD440" s="4"/>
      <c r="BLE440" s="4"/>
      <c r="BLF440" s="4"/>
      <c r="BLG440" s="4"/>
      <c r="BLH440" s="4"/>
      <c r="BLI440" s="4"/>
      <c r="BLJ440" s="4"/>
      <c r="BLK440" s="4"/>
      <c r="BLL440" s="4"/>
      <c r="BLM440" s="4"/>
      <c r="BLN440" s="4"/>
      <c r="BLO440" s="4"/>
      <c r="BLP440" s="4"/>
      <c r="BLQ440" s="4"/>
      <c r="BLR440" s="4"/>
      <c r="BLS440" s="4"/>
      <c r="BLT440" s="4"/>
      <c r="BLU440" s="4"/>
      <c r="BLV440" s="4"/>
      <c r="BLW440" s="4"/>
      <c r="BLX440" s="4"/>
      <c r="BLY440" s="4"/>
      <c r="BLZ440" s="4"/>
      <c r="BMA440" s="4"/>
      <c r="BMB440" s="4"/>
      <c r="BMC440" s="4"/>
      <c r="BMD440" s="4"/>
      <c r="BME440" s="4"/>
      <c r="BMF440" s="4"/>
      <c r="BMG440" s="4"/>
      <c r="BMH440" s="4"/>
      <c r="BMI440" s="4"/>
      <c r="BMJ440" s="4"/>
      <c r="BMK440" s="4"/>
      <c r="BML440" s="4"/>
      <c r="BMM440" s="4"/>
      <c r="BMN440" s="4"/>
      <c r="BMO440" s="4"/>
      <c r="BMP440" s="4"/>
      <c r="BMQ440" s="4"/>
      <c r="BMR440" s="4"/>
      <c r="BMS440" s="4"/>
      <c r="BMT440" s="4"/>
      <c r="BMU440" s="4"/>
      <c r="BMV440" s="4"/>
      <c r="BMW440" s="4"/>
      <c r="BMX440" s="4"/>
      <c r="BMY440" s="4"/>
      <c r="BMZ440" s="4"/>
      <c r="BNA440" s="4"/>
      <c r="BNB440" s="4"/>
      <c r="BNC440" s="4"/>
      <c r="BND440" s="4"/>
      <c r="BNE440" s="4"/>
      <c r="BNF440" s="4"/>
      <c r="BNG440" s="4"/>
      <c r="BNH440" s="4"/>
      <c r="BNI440" s="4"/>
      <c r="BNJ440" s="4"/>
      <c r="BNK440" s="4"/>
      <c r="BNL440" s="4"/>
      <c r="BNM440" s="4"/>
      <c r="BNN440" s="4"/>
      <c r="BNO440" s="4"/>
      <c r="BNP440" s="4"/>
      <c r="BNQ440" s="4"/>
      <c r="BNR440" s="4"/>
      <c r="BNS440" s="4"/>
      <c r="BNT440" s="4"/>
      <c r="BNU440" s="4"/>
      <c r="BNV440" s="4"/>
      <c r="BNW440" s="4"/>
      <c r="BNX440" s="4"/>
      <c r="BNY440" s="4"/>
      <c r="BNZ440" s="4"/>
      <c r="BOA440" s="4"/>
      <c r="BOB440" s="4"/>
      <c r="BOC440" s="4"/>
      <c r="BOD440" s="4"/>
      <c r="BOE440" s="4"/>
      <c r="BOF440" s="4"/>
      <c r="BOG440" s="4"/>
      <c r="BOH440" s="4"/>
      <c r="BOI440" s="4"/>
      <c r="BOJ440" s="4"/>
      <c r="BOK440" s="4"/>
      <c r="BOL440" s="4"/>
      <c r="BOM440" s="4"/>
      <c r="BON440" s="4"/>
      <c r="BOO440" s="4"/>
      <c r="BOP440" s="4"/>
      <c r="BOQ440" s="4"/>
      <c r="BOR440" s="4"/>
      <c r="BOS440" s="4"/>
      <c r="BOT440" s="4"/>
      <c r="BOU440" s="4"/>
      <c r="BOV440" s="4"/>
      <c r="BOW440" s="4"/>
      <c r="BOX440" s="4"/>
      <c r="BOY440" s="4"/>
      <c r="BOZ440" s="4"/>
      <c r="BPA440" s="4"/>
      <c r="BPB440" s="4"/>
      <c r="BPC440" s="4"/>
      <c r="BPD440" s="4"/>
      <c r="BPE440" s="4"/>
      <c r="BPF440" s="4"/>
      <c r="BPG440" s="4"/>
      <c r="BPH440" s="4"/>
      <c r="BPI440" s="4"/>
      <c r="BPJ440" s="4"/>
      <c r="BPK440" s="4"/>
      <c r="BPL440" s="4"/>
      <c r="BPM440" s="4"/>
      <c r="BPN440" s="4"/>
      <c r="BPO440" s="4"/>
      <c r="BPP440" s="4"/>
      <c r="BPQ440" s="4"/>
      <c r="BPR440" s="4"/>
      <c r="BPS440" s="4"/>
      <c r="BPT440" s="4"/>
      <c r="BPU440" s="4"/>
      <c r="BPV440" s="4"/>
      <c r="BPW440" s="4"/>
      <c r="BPX440" s="4"/>
      <c r="BPY440" s="4"/>
      <c r="BPZ440" s="4"/>
      <c r="BQA440" s="4"/>
      <c r="BQB440" s="4"/>
      <c r="BQC440" s="4"/>
      <c r="BQD440" s="4"/>
      <c r="BQE440" s="4"/>
      <c r="BQF440" s="4"/>
      <c r="BQG440" s="4"/>
      <c r="BQH440" s="4"/>
      <c r="BQI440" s="4"/>
      <c r="BQJ440" s="4"/>
      <c r="BQK440" s="4"/>
      <c r="BQL440" s="4"/>
      <c r="BQM440" s="4"/>
      <c r="BQN440" s="4"/>
      <c r="BQO440" s="4"/>
      <c r="BQP440" s="4"/>
      <c r="BQQ440" s="4"/>
      <c r="BQR440" s="4"/>
      <c r="BQS440" s="4"/>
      <c r="BQT440" s="4"/>
      <c r="BQU440" s="4"/>
      <c r="BQV440" s="4"/>
      <c r="BQW440" s="4"/>
      <c r="BQX440" s="4"/>
      <c r="BQY440" s="4"/>
      <c r="BQZ440" s="4"/>
      <c r="BRA440" s="4"/>
      <c r="BRB440" s="4"/>
      <c r="BRC440" s="4"/>
      <c r="BRD440" s="4"/>
      <c r="BRE440" s="4"/>
      <c r="BRF440" s="4"/>
      <c r="BRG440" s="4"/>
      <c r="BRH440" s="4"/>
      <c r="BRI440" s="4"/>
      <c r="BRJ440" s="4"/>
      <c r="BRK440" s="4"/>
      <c r="BRL440" s="4"/>
      <c r="BRM440" s="4"/>
      <c r="BRN440" s="4"/>
      <c r="BRO440" s="4"/>
      <c r="BRP440" s="4"/>
      <c r="BRQ440" s="4"/>
      <c r="BRR440" s="4"/>
      <c r="BRS440" s="4"/>
      <c r="BRT440" s="4"/>
      <c r="BRU440" s="4"/>
      <c r="BRV440" s="4"/>
      <c r="BRW440" s="4"/>
      <c r="BRX440" s="4"/>
      <c r="BRY440" s="4"/>
      <c r="BRZ440" s="4"/>
      <c r="BSA440" s="4"/>
      <c r="BSB440" s="4"/>
      <c r="BSC440" s="4"/>
      <c r="BSD440" s="4"/>
      <c r="BSE440" s="4"/>
      <c r="BSF440" s="4"/>
      <c r="BSG440" s="4"/>
      <c r="BSH440" s="4"/>
      <c r="BSI440" s="4"/>
      <c r="BSJ440" s="4"/>
      <c r="BSK440" s="4"/>
      <c r="BSL440" s="4"/>
      <c r="BSM440" s="4"/>
      <c r="BSN440" s="4"/>
      <c r="BSO440" s="4"/>
      <c r="BSP440" s="4"/>
      <c r="BSQ440" s="4"/>
      <c r="BSR440" s="4"/>
      <c r="BSS440" s="4"/>
      <c r="BST440" s="4"/>
      <c r="BSU440" s="4"/>
      <c r="BSV440" s="4"/>
      <c r="BSW440" s="4"/>
      <c r="BSX440" s="4"/>
      <c r="BSY440" s="4"/>
      <c r="BSZ440" s="4"/>
      <c r="BTA440" s="4"/>
      <c r="BTB440" s="4"/>
      <c r="BTC440" s="4"/>
      <c r="BTD440" s="4"/>
      <c r="BTE440" s="4"/>
      <c r="BTF440" s="4"/>
      <c r="BTG440" s="4"/>
      <c r="BTH440" s="4"/>
      <c r="BTI440" s="4"/>
      <c r="BTJ440" s="4"/>
      <c r="BTK440" s="4"/>
      <c r="BTL440" s="4"/>
      <c r="BTM440" s="4"/>
      <c r="BTN440" s="4"/>
      <c r="BTO440" s="4"/>
      <c r="BTP440" s="4"/>
      <c r="BTQ440" s="4"/>
      <c r="BTR440" s="4"/>
      <c r="BTS440" s="4"/>
      <c r="BTT440" s="4"/>
      <c r="BTU440" s="4"/>
      <c r="BTV440" s="4"/>
      <c r="BTW440" s="4"/>
      <c r="BTX440" s="4"/>
      <c r="BTY440" s="4"/>
      <c r="BTZ440" s="4"/>
      <c r="BUA440" s="4"/>
      <c r="BUB440" s="4"/>
      <c r="BUC440" s="4"/>
      <c r="BUD440" s="4"/>
      <c r="BUE440" s="4"/>
      <c r="BUF440" s="4"/>
      <c r="BUG440" s="4"/>
      <c r="BUH440" s="4"/>
      <c r="BUI440" s="4"/>
      <c r="BUJ440" s="4"/>
      <c r="BUK440" s="4"/>
      <c r="BUL440" s="4"/>
      <c r="BUM440" s="4"/>
      <c r="BUN440" s="4"/>
      <c r="BUO440" s="4"/>
      <c r="BUP440" s="4"/>
      <c r="BUQ440" s="4"/>
      <c r="BUR440" s="4"/>
      <c r="BUS440" s="4"/>
      <c r="BUT440" s="4"/>
      <c r="BUU440" s="4"/>
      <c r="BUV440" s="4"/>
      <c r="BUW440" s="4"/>
      <c r="BUX440" s="4"/>
      <c r="BUY440" s="4"/>
      <c r="BUZ440" s="4"/>
      <c r="BVA440" s="4"/>
      <c r="BVB440" s="4"/>
      <c r="BVC440" s="4"/>
      <c r="BVD440" s="4"/>
      <c r="BVE440" s="4"/>
      <c r="BVF440" s="4"/>
      <c r="BVG440" s="4"/>
      <c r="BVH440" s="4"/>
      <c r="BVI440" s="4"/>
      <c r="BVJ440" s="4"/>
      <c r="BVK440" s="4"/>
      <c r="BVL440" s="4"/>
      <c r="BVM440" s="4"/>
      <c r="BVN440" s="4"/>
      <c r="BVO440" s="4"/>
      <c r="BVP440" s="4"/>
      <c r="BVQ440" s="4"/>
      <c r="BVR440" s="4"/>
      <c r="BVS440" s="4"/>
      <c r="BVT440" s="4"/>
      <c r="BVU440" s="4"/>
      <c r="BVV440" s="4"/>
      <c r="BVW440" s="4"/>
      <c r="BVX440" s="4"/>
      <c r="BVY440" s="4"/>
      <c r="BVZ440" s="4"/>
      <c r="BWA440" s="4"/>
      <c r="BWB440" s="4"/>
      <c r="BWC440" s="4"/>
      <c r="BWD440" s="4"/>
      <c r="BWE440" s="4"/>
      <c r="BWF440" s="4"/>
      <c r="BWG440" s="4"/>
      <c r="BWH440" s="4"/>
      <c r="BWI440" s="4"/>
      <c r="BWJ440" s="4"/>
      <c r="BWK440" s="4"/>
      <c r="BWL440" s="4"/>
      <c r="BWM440" s="4"/>
      <c r="BWN440" s="4"/>
      <c r="BWO440" s="4"/>
      <c r="BWP440" s="4"/>
      <c r="BWQ440" s="4"/>
      <c r="BWR440" s="4"/>
      <c r="BWS440" s="4"/>
      <c r="BWT440" s="4"/>
      <c r="BWU440" s="4"/>
      <c r="BWV440" s="4"/>
      <c r="BWW440" s="4"/>
      <c r="BWX440" s="4"/>
      <c r="BWY440" s="4"/>
      <c r="BWZ440" s="4"/>
      <c r="BXA440" s="4"/>
      <c r="BXB440" s="4"/>
      <c r="BXC440" s="4"/>
      <c r="BXD440" s="4"/>
      <c r="BXE440" s="4"/>
      <c r="BXF440" s="4"/>
      <c r="BXG440" s="4"/>
      <c r="BXH440" s="4"/>
      <c r="BXI440" s="4"/>
      <c r="BXJ440" s="4"/>
      <c r="BXK440" s="4"/>
      <c r="BXL440" s="4"/>
      <c r="BXM440" s="4"/>
      <c r="BXN440" s="4"/>
      <c r="BXO440" s="4"/>
      <c r="BXP440" s="4"/>
      <c r="BXQ440" s="4"/>
      <c r="BXR440" s="4"/>
      <c r="BXS440" s="4"/>
      <c r="BXT440" s="4"/>
      <c r="BXU440" s="4"/>
      <c r="BXV440" s="4"/>
      <c r="BXW440" s="4"/>
      <c r="BXX440" s="4"/>
      <c r="BXY440" s="4"/>
      <c r="BXZ440" s="4"/>
      <c r="BYA440" s="4"/>
      <c r="BYB440" s="4"/>
      <c r="BYC440" s="4"/>
      <c r="BYD440" s="4"/>
      <c r="BYE440" s="4"/>
      <c r="BYF440" s="4"/>
      <c r="BYG440" s="4"/>
      <c r="BYH440" s="4"/>
      <c r="BYI440" s="4"/>
      <c r="BYJ440" s="4"/>
      <c r="BYK440" s="4"/>
      <c r="BYL440" s="4"/>
      <c r="BYM440" s="4"/>
      <c r="BYN440" s="4"/>
      <c r="BYO440" s="4"/>
      <c r="BYP440" s="4"/>
      <c r="BYQ440" s="4"/>
      <c r="BYR440" s="4"/>
      <c r="BYS440" s="4"/>
      <c r="BYT440" s="4"/>
      <c r="BYU440" s="4"/>
      <c r="BYV440" s="4"/>
      <c r="BYW440" s="4"/>
      <c r="BYX440" s="4"/>
      <c r="BYY440" s="4"/>
      <c r="BYZ440" s="4"/>
      <c r="BZA440" s="4"/>
      <c r="BZB440" s="4"/>
      <c r="BZC440" s="4"/>
      <c r="BZD440" s="4"/>
      <c r="BZE440" s="4"/>
      <c r="BZF440" s="4"/>
      <c r="BZG440" s="4"/>
      <c r="BZH440" s="4"/>
      <c r="BZI440" s="4"/>
      <c r="BZJ440" s="4"/>
      <c r="BZK440" s="4"/>
      <c r="BZL440" s="4"/>
      <c r="BZM440" s="4"/>
      <c r="BZN440" s="4"/>
      <c r="BZO440" s="4"/>
      <c r="BZP440" s="4"/>
      <c r="BZQ440" s="4"/>
      <c r="BZR440" s="4"/>
      <c r="BZS440" s="4"/>
      <c r="BZT440" s="4"/>
      <c r="BZU440" s="4"/>
      <c r="BZV440" s="4"/>
      <c r="BZW440" s="4"/>
      <c r="BZX440" s="4"/>
      <c r="BZY440" s="4"/>
      <c r="BZZ440" s="4"/>
      <c r="CAA440" s="4"/>
      <c r="CAB440" s="4"/>
      <c r="CAC440" s="4"/>
      <c r="CAD440" s="4"/>
      <c r="CAE440" s="4"/>
      <c r="CAF440" s="4"/>
      <c r="CAG440" s="4"/>
      <c r="CAH440" s="4"/>
      <c r="CAI440" s="4"/>
      <c r="CAJ440" s="4"/>
      <c r="CAK440" s="4"/>
      <c r="CAL440" s="4"/>
      <c r="CAM440" s="4"/>
      <c r="CAN440" s="4"/>
      <c r="CAO440" s="4"/>
      <c r="CAP440" s="4"/>
      <c r="CAQ440" s="4"/>
      <c r="CAR440" s="4"/>
      <c r="CAS440" s="4"/>
      <c r="CAT440" s="4"/>
      <c r="CAU440" s="4"/>
      <c r="CAV440" s="4"/>
      <c r="CAW440" s="4"/>
      <c r="CAX440" s="4"/>
      <c r="CAY440" s="4"/>
      <c r="CAZ440" s="4"/>
      <c r="CBA440" s="4"/>
      <c r="CBB440" s="4"/>
      <c r="CBC440" s="4"/>
      <c r="CBD440" s="4"/>
      <c r="CBE440" s="4"/>
      <c r="CBF440" s="4"/>
      <c r="CBG440" s="4"/>
      <c r="CBH440" s="4"/>
      <c r="CBI440" s="4"/>
      <c r="CBJ440" s="4"/>
      <c r="CBK440" s="4"/>
      <c r="CBL440" s="4"/>
      <c r="CBM440" s="4"/>
      <c r="CBN440" s="4"/>
      <c r="CBO440" s="4"/>
      <c r="CBP440" s="4"/>
      <c r="CBQ440" s="4"/>
      <c r="CBR440" s="4"/>
      <c r="CBS440" s="4"/>
      <c r="CBT440" s="4"/>
      <c r="CBU440" s="4"/>
      <c r="CBV440" s="4"/>
      <c r="CBW440" s="4"/>
      <c r="CBX440" s="4"/>
      <c r="CBY440" s="4"/>
      <c r="CBZ440" s="4"/>
      <c r="CCA440" s="4"/>
      <c r="CCB440" s="4"/>
      <c r="CCC440" s="4"/>
      <c r="CCD440" s="4"/>
      <c r="CCE440" s="4"/>
      <c r="CCF440" s="4"/>
      <c r="CCG440" s="4"/>
      <c r="CCH440" s="4"/>
      <c r="CCI440" s="4"/>
      <c r="CCJ440" s="4"/>
      <c r="CCK440" s="4"/>
      <c r="CCL440" s="4"/>
      <c r="CCM440" s="4"/>
      <c r="CCN440" s="4"/>
      <c r="CCO440" s="4"/>
      <c r="CCP440" s="4"/>
      <c r="CCQ440" s="4"/>
      <c r="CCR440" s="4"/>
      <c r="CCS440" s="4"/>
      <c r="CCT440" s="4"/>
      <c r="CCU440" s="4"/>
      <c r="CCV440" s="4"/>
      <c r="CCW440" s="4"/>
      <c r="CCX440" s="4"/>
      <c r="CCY440" s="4"/>
      <c r="CCZ440" s="4"/>
      <c r="CDA440" s="4"/>
      <c r="CDB440" s="4"/>
      <c r="CDC440" s="4"/>
      <c r="CDD440" s="4"/>
      <c r="CDE440" s="4"/>
      <c r="CDF440" s="4"/>
      <c r="CDG440" s="4"/>
      <c r="CDH440" s="4"/>
      <c r="CDI440" s="4"/>
      <c r="CDJ440" s="4"/>
      <c r="CDK440" s="4"/>
      <c r="CDL440" s="4"/>
      <c r="CDM440" s="4"/>
      <c r="CDN440" s="4"/>
      <c r="CDO440" s="4"/>
      <c r="CDP440" s="4"/>
      <c r="CDQ440" s="4"/>
      <c r="CDR440" s="4"/>
      <c r="CDS440" s="4"/>
      <c r="CDT440" s="4"/>
      <c r="CDU440" s="4"/>
      <c r="CDV440" s="4"/>
      <c r="CDW440" s="4"/>
      <c r="CDX440" s="4"/>
      <c r="CDY440" s="4"/>
      <c r="CDZ440" s="4"/>
      <c r="CEA440" s="4"/>
      <c r="CEB440" s="4"/>
      <c r="CEC440" s="4"/>
      <c r="CED440" s="4"/>
      <c r="CEE440" s="4"/>
      <c r="CEF440" s="4"/>
      <c r="CEG440" s="4"/>
      <c r="CEH440" s="4"/>
      <c r="CEI440" s="4"/>
      <c r="CEJ440" s="4"/>
      <c r="CEK440" s="4"/>
      <c r="CEL440" s="4"/>
      <c r="CEM440" s="4"/>
      <c r="CEN440" s="4"/>
      <c r="CEO440" s="4"/>
      <c r="CEP440" s="4"/>
      <c r="CEQ440" s="4"/>
      <c r="CER440" s="4"/>
      <c r="CES440" s="4"/>
      <c r="CET440" s="4"/>
      <c r="CEU440" s="4"/>
      <c r="CEV440" s="4"/>
      <c r="CEW440" s="4"/>
      <c r="CEX440" s="4"/>
      <c r="CEY440" s="4"/>
      <c r="CEZ440" s="4"/>
      <c r="CFA440" s="4"/>
      <c r="CFB440" s="4"/>
      <c r="CFC440" s="4"/>
      <c r="CFD440" s="4"/>
      <c r="CFE440" s="4"/>
      <c r="CFF440" s="4"/>
      <c r="CFG440" s="4"/>
      <c r="CFH440" s="4"/>
      <c r="CFI440" s="4"/>
      <c r="CFJ440" s="4"/>
      <c r="CFK440" s="4"/>
      <c r="CFL440" s="4"/>
      <c r="CFM440" s="4"/>
      <c r="CFN440" s="4"/>
      <c r="CFO440" s="4"/>
      <c r="CFP440" s="4"/>
      <c r="CFQ440" s="4"/>
      <c r="CFR440" s="4"/>
      <c r="CFS440" s="4"/>
      <c r="CFT440" s="4"/>
      <c r="CFU440" s="4"/>
      <c r="CFV440" s="4"/>
      <c r="CFW440" s="4"/>
      <c r="CFX440" s="4"/>
      <c r="CFY440" s="4"/>
      <c r="CFZ440" s="4"/>
      <c r="CGA440" s="4"/>
      <c r="CGB440" s="4"/>
      <c r="CGC440" s="4"/>
      <c r="CGD440" s="4"/>
      <c r="CGE440" s="4"/>
      <c r="CGF440" s="4"/>
      <c r="CGG440" s="4"/>
      <c r="CGH440" s="4"/>
      <c r="CGI440" s="4"/>
      <c r="CGJ440" s="4"/>
      <c r="CGK440" s="4"/>
      <c r="CGL440" s="4"/>
      <c r="CGM440" s="4"/>
      <c r="CGN440" s="4"/>
      <c r="CGO440" s="4"/>
      <c r="CGP440" s="4"/>
      <c r="CGQ440" s="4"/>
      <c r="CGR440" s="4"/>
      <c r="CGS440" s="4"/>
      <c r="CGT440" s="4"/>
      <c r="CGU440" s="4"/>
      <c r="CGV440" s="4"/>
      <c r="CGW440" s="4"/>
      <c r="CGX440" s="4"/>
      <c r="CGY440" s="4"/>
      <c r="CGZ440" s="4"/>
      <c r="CHA440" s="4"/>
      <c r="CHB440" s="4"/>
      <c r="CHC440" s="4"/>
      <c r="CHD440" s="4"/>
      <c r="CHE440" s="4"/>
      <c r="CHF440" s="4"/>
      <c r="CHG440" s="4"/>
      <c r="CHH440" s="4"/>
      <c r="CHI440" s="4"/>
      <c r="CHJ440" s="4"/>
      <c r="CHK440" s="4"/>
      <c r="CHL440" s="4"/>
      <c r="CHM440" s="4"/>
      <c r="CHN440" s="4"/>
      <c r="CHO440" s="4"/>
      <c r="CHP440" s="4"/>
      <c r="CHQ440" s="4"/>
      <c r="CHR440" s="4"/>
      <c r="CHS440" s="4"/>
      <c r="CHT440" s="4"/>
      <c r="CHU440" s="4"/>
      <c r="CHV440" s="4"/>
      <c r="CHW440" s="4"/>
      <c r="CHX440" s="4"/>
      <c r="CHY440" s="4"/>
      <c r="CHZ440" s="4"/>
      <c r="CIA440" s="4"/>
      <c r="CIB440" s="4"/>
      <c r="CIC440" s="4"/>
      <c r="CID440" s="4"/>
      <c r="CIE440" s="4"/>
      <c r="CIF440" s="4"/>
      <c r="CIG440" s="4"/>
      <c r="CIH440" s="4"/>
      <c r="CII440" s="4"/>
      <c r="CIJ440" s="4"/>
      <c r="CIK440" s="4"/>
      <c r="CIL440" s="4"/>
      <c r="CIM440" s="4"/>
      <c r="CIN440" s="4"/>
      <c r="CIO440" s="4"/>
      <c r="CIP440" s="4"/>
      <c r="CIQ440" s="4"/>
      <c r="CIR440" s="4"/>
      <c r="CIS440" s="4"/>
      <c r="CIT440" s="4"/>
      <c r="CIU440" s="4"/>
      <c r="CIV440" s="4"/>
      <c r="CIW440" s="4"/>
      <c r="CIX440" s="4"/>
      <c r="CIY440" s="4"/>
      <c r="CIZ440" s="4"/>
      <c r="CJA440" s="4"/>
      <c r="CJB440" s="4"/>
      <c r="CJC440" s="4"/>
      <c r="CJD440" s="4"/>
      <c r="CJE440" s="4"/>
      <c r="CJF440" s="4"/>
      <c r="CJG440" s="4"/>
      <c r="CJH440" s="4"/>
      <c r="CJI440" s="4"/>
      <c r="CJJ440" s="4"/>
      <c r="CJK440" s="4"/>
      <c r="CJL440" s="4"/>
      <c r="CJM440" s="4"/>
      <c r="CJN440" s="4"/>
      <c r="CJO440" s="4"/>
      <c r="CJP440" s="4"/>
      <c r="CJQ440" s="4"/>
      <c r="CJR440" s="4"/>
      <c r="CJS440" s="4"/>
      <c r="CJT440" s="4"/>
      <c r="CJU440" s="4"/>
      <c r="CJV440" s="4"/>
      <c r="CJW440" s="4"/>
      <c r="CJX440" s="4"/>
      <c r="CJY440" s="4"/>
      <c r="CJZ440" s="4"/>
      <c r="CKA440" s="4"/>
      <c r="CKB440" s="4"/>
      <c r="CKC440" s="4"/>
      <c r="CKD440" s="4"/>
      <c r="CKE440" s="4"/>
      <c r="CKF440" s="4"/>
      <c r="CKG440" s="4"/>
      <c r="CKH440" s="4"/>
      <c r="CKI440" s="4"/>
      <c r="CKJ440" s="4"/>
      <c r="CKK440" s="4"/>
      <c r="CKL440" s="4"/>
      <c r="CKM440" s="4"/>
      <c r="CKN440" s="4"/>
      <c r="CKO440" s="4"/>
      <c r="CKP440" s="4"/>
      <c r="CKQ440" s="4"/>
      <c r="CKR440" s="4"/>
      <c r="CKS440" s="4"/>
      <c r="CKT440" s="4"/>
      <c r="CKU440" s="4"/>
      <c r="CKV440" s="4"/>
      <c r="CKW440" s="4"/>
      <c r="CKX440" s="4"/>
      <c r="CKY440" s="4"/>
      <c r="CKZ440" s="4"/>
      <c r="CLA440" s="4"/>
      <c r="CLB440" s="4"/>
      <c r="CLC440" s="4"/>
      <c r="CLD440" s="4"/>
      <c r="CLE440" s="4"/>
      <c r="CLF440" s="4"/>
      <c r="CLG440" s="4"/>
      <c r="CLH440" s="4"/>
      <c r="CLI440" s="4"/>
      <c r="CLJ440" s="4"/>
      <c r="CLK440" s="4"/>
      <c r="CLL440" s="4"/>
      <c r="CLM440" s="4"/>
      <c r="CLN440" s="4"/>
      <c r="CLO440" s="4"/>
      <c r="CLP440" s="4"/>
      <c r="CLQ440" s="4"/>
      <c r="CLR440" s="4"/>
      <c r="CLS440" s="4"/>
      <c r="CLT440" s="4"/>
      <c r="CLU440" s="4"/>
      <c r="CLV440" s="4"/>
      <c r="CLW440" s="4"/>
      <c r="CLX440" s="4"/>
      <c r="CLY440" s="4"/>
      <c r="CLZ440" s="4"/>
      <c r="CMA440" s="4"/>
      <c r="CMB440" s="4"/>
      <c r="CMC440" s="4"/>
      <c r="CMD440" s="4"/>
      <c r="CME440" s="4"/>
      <c r="CMF440" s="4"/>
      <c r="CMG440" s="4"/>
      <c r="CMH440" s="4"/>
      <c r="CMI440" s="4"/>
      <c r="CMJ440" s="4"/>
      <c r="CMK440" s="4"/>
      <c r="CML440" s="4"/>
      <c r="CMM440" s="4"/>
      <c r="CMN440" s="4"/>
      <c r="CMO440" s="4"/>
      <c r="CMP440" s="4"/>
      <c r="CMQ440" s="4"/>
      <c r="CMR440" s="4"/>
      <c r="CMS440" s="4"/>
      <c r="CMT440" s="4"/>
      <c r="CMU440" s="4"/>
      <c r="CMV440" s="4"/>
      <c r="CMW440" s="4"/>
      <c r="CMX440" s="4"/>
      <c r="CMY440" s="4"/>
      <c r="CMZ440" s="4"/>
      <c r="CNA440" s="4"/>
      <c r="CNB440" s="4"/>
      <c r="CNC440" s="4"/>
      <c r="CND440" s="4"/>
      <c r="CNE440" s="4"/>
      <c r="CNF440" s="4"/>
      <c r="CNG440" s="4"/>
      <c r="CNH440" s="4"/>
      <c r="CNI440" s="4"/>
      <c r="CNJ440" s="4"/>
      <c r="CNK440" s="4"/>
      <c r="CNL440" s="4"/>
      <c r="CNM440" s="4"/>
      <c r="CNN440" s="4"/>
      <c r="CNO440" s="4"/>
      <c r="CNP440" s="4"/>
      <c r="CNQ440" s="4"/>
      <c r="CNR440" s="4"/>
      <c r="CNS440" s="4"/>
      <c r="CNT440" s="4"/>
      <c r="CNU440" s="4"/>
      <c r="CNV440" s="4"/>
      <c r="CNW440" s="4"/>
      <c r="CNX440" s="4"/>
      <c r="CNY440" s="4"/>
      <c r="CNZ440" s="4"/>
      <c r="COA440" s="4"/>
      <c r="COB440" s="4"/>
      <c r="COC440" s="4"/>
      <c r="COD440" s="4"/>
      <c r="COE440" s="4"/>
      <c r="COF440" s="4"/>
      <c r="COG440" s="4"/>
      <c r="COH440" s="4"/>
      <c r="COI440" s="4"/>
      <c r="COJ440" s="4"/>
      <c r="COK440" s="4"/>
      <c r="COL440" s="4"/>
      <c r="COM440" s="4"/>
      <c r="CON440" s="4"/>
      <c r="COO440" s="4"/>
      <c r="COP440" s="4"/>
      <c r="COQ440" s="4"/>
      <c r="COR440" s="4"/>
      <c r="COS440" s="4"/>
      <c r="COT440" s="4"/>
      <c r="COU440" s="4"/>
      <c r="COV440" s="4"/>
      <c r="COW440" s="4"/>
      <c r="COX440" s="4"/>
      <c r="COY440" s="4"/>
      <c r="COZ440" s="4"/>
      <c r="CPA440" s="4"/>
      <c r="CPB440" s="4"/>
      <c r="CPC440" s="4"/>
      <c r="CPD440" s="4"/>
      <c r="CPE440" s="4"/>
      <c r="CPF440" s="4"/>
      <c r="CPG440" s="4"/>
      <c r="CPH440" s="4"/>
      <c r="CPI440" s="4"/>
      <c r="CPJ440" s="4"/>
      <c r="CPK440" s="4"/>
      <c r="CPL440" s="4"/>
      <c r="CPM440" s="4"/>
      <c r="CPN440" s="4"/>
      <c r="CPO440" s="4"/>
      <c r="CPP440" s="4"/>
      <c r="CPQ440" s="4"/>
      <c r="CPR440" s="4"/>
      <c r="CPS440" s="4"/>
      <c r="CPT440" s="4"/>
      <c r="CPU440" s="4"/>
      <c r="CPV440" s="4"/>
      <c r="CPW440" s="4"/>
      <c r="CPX440" s="4"/>
      <c r="CPY440" s="4"/>
      <c r="CPZ440" s="4"/>
      <c r="CQA440" s="4"/>
      <c r="CQB440" s="4"/>
      <c r="CQC440" s="4"/>
      <c r="CQD440" s="4"/>
      <c r="CQE440" s="4"/>
      <c r="CQF440" s="4"/>
      <c r="CQG440" s="4"/>
      <c r="CQH440" s="4"/>
      <c r="CQI440" s="4"/>
      <c r="CQJ440" s="4"/>
      <c r="CQK440" s="4"/>
      <c r="CQL440" s="4"/>
      <c r="CQM440" s="4"/>
      <c r="CQN440" s="4"/>
      <c r="CQO440" s="4"/>
      <c r="CQP440" s="4"/>
      <c r="CQQ440" s="4"/>
      <c r="CQR440" s="4"/>
      <c r="CQS440" s="4"/>
      <c r="CQT440" s="4"/>
      <c r="CQU440" s="4"/>
      <c r="CQV440" s="4"/>
      <c r="CQW440" s="4"/>
      <c r="CQX440" s="4"/>
      <c r="CQY440" s="4"/>
      <c r="CQZ440" s="4"/>
      <c r="CRA440" s="4"/>
      <c r="CRB440" s="4"/>
      <c r="CRC440" s="4"/>
      <c r="CRD440" s="4"/>
      <c r="CRE440" s="4"/>
      <c r="CRF440" s="4"/>
      <c r="CRG440" s="4"/>
      <c r="CRH440" s="4"/>
      <c r="CRI440" s="4"/>
      <c r="CRJ440" s="4"/>
      <c r="CRK440" s="4"/>
      <c r="CRL440" s="4"/>
      <c r="CRM440" s="4"/>
      <c r="CRN440" s="4"/>
      <c r="CRO440" s="4"/>
      <c r="CRP440" s="4"/>
      <c r="CRQ440" s="4"/>
      <c r="CRR440" s="4"/>
      <c r="CRS440" s="4"/>
      <c r="CRT440" s="4"/>
      <c r="CRU440" s="4"/>
      <c r="CRV440" s="4"/>
      <c r="CRW440" s="4"/>
      <c r="CRX440" s="4"/>
      <c r="CRY440" s="4"/>
      <c r="CRZ440" s="4"/>
      <c r="CSA440" s="4"/>
      <c r="CSB440" s="4"/>
      <c r="CSC440" s="4"/>
      <c r="CSD440" s="4"/>
      <c r="CSE440" s="4"/>
      <c r="CSF440" s="4"/>
      <c r="CSG440" s="4"/>
      <c r="CSH440" s="4"/>
      <c r="CSI440" s="4"/>
      <c r="CSJ440" s="4"/>
      <c r="CSK440" s="4"/>
      <c r="CSL440" s="4"/>
      <c r="CSM440" s="4"/>
      <c r="CSN440" s="4"/>
      <c r="CSO440" s="4"/>
      <c r="CSP440" s="4"/>
      <c r="CSQ440" s="4"/>
      <c r="CSR440" s="4"/>
      <c r="CSS440" s="4"/>
      <c r="CST440" s="4"/>
      <c r="CSU440" s="4"/>
      <c r="CSV440" s="4"/>
      <c r="CSW440" s="4"/>
      <c r="CSX440" s="4"/>
      <c r="CSY440" s="4"/>
      <c r="CSZ440" s="4"/>
      <c r="CTA440" s="4"/>
      <c r="CTB440" s="4"/>
      <c r="CTC440" s="4"/>
      <c r="CTD440" s="4"/>
      <c r="CTE440" s="4"/>
      <c r="CTF440" s="4"/>
      <c r="CTG440" s="4"/>
      <c r="CTH440" s="4"/>
      <c r="CTI440" s="4"/>
      <c r="CTJ440" s="4"/>
      <c r="CTK440" s="4"/>
      <c r="CTL440" s="4"/>
      <c r="CTM440" s="4"/>
      <c r="CTN440" s="4"/>
      <c r="CTO440" s="4"/>
      <c r="CTP440" s="4"/>
      <c r="CTQ440" s="4"/>
      <c r="CTR440" s="4"/>
      <c r="CTS440" s="4"/>
      <c r="CTT440" s="4"/>
      <c r="CTU440" s="4"/>
      <c r="CTV440" s="4"/>
      <c r="CTW440" s="4"/>
      <c r="CTX440" s="4"/>
      <c r="CTY440" s="4"/>
      <c r="CTZ440" s="4"/>
      <c r="CUA440" s="4"/>
      <c r="CUB440" s="4"/>
      <c r="CUC440" s="4"/>
      <c r="CUD440" s="4"/>
      <c r="CUE440" s="4"/>
      <c r="CUF440" s="4"/>
      <c r="CUG440" s="4"/>
      <c r="CUH440" s="4"/>
      <c r="CUI440" s="4"/>
      <c r="CUJ440" s="4"/>
      <c r="CUK440" s="4"/>
      <c r="CUL440" s="4"/>
      <c r="CUM440" s="4"/>
      <c r="CUN440" s="4"/>
      <c r="CUO440" s="4"/>
      <c r="CUP440" s="4"/>
      <c r="CUQ440" s="4"/>
      <c r="CUR440" s="4"/>
      <c r="CUS440" s="4"/>
      <c r="CUT440" s="4"/>
      <c r="CUU440" s="4"/>
      <c r="CUV440" s="4"/>
      <c r="CUW440" s="4"/>
      <c r="CUX440" s="4"/>
      <c r="CUY440" s="4"/>
      <c r="CUZ440" s="4"/>
      <c r="CVA440" s="4"/>
      <c r="CVB440" s="4"/>
      <c r="CVC440" s="4"/>
      <c r="CVD440" s="4"/>
      <c r="CVE440" s="4"/>
      <c r="CVF440" s="4"/>
      <c r="CVG440" s="4"/>
      <c r="CVH440" s="4"/>
      <c r="CVI440" s="4"/>
      <c r="CVJ440" s="4"/>
      <c r="CVK440" s="4"/>
      <c r="CVL440" s="4"/>
      <c r="CVM440" s="4"/>
      <c r="CVN440" s="4"/>
      <c r="CVO440" s="4"/>
      <c r="CVP440" s="4"/>
      <c r="CVQ440" s="4"/>
      <c r="CVR440" s="4"/>
      <c r="CVS440" s="4"/>
      <c r="CVT440" s="4"/>
      <c r="CVU440" s="4"/>
      <c r="CVV440" s="4"/>
      <c r="CVW440" s="4"/>
      <c r="CVX440" s="4"/>
      <c r="CVY440" s="4"/>
      <c r="CVZ440" s="4"/>
      <c r="CWA440" s="4"/>
      <c r="CWB440" s="4"/>
      <c r="CWC440" s="4"/>
      <c r="CWD440" s="4"/>
      <c r="CWE440" s="4"/>
      <c r="CWF440" s="4"/>
      <c r="CWG440" s="4"/>
      <c r="CWH440" s="4"/>
      <c r="CWI440" s="4"/>
      <c r="CWJ440" s="4"/>
      <c r="CWK440" s="4"/>
      <c r="CWL440" s="4"/>
      <c r="CWM440" s="4"/>
      <c r="CWN440" s="4"/>
      <c r="CWO440" s="4"/>
      <c r="CWP440" s="4"/>
      <c r="CWQ440" s="4"/>
      <c r="CWR440" s="4"/>
      <c r="CWS440" s="4"/>
      <c r="CWT440" s="4"/>
      <c r="CWU440" s="4"/>
      <c r="CWV440" s="4"/>
      <c r="CWW440" s="4"/>
      <c r="CWX440" s="4"/>
      <c r="CWY440" s="4"/>
      <c r="CWZ440" s="4"/>
      <c r="CXA440" s="4"/>
      <c r="CXB440" s="4"/>
      <c r="CXC440" s="4"/>
      <c r="CXD440" s="4"/>
      <c r="CXE440" s="4"/>
      <c r="CXF440" s="4"/>
      <c r="CXG440" s="4"/>
      <c r="CXH440" s="4"/>
      <c r="CXI440" s="4"/>
      <c r="CXJ440" s="4"/>
      <c r="CXK440" s="4"/>
      <c r="CXL440" s="4"/>
      <c r="CXM440" s="4"/>
      <c r="CXN440" s="4"/>
      <c r="CXO440" s="4"/>
      <c r="CXP440" s="4"/>
      <c r="CXQ440" s="4"/>
      <c r="CXR440" s="4"/>
      <c r="CXS440" s="4"/>
      <c r="CXT440" s="4"/>
      <c r="CXU440" s="4"/>
      <c r="CXV440" s="4"/>
      <c r="CXW440" s="4"/>
      <c r="CXX440" s="4"/>
      <c r="CXY440" s="4"/>
      <c r="CXZ440" s="4"/>
      <c r="CYA440" s="4"/>
      <c r="CYB440" s="4"/>
      <c r="CYC440" s="4"/>
      <c r="CYD440" s="4"/>
      <c r="CYE440" s="4"/>
      <c r="CYF440" s="4"/>
      <c r="CYG440" s="4"/>
      <c r="CYH440" s="4"/>
      <c r="CYI440" s="4"/>
      <c r="CYJ440" s="4"/>
      <c r="CYK440" s="4"/>
      <c r="CYL440" s="4"/>
      <c r="CYM440" s="4"/>
      <c r="CYN440" s="4"/>
      <c r="CYO440" s="4"/>
      <c r="CYP440" s="4"/>
      <c r="CYQ440" s="4"/>
      <c r="CYR440" s="4"/>
      <c r="CYS440" s="4"/>
      <c r="CYT440" s="4"/>
      <c r="CYU440" s="4"/>
      <c r="CYV440" s="4"/>
      <c r="CYW440" s="4"/>
      <c r="CYX440" s="4"/>
      <c r="CYY440" s="4"/>
      <c r="CYZ440" s="4"/>
      <c r="CZA440" s="4"/>
      <c r="CZB440" s="4"/>
      <c r="CZC440" s="4"/>
      <c r="CZD440" s="4"/>
      <c r="CZE440" s="4"/>
      <c r="CZF440" s="4"/>
      <c r="CZG440" s="4"/>
      <c r="CZH440" s="4"/>
      <c r="CZI440" s="4"/>
      <c r="CZJ440" s="4"/>
      <c r="CZK440" s="4"/>
      <c r="CZL440" s="4"/>
      <c r="CZM440" s="4"/>
      <c r="CZN440" s="4"/>
      <c r="CZO440" s="4"/>
      <c r="CZP440" s="4"/>
      <c r="CZQ440" s="4"/>
      <c r="CZR440" s="4"/>
      <c r="CZS440" s="4"/>
      <c r="CZT440" s="4"/>
      <c r="CZU440" s="4"/>
      <c r="CZV440" s="4"/>
      <c r="CZW440" s="4"/>
      <c r="CZX440" s="4"/>
      <c r="CZY440" s="4"/>
      <c r="CZZ440" s="4"/>
      <c r="DAA440" s="4"/>
      <c r="DAB440" s="4"/>
      <c r="DAC440" s="4"/>
      <c r="DAD440" s="4"/>
      <c r="DAE440" s="4"/>
      <c r="DAF440" s="4"/>
      <c r="DAG440" s="4"/>
      <c r="DAH440" s="4"/>
      <c r="DAI440" s="4"/>
      <c r="DAJ440" s="4"/>
      <c r="DAK440" s="4"/>
      <c r="DAL440" s="4"/>
      <c r="DAM440" s="4"/>
      <c r="DAN440" s="4"/>
      <c r="DAO440" s="4"/>
      <c r="DAP440" s="4"/>
      <c r="DAQ440" s="4"/>
      <c r="DAR440" s="4"/>
      <c r="DAS440" s="4"/>
      <c r="DAT440" s="4"/>
      <c r="DAU440" s="4"/>
      <c r="DAV440" s="4"/>
      <c r="DAW440" s="4"/>
      <c r="DAX440" s="4"/>
      <c r="DAY440" s="4"/>
      <c r="DAZ440" s="4"/>
      <c r="DBA440" s="4"/>
      <c r="DBB440" s="4"/>
      <c r="DBC440" s="4"/>
      <c r="DBD440" s="4"/>
      <c r="DBE440" s="4"/>
      <c r="DBF440" s="4"/>
      <c r="DBG440" s="4"/>
      <c r="DBH440" s="4"/>
      <c r="DBI440" s="4"/>
      <c r="DBJ440" s="4"/>
      <c r="DBK440" s="4"/>
      <c r="DBL440" s="4"/>
      <c r="DBM440" s="4"/>
      <c r="DBN440" s="4"/>
      <c r="DBO440" s="4"/>
      <c r="DBP440" s="4"/>
      <c r="DBQ440" s="4"/>
      <c r="DBR440" s="4"/>
      <c r="DBS440" s="4"/>
      <c r="DBT440" s="4"/>
      <c r="DBU440" s="4"/>
      <c r="DBV440" s="4"/>
      <c r="DBW440" s="4"/>
      <c r="DBX440" s="4"/>
      <c r="DBY440" s="4"/>
      <c r="DBZ440" s="4"/>
      <c r="DCA440" s="4"/>
      <c r="DCB440" s="4"/>
      <c r="DCC440" s="4"/>
      <c r="DCD440" s="4"/>
      <c r="DCE440" s="4"/>
      <c r="DCF440" s="4"/>
      <c r="DCG440" s="4"/>
      <c r="DCH440" s="4"/>
      <c r="DCI440" s="4"/>
      <c r="DCJ440" s="4"/>
      <c r="DCK440" s="4"/>
      <c r="DCL440" s="4"/>
      <c r="DCM440" s="4"/>
      <c r="DCN440" s="4"/>
      <c r="DCO440" s="4"/>
      <c r="DCP440" s="4"/>
      <c r="DCQ440" s="4"/>
      <c r="DCR440" s="4"/>
      <c r="DCS440" s="4"/>
      <c r="DCT440" s="4"/>
      <c r="DCU440" s="4"/>
      <c r="DCV440" s="4"/>
      <c r="DCW440" s="4"/>
      <c r="DCX440" s="4"/>
      <c r="DCY440" s="4"/>
      <c r="DCZ440" s="4"/>
      <c r="DDA440" s="4"/>
      <c r="DDB440" s="4"/>
      <c r="DDC440" s="4"/>
      <c r="DDD440" s="4"/>
      <c r="DDE440" s="4"/>
      <c r="DDF440" s="4"/>
      <c r="DDG440" s="4"/>
      <c r="DDH440" s="4"/>
      <c r="DDI440" s="4"/>
      <c r="DDJ440" s="4"/>
      <c r="DDK440" s="4"/>
      <c r="DDL440" s="4"/>
      <c r="DDM440" s="4"/>
      <c r="DDN440" s="4"/>
      <c r="DDO440" s="4"/>
      <c r="DDP440" s="4"/>
      <c r="DDQ440" s="4"/>
      <c r="DDR440" s="4"/>
      <c r="DDS440" s="4"/>
      <c r="DDT440" s="4"/>
      <c r="DDU440" s="4"/>
      <c r="DDV440" s="4"/>
      <c r="DDW440" s="4"/>
      <c r="DDX440" s="4"/>
      <c r="DDY440" s="4"/>
      <c r="DDZ440" s="4"/>
      <c r="DEA440" s="4"/>
      <c r="DEB440" s="4"/>
      <c r="DEC440" s="4"/>
      <c r="DED440" s="4"/>
      <c r="DEE440" s="4"/>
      <c r="DEF440" s="4"/>
      <c r="DEG440" s="4"/>
      <c r="DEH440" s="4"/>
      <c r="DEI440" s="4"/>
      <c r="DEJ440" s="4"/>
      <c r="DEK440" s="4"/>
      <c r="DEL440" s="4"/>
      <c r="DEM440" s="4"/>
      <c r="DEN440" s="4"/>
      <c r="DEO440" s="4"/>
      <c r="DEP440" s="4"/>
      <c r="DEQ440" s="4"/>
      <c r="DER440" s="4"/>
      <c r="DES440" s="4"/>
      <c r="DET440" s="4"/>
      <c r="DEU440" s="4"/>
      <c r="DEV440" s="4"/>
      <c r="DEW440" s="4"/>
      <c r="DEX440" s="4"/>
      <c r="DEY440" s="4"/>
      <c r="DEZ440" s="4"/>
      <c r="DFA440" s="4"/>
      <c r="DFB440" s="4"/>
      <c r="DFC440" s="4"/>
      <c r="DFD440" s="4"/>
      <c r="DFE440" s="4"/>
      <c r="DFF440" s="4"/>
      <c r="DFG440" s="4"/>
      <c r="DFH440" s="4"/>
      <c r="DFI440" s="4"/>
      <c r="DFJ440" s="4"/>
      <c r="DFK440" s="4"/>
      <c r="DFL440" s="4"/>
      <c r="DFM440" s="4"/>
      <c r="DFN440" s="4"/>
      <c r="DFO440" s="4"/>
      <c r="DFP440" s="4"/>
      <c r="DFQ440" s="4"/>
      <c r="DFR440" s="4"/>
      <c r="DFS440" s="4"/>
      <c r="DFT440" s="4"/>
      <c r="DFU440" s="4"/>
      <c r="DFV440" s="4"/>
      <c r="DFW440" s="4"/>
      <c r="DFX440" s="4"/>
      <c r="DFY440" s="4"/>
      <c r="DFZ440" s="4"/>
      <c r="DGA440" s="4"/>
      <c r="DGB440" s="4"/>
      <c r="DGC440" s="4"/>
      <c r="DGD440" s="4"/>
      <c r="DGE440" s="4"/>
      <c r="DGF440" s="4"/>
      <c r="DGG440" s="4"/>
      <c r="DGH440" s="4"/>
      <c r="DGI440" s="4"/>
      <c r="DGJ440" s="4"/>
      <c r="DGK440" s="4"/>
      <c r="DGL440" s="4"/>
      <c r="DGM440" s="4"/>
      <c r="DGN440" s="4"/>
      <c r="DGO440" s="4"/>
      <c r="DGP440" s="4"/>
      <c r="DGQ440" s="4"/>
      <c r="DGR440" s="4"/>
      <c r="DGS440" s="4"/>
      <c r="DGT440" s="4"/>
      <c r="DGU440" s="4"/>
      <c r="DGV440" s="4"/>
      <c r="DGW440" s="4"/>
      <c r="DGX440" s="4"/>
      <c r="DGY440" s="4"/>
      <c r="DGZ440" s="4"/>
      <c r="DHA440" s="4"/>
      <c r="DHB440" s="4"/>
      <c r="DHC440" s="4"/>
      <c r="DHD440" s="4"/>
      <c r="DHE440" s="4"/>
      <c r="DHF440" s="4"/>
      <c r="DHG440" s="4"/>
      <c r="DHH440" s="4"/>
      <c r="DHI440" s="4"/>
      <c r="DHJ440" s="4"/>
      <c r="DHK440" s="4"/>
      <c r="DHL440" s="4"/>
      <c r="DHM440" s="4"/>
      <c r="DHN440" s="4"/>
      <c r="DHO440" s="4"/>
      <c r="DHP440" s="4"/>
      <c r="DHQ440" s="4"/>
      <c r="DHR440" s="4"/>
      <c r="DHS440" s="4"/>
      <c r="DHT440" s="4"/>
      <c r="DHU440" s="4"/>
      <c r="DHV440" s="4"/>
      <c r="DHW440" s="4"/>
      <c r="DHX440" s="4"/>
      <c r="DHY440" s="4"/>
      <c r="DHZ440" s="4"/>
      <c r="DIA440" s="4"/>
      <c r="DIB440" s="4"/>
      <c r="DIC440" s="4"/>
      <c r="DID440" s="4"/>
      <c r="DIE440" s="4"/>
      <c r="DIF440" s="4"/>
      <c r="DIG440" s="4"/>
      <c r="DIH440" s="4"/>
      <c r="DII440" s="4"/>
      <c r="DIJ440" s="4"/>
      <c r="DIK440" s="4"/>
      <c r="DIL440" s="4"/>
      <c r="DIM440" s="4"/>
      <c r="DIN440" s="4"/>
      <c r="DIO440" s="4"/>
      <c r="DIP440" s="4"/>
      <c r="DIQ440" s="4"/>
      <c r="DIR440" s="4"/>
      <c r="DIS440" s="4"/>
      <c r="DIT440" s="4"/>
      <c r="DIU440" s="4"/>
      <c r="DIV440" s="4"/>
      <c r="DIW440" s="4"/>
      <c r="DIX440" s="4"/>
      <c r="DIY440" s="4"/>
      <c r="DIZ440" s="4"/>
      <c r="DJA440" s="4"/>
      <c r="DJB440" s="4"/>
      <c r="DJC440" s="4"/>
      <c r="DJD440" s="4"/>
      <c r="DJE440" s="4"/>
      <c r="DJF440" s="4"/>
      <c r="DJG440" s="4"/>
      <c r="DJH440" s="4"/>
      <c r="DJI440" s="4"/>
      <c r="DJJ440" s="4"/>
      <c r="DJK440" s="4"/>
      <c r="DJL440" s="4"/>
      <c r="DJM440" s="4"/>
      <c r="DJN440" s="4"/>
      <c r="DJO440" s="4"/>
      <c r="DJP440" s="4"/>
      <c r="DJQ440" s="4"/>
      <c r="DJR440" s="4"/>
      <c r="DJS440" s="4"/>
      <c r="DJT440" s="4"/>
      <c r="DJU440" s="4"/>
      <c r="DJV440" s="4"/>
      <c r="DJW440" s="4"/>
      <c r="DJX440" s="4"/>
      <c r="DJY440" s="4"/>
      <c r="DJZ440" s="4"/>
      <c r="DKA440" s="4"/>
      <c r="DKB440" s="4"/>
      <c r="DKC440" s="4"/>
      <c r="DKD440" s="4"/>
      <c r="DKE440" s="4"/>
      <c r="DKF440" s="4"/>
      <c r="DKG440" s="4"/>
      <c r="DKH440" s="4"/>
      <c r="DKI440" s="4"/>
      <c r="DKJ440" s="4"/>
      <c r="DKK440" s="4"/>
      <c r="DKL440" s="4"/>
      <c r="DKM440" s="4"/>
      <c r="DKN440" s="4"/>
      <c r="DKO440" s="4"/>
      <c r="DKP440" s="4"/>
      <c r="DKQ440" s="4"/>
      <c r="DKR440" s="4"/>
      <c r="DKS440" s="4"/>
      <c r="DKT440" s="4"/>
      <c r="DKU440" s="4"/>
      <c r="DKV440" s="4"/>
      <c r="DKW440" s="4"/>
      <c r="DKX440" s="4"/>
      <c r="DKY440" s="4"/>
      <c r="DKZ440" s="4"/>
      <c r="DLA440" s="4"/>
      <c r="DLB440" s="4"/>
      <c r="DLC440" s="4"/>
      <c r="DLD440" s="4"/>
      <c r="DLE440" s="4"/>
      <c r="DLF440" s="4"/>
      <c r="DLG440" s="4"/>
      <c r="DLH440" s="4"/>
      <c r="DLI440" s="4"/>
      <c r="DLJ440" s="4"/>
      <c r="DLK440" s="4"/>
      <c r="DLL440" s="4"/>
      <c r="DLM440" s="4"/>
      <c r="DLN440" s="4"/>
      <c r="DLO440" s="4"/>
      <c r="DLP440" s="4"/>
      <c r="DLQ440" s="4"/>
      <c r="DLR440" s="4"/>
      <c r="DLS440" s="4"/>
      <c r="DLT440" s="4"/>
      <c r="DLU440" s="4"/>
      <c r="DLV440" s="4"/>
      <c r="DLW440" s="4"/>
      <c r="DLX440" s="4"/>
      <c r="DLY440" s="4"/>
      <c r="DLZ440" s="4"/>
      <c r="DMA440" s="4"/>
      <c r="DMB440" s="4"/>
      <c r="DMC440" s="4"/>
      <c r="DMD440" s="4"/>
      <c r="DME440" s="4"/>
      <c r="DMF440" s="4"/>
      <c r="DMG440" s="4"/>
      <c r="DMH440" s="4"/>
      <c r="DMI440" s="4"/>
      <c r="DMJ440" s="4"/>
      <c r="DMK440" s="4"/>
      <c r="DML440" s="4"/>
      <c r="DMM440" s="4"/>
      <c r="DMN440" s="4"/>
      <c r="DMO440" s="4"/>
      <c r="DMP440" s="4"/>
      <c r="DMQ440" s="4"/>
      <c r="DMR440" s="4"/>
      <c r="DMS440" s="4"/>
      <c r="DMT440" s="4"/>
      <c r="DMU440" s="4"/>
      <c r="DMV440" s="4"/>
      <c r="DMW440" s="4"/>
      <c r="DMX440" s="4"/>
      <c r="DMY440" s="4"/>
      <c r="DMZ440" s="4"/>
      <c r="DNA440" s="4"/>
      <c r="DNB440" s="4"/>
      <c r="DNC440" s="4"/>
      <c r="DND440" s="4"/>
      <c r="DNE440" s="4"/>
      <c r="DNF440" s="4"/>
      <c r="DNG440" s="4"/>
      <c r="DNH440" s="4"/>
      <c r="DNI440" s="4"/>
      <c r="DNJ440" s="4"/>
      <c r="DNK440" s="4"/>
      <c r="DNL440" s="4"/>
      <c r="DNM440" s="4"/>
      <c r="DNN440" s="4"/>
      <c r="DNO440" s="4"/>
      <c r="DNP440" s="4"/>
      <c r="DNQ440" s="4"/>
      <c r="DNR440" s="4"/>
      <c r="DNS440" s="4"/>
      <c r="DNT440" s="4"/>
      <c r="DNU440" s="4"/>
      <c r="DNV440" s="4"/>
      <c r="DNW440" s="4"/>
      <c r="DNX440" s="4"/>
      <c r="DNY440" s="4"/>
      <c r="DNZ440" s="4"/>
      <c r="DOA440" s="4"/>
      <c r="DOB440" s="4"/>
      <c r="DOC440" s="4"/>
      <c r="DOD440" s="4"/>
      <c r="DOE440" s="4"/>
      <c r="DOF440" s="4"/>
      <c r="DOG440" s="4"/>
      <c r="DOH440" s="4"/>
      <c r="DOI440" s="4"/>
      <c r="DOJ440" s="4"/>
      <c r="DOK440" s="4"/>
      <c r="DOL440" s="4"/>
      <c r="DOM440" s="4"/>
      <c r="DON440" s="4"/>
      <c r="DOO440" s="4"/>
      <c r="DOP440" s="4"/>
      <c r="DOQ440" s="4"/>
      <c r="DOR440" s="4"/>
      <c r="DOS440" s="4"/>
      <c r="DOT440" s="4"/>
      <c r="DOU440" s="4"/>
      <c r="DOV440" s="4"/>
      <c r="DOW440" s="4"/>
      <c r="DOX440" s="4"/>
      <c r="DOY440" s="4"/>
      <c r="DOZ440" s="4"/>
      <c r="DPA440" s="4"/>
      <c r="DPB440" s="4"/>
      <c r="DPC440" s="4"/>
      <c r="DPD440" s="4"/>
      <c r="DPE440" s="4"/>
      <c r="DPF440" s="4"/>
      <c r="DPG440" s="4"/>
      <c r="DPH440" s="4"/>
      <c r="DPI440" s="4"/>
      <c r="DPJ440" s="4"/>
      <c r="DPK440" s="4"/>
      <c r="DPL440" s="4"/>
      <c r="DPM440" s="4"/>
      <c r="DPN440" s="4"/>
      <c r="DPO440" s="4"/>
      <c r="DPP440" s="4"/>
      <c r="DPQ440" s="4"/>
      <c r="DPR440" s="4"/>
      <c r="DPS440" s="4"/>
      <c r="DPT440" s="4"/>
      <c r="DPU440" s="4"/>
      <c r="DPV440" s="4"/>
      <c r="DPW440" s="4"/>
      <c r="DPX440" s="4"/>
      <c r="DPY440" s="4"/>
      <c r="DPZ440" s="4"/>
      <c r="DQA440" s="4"/>
      <c r="DQB440" s="4"/>
      <c r="DQC440" s="4"/>
      <c r="DQD440" s="4"/>
      <c r="DQE440" s="4"/>
      <c r="DQF440" s="4"/>
      <c r="DQG440" s="4"/>
      <c r="DQH440" s="4"/>
      <c r="DQI440" s="4"/>
      <c r="DQJ440" s="4"/>
      <c r="DQK440" s="4"/>
      <c r="DQL440" s="4"/>
      <c r="DQM440" s="4"/>
      <c r="DQN440" s="4"/>
      <c r="DQO440" s="4"/>
      <c r="DQP440" s="4"/>
      <c r="DQQ440" s="4"/>
      <c r="DQR440" s="4"/>
      <c r="DQS440" s="4"/>
      <c r="DQT440" s="4"/>
      <c r="DQU440" s="4"/>
      <c r="DQV440" s="4"/>
      <c r="DQW440" s="4"/>
      <c r="DQX440" s="4"/>
      <c r="DQY440" s="4"/>
      <c r="DQZ440" s="4"/>
      <c r="DRA440" s="4"/>
      <c r="DRB440" s="4"/>
      <c r="DRC440" s="4"/>
      <c r="DRD440" s="4"/>
      <c r="DRE440" s="4"/>
      <c r="DRF440" s="4"/>
      <c r="DRG440" s="4"/>
      <c r="DRH440" s="4"/>
      <c r="DRI440" s="4"/>
      <c r="DRJ440" s="4"/>
      <c r="DRK440" s="4"/>
      <c r="DRL440" s="4"/>
      <c r="DRM440" s="4"/>
      <c r="DRN440" s="4"/>
      <c r="DRO440" s="4"/>
      <c r="DRP440" s="4"/>
      <c r="DRQ440" s="4"/>
      <c r="DRR440" s="4"/>
      <c r="DRS440" s="4"/>
      <c r="DRT440" s="4"/>
      <c r="DRU440" s="4"/>
      <c r="DRV440" s="4"/>
      <c r="DRW440" s="4"/>
      <c r="DRX440" s="4"/>
      <c r="DRY440" s="4"/>
      <c r="DRZ440" s="4"/>
      <c r="DSA440" s="4"/>
      <c r="DSB440" s="4"/>
      <c r="DSC440" s="4"/>
      <c r="DSD440" s="4"/>
      <c r="DSE440" s="4"/>
      <c r="DSF440" s="4"/>
      <c r="DSG440" s="4"/>
      <c r="DSH440" s="4"/>
      <c r="DSI440" s="4"/>
      <c r="DSJ440" s="4"/>
      <c r="DSK440" s="4"/>
      <c r="DSL440" s="4"/>
      <c r="DSM440" s="4"/>
      <c r="DSN440" s="4"/>
      <c r="DSO440" s="4"/>
      <c r="DSP440" s="4"/>
      <c r="DSQ440" s="4"/>
      <c r="DSR440" s="4"/>
      <c r="DSS440" s="4"/>
      <c r="DST440" s="4"/>
      <c r="DSU440" s="4"/>
      <c r="DSV440" s="4"/>
      <c r="DSW440" s="4"/>
      <c r="DSX440" s="4"/>
      <c r="DSY440" s="4"/>
      <c r="DSZ440" s="4"/>
      <c r="DTA440" s="4"/>
      <c r="DTB440" s="4"/>
      <c r="DTC440" s="4"/>
      <c r="DTD440" s="4"/>
      <c r="DTE440" s="4"/>
      <c r="DTF440" s="4"/>
      <c r="DTG440" s="4"/>
      <c r="DTH440" s="4"/>
      <c r="DTI440" s="4"/>
      <c r="DTJ440" s="4"/>
      <c r="DTK440" s="4"/>
      <c r="DTL440" s="4"/>
      <c r="DTM440" s="4"/>
      <c r="DTN440" s="4"/>
      <c r="DTO440" s="4"/>
      <c r="DTP440" s="4"/>
      <c r="DTQ440" s="4"/>
      <c r="DTR440" s="4"/>
      <c r="DTS440" s="4"/>
      <c r="DTT440" s="4"/>
      <c r="DTU440" s="4"/>
      <c r="DTV440" s="4"/>
      <c r="DTW440" s="4"/>
      <c r="DTX440" s="4"/>
      <c r="DTY440" s="4"/>
      <c r="DTZ440" s="4"/>
      <c r="DUA440" s="4"/>
      <c r="DUB440" s="4"/>
      <c r="DUC440" s="4"/>
      <c r="DUD440" s="4"/>
      <c r="DUE440" s="4"/>
      <c r="DUF440" s="4"/>
      <c r="DUG440" s="4"/>
      <c r="DUH440" s="4"/>
      <c r="DUI440" s="4"/>
      <c r="DUJ440" s="4"/>
      <c r="DUK440" s="4"/>
      <c r="DUL440" s="4"/>
      <c r="DUM440" s="4"/>
      <c r="DUN440" s="4"/>
      <c r="DUO440" s="4"/>
      <c r="DUP440" s="4"/>
      <c r="DUQ440" s="4"/>
      <c r="DUR440" s="4"/>
      <c r="DUS440" s="4"/>
      <c r="DUT440" s="4"/>
      <c r="DUU440" s="4"/>
      <c r="DUV440" s="4"/>
      <c r="DUW440" s="4"/>
      <c r="DUX440" s="4"/>
      <c r="DUY440" s="4"/>
      <c r="DUZ440" s="4"/>
      <c r="DVA440" s="4"/>
      <c r="DVB440" s="4"/>
      <c r="DVC440" s="4"/>
      <c r="DVD440" s="4"/>
      <c r="DVE440" s="4"/>
      <c r="DVF440" s="4"/>
      <c r="DVG440" s="4"/>
      <c r="DVH440" s="4"/>
      <c r="DVI440" s="4"/>
      <c r="DVJ440" s="4"/>
      <c r="DVK440" s="4"/>
      <c r="DVL440" s="4"/>
      <c r="DVM440" s="4"/>
      <c r="DVN440" s="4"/>
      <c r="DVO440" s="4"/>
      <c r="DVP440" s="4"/>
      <c r="DVQ440" s="4"/>
      <c r="DVR440" s="4"/>
      <c r="DVS440" s="4"/>
      <c r="DVT440" s="4"/>
      <c r="DVU440" s="4"/>
      <c r="DVV440" s="4"/>
      <c r="DVW440" s="4"/>
      <c r="DVX440" s="4"/>
      <c r="DVY440" s="4"/>
      <c r="DVZ440" s="4"/>
      <c r="DWA440" s="4"/>
      <c r="DWB440" s="4"/>
      <c r="DWC440" s="4"/>
      <c r="DWD440" s="4"/>
      <c r="DWE440" s="4"/>
      <c r="DWF440" s="4"/>
      <c r="DWG440" s="4"/>
      <c r="DWH440" s="4"/>
      <c r="DWI440" s="4"/>
      <c r="DWJ440" s="4"/>
      <c r="DWK440" s="4"/>
      <c r="DWL440" s="4"/>
      <c r="DWM440" s="4"/>
      <c r="DWN440" s="4"/>
      <c r="DWO440" s="4"/>
      <c r="DWP440" s="4"/>
      <c r="DWQ440" s="4"/>
      <c r="DWR440" s="4"/>
      <c r="DWS440" s="4"/>
      <c r="DWT440" s="4"/>
      <c r="DWU440" s="4"/>
      <c r="DWV440" s="4"/>
      <c r="DWW440" s="4"/>
      <c r="DWX440" s="4"/>
      <c r="DWY440" s="4"/>
      <c r="DWZ440" s="4"/>
      <c r="DXA440" s="4"/>
      <c r="DXB440" s="4"/>
      <c r="DXC440" s="4"/>
      <c r="DXD440" s="4"/>
      <c r="DXE440" s="4"/>
      <c r="DXF440" s="4"/>
      <c r="DXG440" s="4"/>
      <c r="DXH440" s="4"/>
      <c r="DXI440" s="4"/>
      <c r="DXJ440" s="4"/>
      <c r="DXK440" s="4"/>
      <c r="DXL440" s="4"/>
      <c r="DXM440" s="4"/>
      <c r="DXN440" s="4"/>
      <c r="DXO440" s="4"/>
      <c r="DXP440" s="4"/>
      <c r="DXQ440" s="4"/>
      <c r="DXR440" s="4"/>
      <c r="DXS440" s="4"/>
      <c r="DXT440" s="4"/>
      <c r="DXU440" s="4"/>
      <c r="DXV440" s="4"/>
      <c r="DXW440" s="4"/>
      <c r="DXX440" s="4"/>
      <c r="DXY440" s="4"/>
      <c r="DXZ440" s="4"/>
      <c r="DYA440" s="4"/>
      <c r="DYB440" s="4"/>
      <c r="DYC440" s="4"/>
      <c r="DYD440" s="4"/>
      <c r="DYE440" s="4"/>
      <c r="DYF440" s="4"/>
      <c r="DYG440" s="4"/>
      <c r="DYH440" s="4"/>
      <c r="DYI440" s="4"/>
      <c r="DYJ440" s="4"/>
      <c r="DYK440" s="4"/>
      <c r="DYL440" s="4"/>
      <c r="DYM440" s="4"/>
      <c r="DYN440" s="4"/>
      <c r="DYO440" s="4"/>
      <c r="DYP440" s="4"/>
      <c r="DYQ440" s="4"/>
      <c r="DYR440" s="4"/>
      <c r="DYS440" s="4"/>
      <c r="DYT440" s="4"/>
      <c r="DYU440" s="4"/>
      <c r="DYV440" s="4"/>
      <c r="DYW440" s="4"/>
      <c r="DYX440" s="4"/>
      <c r="DYY440" s="4"/>
      <c r="DYZ440" s="4"/>
      <c r="DZA440" s="4"/>
      <c r="DZB440" s="4"/>
      <c r="DZC440" s="4"/>
      <c r="DZD440" s="4"/>
      <c r="DZE440" s="4"/>
      <c r="DZF440" s="4"/>
      <c r="DZG440" s="4"/>
      <c r="DZH440" s="4"/>
      <c r="DZI440" s="4"/>
      <c r="DZJ440" s="4"/>
      <c r="DZK440" s="4"/>
      <c r="DZL440" s="4"/>
      <c r="DZM440" s="4"/>
      <c r="DZN440" s="4"/>
      <c r="DZO440" s="4"/>
      <c r="DZP440" s="4"/>
      <c r="DZQ440" s="4"/>
      <c r="DZR440" s="4"/>
      <c r="DZS440" s="4"/>
      <c r="DZT440" s="4"/>
      <c r="DZU440" s="4"/>
      <c r="DZV440" s="4"/>
      <c r="DZW440" s="4"/>
      <c r="DZX440" s="4"/>
      <c r="DZY440" s="4"/>
      <c r="DZZ440" s="4"/>
      <c r="EAA440" s="4"/>
      <c r="EAB440" s="4"/>
      <c r="EAC440" s="4"/>
      <c r="EAD440" s="4"/>
      <c r="EAE440" s="4"/>
      <c r="EAF440" s="4"/>
      <c r="EAG440" s="4"/>
      <c r="EAH440" s="4"/>
      <c r="EAI440" s="4"/>
      <c r="EAJ440" s="4"/>
      <c r="EAK440" s="4"/>
      <c r="EAL440" s="4"/>
      <c r="EAM440" s="4"/>
      <c r="EAN440" s="4"/>
      <c r="EAO440" s="4"/>
      <c r="EAP440" s="4"/>
      <c r="EAQ440" s="4"/>
      <c r="EAR440" s="4"/>
      <c r="EAS440" s="4"/>
      <c r="EAT440" s="4"/>
      <c r="EAU440" s="4"/>
      <c r="EAV440" s="4"/>
      <c r="EAW440" s="4"/>
      <c r="EAX440" s="4"/>
      <c r="EAY440" s="4"/>
      <c r="EAZ440" s="4"/>
      <c r="EBA440" s="4"/>
      <c r="EBB440" s="4"/>
      <c r="EBC440" s="4"/>
      <c r="EBD440" s="4"/>
      <c r="EBE440" s="4"/>
      <c r="EBF440" s="4"/>
      <c r="EBG440" s="4"/>
      <c r="EBH440" s="4"/>
      <c r="EBI440" s="4"/>
      <c r="EBJ440" s="4"/>
      <c r="EBK440" s="4"/>
      <c r="EBL440" s="4"/>
      <c r="EBM440" s="4"/>
      <c r="EBN440" s="4"/>
      <c r="EBO440" s="4"/>
      <c r="EBP440" s="4"/>
      <c r="EBQ440" s="4"/>
      <c r="EBR440" s="4"/>
      <c r="EBS440" s="4"/>
      <c r="EBT440" s="4"/>
      <c r="EBU440" s="4"/>
      <c r="EBV440" s="4"/>
      <c r="EBW440" s="4"/>
      <c r="EBX440" s="4"/>
      <c r="EBY440" s="4"/>
      <c r="EBZ440" s="4"/>
      <c r="ECA440" s="4"/>
      <c r="ECB440" s="4"/>
      <c r="ECC440" s="4"/>
      <c r="ECD440" s="4"/>
      <c r="ECE440" s="4"/>
      <c r="ECF440" s="4"/>
      <c r="ECG440" s="4"/>
      <c r="ECH440" s="4"/>
      <c r="ECI440" s="4"/>
      <c r="ECJ440" s="4"/>
      <c r="ECK440" s="4"/>
      <c r="ECL440" s="4"/>
      <c r="ECM440" s="4"/>
      <c r="ECN440" s="4"/>
      <c r="ECO440" s="4"/>
      <c r="ECP440" s="4"/>
      <c r="ECQ440" s="4"/>
      <c r="ECR440" s="4"/>
      <c r="ECS440" s="4"/>
      <c r="ECT440" s="4"/>
      <c r="ECU440" s="4"/>
      <c r="ECV440" s="4"/>
      <c r="ECW440" s="4"/>
      <c r="ECX440" s="4"/>
      <c r="ECY440" s="4"/>
      <c r="ECZ440" s="4"/>
      <c r="EDA440" s="4"/>
      <c r="EDB440" s="4"/>
      <c r="EDC440" s="4"/>
      <c r="EDD440" s="4"/>
      <c r="EDE440" s="4"/>
      <c r="EDF440" s="4"/>
      <c r="EDG440" s="4"/>
      <c r="EDH440" s="4"/>
      <c r="EDI440" s="4"/>
      <c r="EDJ440" s="4"/>
      <c r="EDK440" s="4"/>
      <c r="EDL440" s="4"/>
      <c r="EDM440" s="4"/>
      <c r="EDN440" s="4"/>
      <c r="EDO440" s="4"/>
      <c r="EDP440" s="4"/>
      <c r="EDQ440" s="4"/>
      <c r="EDR440" s="4"/>
      <c r="EDS440" s="4"/>
      <c r="EDT440" s="4"/>
      <c r="EDU440" s="4"/>
      <c r="EDV440" s="4"/>
      <c r="EDW440" s="4"/>
      <c r="EDX440" s="4"/>
      <c r="EDY440" s="4"/>
      <c r="EDZ440" s="4"/>
      <c r="EEA440" s="4"/>
      <c r="EEB440" s="4"/>
      <c r="EEC440" s="4"/>
      <c r="EED440" s="4"/>
      <c r="EEE440" s="4"/>
      <c r="EEF440" s="4"/>
      <c r="EEG440" s="4"/>
      <c r="EEH440" s="4"/>
      <c r="EEI440" s="4"/>
      <c r="EEJ440" s="4"/>
      <c r="EEK440" s="4"/>
      <c r="EEL440" s="4"/>
      <c r="EEM440" s="4"/>
      <c r="EEN440" s="4"/>
      <c r="EEO440" s="4"/>
      <c r="EEP440" s="4"/>
      <c r="EEQ440" s="4"/>
      <c r="EER440" s="4"/>
      <c r="EES440" s="4"/>
      <c r="EET440" s="4"/>
      <c r="EEU440" s="4"/>
      <c r="EEV440" s="4"/>
      <c r="EEW440" s="4"/>
      <c r="EEX440" s="4"/>
      <c r="EEY440" s="4"/>
      <c r="EEZ440" s="4"/>
      <c r="EFA440" s="4"/>
      <c r="EFB440" s="4"/>
      <c r="EFC440" s="4"/>
      <c r="EFD440" s="4"/>
      <c r="EFE440" s="4"/>
      <c r="EFF440" s="4"/>
      <c r="EFG440" s="4"/>
      <c r="EFH440" s="4"/>
      <c r="EFI440" s="4"/>
      <c r="EFJ440" s="4"/>
      <c r="EFK440" s="4"/>
      <c r="EFL440" s="4"/>
      <c r="EFM440" s="4"/>
      <c r="EFN440" s="4"/>
      <c r="EFO440" s="4"/>
      <c r="EFP440" s="4"/>
      <c r="EFQ440" s="4"/>
      <c r="EFR440" s="4"/>
      <c r="EFS440" s="4"/>
      <c r="EFT440" s="4"/>
      <c r="EFU440" s="4"/>
      <c r="EFV440" s="4"/>
      <c r="EFW440" s="4"/>
      <c r="EFX440" s="4"/>
      <c r="EFY440" s="4"/>
      <c r="EFZ440" s="4"/>
      <c r="EGA440" s="4"/>
      <c r="EGB440" s="4"/>
      <c r="EGC440" s="4"/>
      <c r="EGD440" s="4"/>
      <c r="EGE440" s="4"/>
      <c r="EGF440" s="4"/>
      <c r="EGG440" s="4"/>
      <c r="EGH440" s="4"/>
      <c r="EGI440" s="4"/>
      <c r="EGJ440" s="4"/>
      <c r="EGK440" s="4"/>
      <c r="EGL440" s="4"/>
      <c r="EGM440" s="4"/>
      <c r="EGN440" s="4"/>
      <c r="EGO440" s="4"/>
      <c r="EGP440" s="4"/>
      <c r="EGQ440" s="4"/>
      <c r="EGR440" s="4"/>
      <c r="EGS440" s="4"/>
      <c r="EGT440" s="4"/>
      <c r="EGU440" s="4"/>
      <c r="EGV440" s="4"/>
      <c r="EGW440" s="4"/>
      <c r="EGX440" s="4"/>
      <c r="EGY440" s="4"/>
      <c r="EGZ440" s="4"/>
      <c r="EHA440" s="4"/>
      <c r="EHB440" s="4"/>
      <c r="EHC440" s="4"/>
      <c r="EHD440" s="4"/>
      <c r="EHE440" s="4"/>
      <c r="EHF440" s="4"/>
      <c r="EHG440" s="4"/>
      <c r="EHH440" s="4"/>
      <c r="EHI440" s="4"/>
      <c r="EHJ440" s="4"/>
      <c r="EHK440" s="4"/>
      <c r="EHL440" s="4"/>
      <c r="EHM440" s="4"/>
      <c r="EHN440" s="4"/>
      <c r="EHO440" s="4"/>
      <c r="EHP440" s="4"/>
      <c r="EHQ440" s="4"/>
      <c r="EHR440" s="4"/>
      <c r="EHS440" s="4"/>
      <c r="EHT440" s="4"/>
      <c r="EHU440" s="4"/>
      <c r="EHV440" s="4"/>
      <c r="EHW440" s="4"/>
      <c r="EHX440" s="4"/>
      <c r="EHY440" s="4"/>
      <c r="EHZ440" s="4"/>
      <c r="EIA440" s="4"/>
      <c r="EIB440" s="4"/>
      <c r="EIC440" s="4"/>
      <c r="EID440" s="4"/>
      <c r="EIE440" s="4"/>
      <c r="EIF440" s="4"/>
      <c r="EIG440" s="4"/>
      <c r="EIH440" s="4"/>
      <c r="EII440" s="4"/>
      <c r="EIJ440" s="4"/>
      <c r="EIK440" s="4"/>
      <c r="EIL440" s="4"/>
      <c r="EIM440" s="4"/>
      <c r="EIN440" s="4"/>
      <c r="EIO440" s="4"/>
      <c r="EIP440" s="4"/>
      <c r="EIQ440" s="4"/>
      <c r="EIR440" s="4"/>
      <c r="EIS440" s="4"/>
      <c r="EIT440" s="4"/>
      <c r="EIU440" s="4"/>
      <c r="EIV440" s="4"/>
      <c r="EIW440" s="4"/>
      <c r="EIX440" s="4"/>
      <c r="EIY440" s="4"/>
      <c r="EIZ440" s="4"/>
      <c r="EJA440" s="4"/>
      <c r="EJB440" s="4"/>
      <c r="EJC440" s="4"/>
      <c r="EJD440" s="4"/>
      <c r="EJE440" s="4"/>
      <c r="EJF440" s="4"/>
      <c r="EJG440" s="4"/>
      <c r="EJH440" s="4"/>
      <c r="EJI440" s="4"/>
      <c r="EJJ440" s="4"/>
      <c r="EJK440" s="4"/>
      <c r="EJL440" s="4"/>
      <c r="EJM440" s="4"/>
      <c r="EJN440" s="4"/>
      <c r="EJO440" s="4"/>
      <c r="EJP440" s="4"/>
      <c r="EJQ440" s="4"/>
      <c r="EJR440" s="4"/>
      <c r="EJS440" s="4"/>
      <c r="EJT440" s="4"/>
      <c r="EJU440" s="4"/>
      <c r="EJV440" s="4"/>
      <c r="EJW440" s="4"/>
      <c r="EJX440" s="4"/>
      <c r="EJY440" s="4"/>
      <c r="EJZ440" s="4"/>
      <c r="EKA440" s="4"/>
      <c r="EKB440" s="4"/>
      <c r="EKC440" s="4"/>
      <c r="EKD440" s="4"/>
      <c r="EKE440" s="4"/>
      <c r="EKF440" s="4"/>
      <c r="EKG440" s="4"/>
      <c r="EKH440" s="4"/>
      <c r="EKI440" s="4"/>
      <c r="EKJ440" s="4"/>
      <c r="EKK440" s="4"/>
      <c r="EKL440" s="4"/>
      <c r="EKM440" s="4"/>
      <c r="EKN440" s="4"/>
      <c r="EKO440" s="4"/>
      <c r="EKP440" s="4"/>
      <c r="EKQ440" s="4"/>
      <c r="EKR440" s="4"/>
      <c r="EKS440" s="4"/>
      <c r="EKT440" s="4"/>
      <c r="EKU440" s="4"/>
      <c r="EKV440" s="4"/>
      <c r="EKW440" s="4"/>
      <c r="EKX440" s="4"/>
      <c r="EKY440" s="4"/>
      <c r="EKZ440" s="4"/>
      <c r="ELA440" s="4"/>
      <c r="ELB440" s="4"/>
      <c r="ELC440" s="4"/>
      <c r="ELD440" s="4"/>
      <c r="ELE440" s="4"/>
      <c r="ELF440" s="4"/>
      <c r="ELG440" s="4"/>
      <c r="ELH440" s="4"/>
      <c r="ELI440" s="4"/>
      <c r="ELJ440" s="4"/>
      <c r="ELK440" s="4"/>
      <c r="ELL440" s="4"/>
      <c r="ELM440" s="4"/>
      <c r="ELN440" s="4"/>
      <c r="ELO440" s="4"/>
      <c r="ELP440" s="4"/>
      <c r="ELQ440" s="4"/>
      <c r="ELR440" s="4"/>
      <c r="ELS440" s="4"/>
      <c r="ELT440" s="4"/>
      <c r="ELU440" s="4"/>
      <c r="ELV440" s="4"/>
      <c r="ELW440" s="4"/>
      <c r="ELX440" s="4"/>
      <c r="ELY440" s="4"/>
      <c r="ELZ440" s="4"/>
      <c r="EMA440" s="4"/>
      <c r="EMB440" s="4"/>
      <c r="EMC440" s="4"/>
      <c r="EMD440" s="4"/>
      <c r="EME440" s="4"/>
      <c r="EMF440" s="4"/>
      <c r="EMG440" s="4"/>
      <c r="EMH440" s="4"/>
      <c r="EMI440" s="4"/>
      <c r="EMJ440" s="4"/>
      <c r="EMK440" s="4"/>
      <c r="EML440" s="4"/>
      <c r="EMM440" s="4"/>
      <c r="EMN440" s="4"/>
      <c r="EMO440" s="4"/>
      <c r="EMP440" s="4"/>
      <c r="EMQ440" s="4"/>
      <c r="EMR440" s="4"/>
      <c r="EMS440" s="4"/>
      <c r="EMT440" s="4"/>
      <c r="EMU440" s="4"/>
      <c r="EMV440" s="4"/>
      <c r="EMW440" s="4"/>
      <c r="EMX440" s="4"/>
      <c r="EMY440" s="4"/>
      <c r="EMZ440" s="4"/>
      <c r="ENA440" s="4"/>
      <c r="ENB440" s="4"/>
      <c r="ENC440" s="4"/>
      <c r="END440" s="4"/>
      <c r="ENE440" s="4"/>
      <c r="ENF440" s="4"/>
      <c r="ENG440" s="4"/>
      <c r="ENH440" s="4"/>
      <c r="ENI440" s="4"/>
      <c r="ENJ440" s="4"/>
      <c r="ENK440" s="4"/>
      <c r="ENL440" s="4"/>
      <c r="ENM440" s="4"/>
      <c r="ENN440" s="4"/>
      <c r="ENO440" s="4"/>
      <c r="ENP440" s="4"/>
      <c r="ENQ440" s="4"/>
      <c r="ENR440" s="4"/>
      <c r="ENS440" s="4"/>
      <c r="ENT440" s="4"/>
      <c r="ENU440" s="4"/>
      <c r="ENV440" s="4"/>
      <c r="ENW440" s="4"/>
      <c r="ENX440" s="4"/>
      <c r="ENY440" s="4"/>
      <c r="ENZ440" s="4"/>
      <c r="EOA440" s="4"/>
      <c r="EOB440" s="4"/>
      <c r="EOC440" s="4"/>
      <c r="EOD440" s="4"/>
      <c r="EOE440" s="4"/>
      <c r="EOF440" s="4"/>
      <c r="EOG440" s="4"/>
      <c r="EOH440" s="4"/>
      <c r="EOI440" s="4"/>
      <c r="EOJ440" s="4"/>
      <c r="EOK440" s="4"/>
      <c r="EOL440" s="4"/>
      <c r="EOM440" s="4"/>
      <c r="EON440" s="4"/>
      <c r="EOO440" s="4"/>
      <c r="EOP440" s="4"/>
      <c r="EOQ440" s="4"/>
      <c r="EOR440" s="4"/>
      <c r="EOS440" s="4"/>
      <c r="EOT440" s="4"/>
      <c r="EOU440" s="4"/>
      <c r="EOV440" s="4"/>
      <c r="EOW440" s="4"/>
      <c r="EOX440" s="4"/>
      <c r="EOY440" s="4"/>
      <c r="EOZ440" s="4"/>
      <c r="EPA440" s="4"/>
      <c r="EPB440" s="4"/>
      <c r="EPC440" s="4"/>
      <c r="EPD440" s="4"/>
      <c r="EPE440" s="4"/>
      <c r="EPF440" s="4"/>
      <c r="EPG440" s="4"/>
      <c r="EPH440" s="4"/>
      <c r="EPI440" s="4"/>
      <c r="EPJ440" s="4"/>
      <c r="EPK440" s="4"/>
      <c r="EPL440" s="4"/>
      <c r="EPM440" s="4"/>
      <c r="EPN440" s="4"/>
      <c r="EPO440" s="4"/>
      <c r="EPP440" s="4"/>
      <c r="EPQ440" s="4"/>
      <c r="EPR440" s="4"/>
      <c r="EPS440" s="4"/>
      <c r="EPT440" s="4"/>
      <c r="EPU440" s="4"/>
      <c r="EPV440" s="4"/>
      <c r="EPW440" s="4"/>
      <c r="EPX440" s="4"/>
      <c r="EPY440" s="4"/>
      <c r="EPZ440" s="4"/>
      <c r="EQA440" s="4"/>
      <c r="EQB440" s="4"/>
      <c r="EQC440" s="4"/>
      <c r="EQD440" s="4"/>
      <c r="EQE440" s="4"/>
      <c r="EQF440" s="4"/>
      <c r="EQG440" s="4"/>
      <c r="EQH440" s="4"/>
      <c r="EQI440" s="4"/>
      <c r="EQJ440" s="4"/>
      <c r="EQK440" s="4"/>
      <c r="EQL440" s="4"/>
      <c r="EQM440" s="4"/>
      <c r="EQN440" s="4"/>
      <c r="EQO440" s="4"/>
      <c r="EQP440" s="4"/>
      <c r="EQQ440" s="4"/>
      <c r="EQR440" s="4"/>
      <c r="EQS440" s="4"/>
      <c r="EQT440" s="4"/>
      <c r="EQU440" s="4"/>
      <c r="EQV440" s="4"/>
      <c r="EQW440" s="4"/>
      <c r="EQX440" s="4"/>
      <c r="EQY440" s="4"/>
      <c r="EQZ440" s="4"/>
      <c r="ERA440" s="4"/>
      <c r="ERB440" s="4"/>
      <c r="ERC440" s="4"/>
      <c r="ERD440" s="4"/>
      <c r="ERE440" s="4"/>
      <c r="ERF440" s="4"/>
      <c r="ERG440" s="4"/>
      <c r="ERH440" s="4"/>
      <c r="ERI440" s="4"/>
      <c r="ERJ440" s="4"/>
      <c r="ERK440" s="4"/>
      <c r="ERL440" s="4"/>
      <c r="ERM440" s="4"/>
      <c r="ERN440" s="4"/>
      <c r="ERO440" s="4"/>
      <c r="ERP440" s="4"/>
      <c r="ERQ440" s="4"/>
      <c r="ERR440" s="4"/>
      <c r="ERS440" s="4"/>
      <c r="ERT440" s="4"/>
      <c r="ERU440" s="4"/>
      <c r="ERV440" s="4"/>
      <c r="ERW440" s="4"/>
      <c r="ERX440" s="4"/>
      <c r="ERY440" s="4"/>
      <c r="ERZ440" s="4"/>
      <c r="ESA440" s="4"/>
      <c r="ESB440" s="4"/>
      <c r="ESC440" s="4"/>
      <c r="ESD440" s="4"/>
      <c r="ESE440" s="4"/>
      <c r="ESF440" s="4"/>
      <c r="ESG440" s="4"/>
      <c r="ESH440" s="4"/>
      <c r="ESI440" s="4"/>
      <c r="ESJ440" s="4"/>
      <c r="ESK440" s="4"/>
      <c r="ESL440" s="4"/>
      <c r="ESM440" s="4"/>
      <c r="ESN440" s="4"/>
      <c r="ESO440" s="4"/>
      <c r="ESP440" s="4"/>
      <c r="ESQ440" s="4"/>
      <c r="ESR440" s="4"/>
      <c r="ESS440" s="4"/>
      <c r="EST440" s="4"/>
      <c r="ESU440" s="4"/>
      <c r="ESV440" s="4"/>
      <c r="ESW440" s="4"/>
      <c r="ESX440" s="4"/>
      <c r="ESY440" s="4"/>
      <c r="ESZ440" s="4"/>
      <c r="ETA440" s="4"/>
      <c r="ETB440" s="4"/>
      <c r="ETC440" s="4"/>
      <c r="ETD440" s="4"/>
      <c r="ETE440" s="4"/>
      <c r="ETF440" s="4"/>
      <c r="ETG440" s="4"/>
      <c r="ETH440" s="4"/>
      <c r="ETI440" s="4"/>
      <c r="ETJ440" s="4"/>
      <c r="ETK440" s="4"/>
      <c r="ETL440" s="4"/>
      <c r="ETM440" s="4"/>
      <c r="ETN440" s="4"/>
      <c r="ETO440" s="4"/>
      <c r="ETP440" s="4"/>
      <c r="ETQ440" s="4"/>
      <c r="ETR440" s="4"/>
      <c r="ETS440" s="4"/>
      <c r="ETT440" s="4"/>
      <c r="ETU440" s="4"/>
      <c r="ETV440" s="4"/>
      <c r="ETW440" s="4"/>
      <c r="ETX440" s="4"/>
      <c r="ETY440" s="4"/>
      <c r="ETZ440" s="4"/>
      <c r="EUA440" s="4"/>
      <c r="EUB440" s="4"/>
      <c r="EUC440" s="4"/>
      <c r="EUD440" s="4"/>
      <c r="EUE440" s="4"/>
      <c r="EUF440" s="4"/>
      <c r="EUG440" s="4"/>
      <c r="EUH440" s="4"/>
      <c r="EUI440" s="4"/>
      <c r="EUJ440" s="4"/>
      <c r="EUK440" s="4"/>
      <c r="EUL440" s="4"/>
      <c r="EUM440" s="4"/>
      <c r="EUN440" s="4"/>
      <c r="EUO440" s="4"/>
      <c r="EUP440" s="4"/>
      <c r="EUQ440" s="4"/>
      <c r="EUR440" s="4"/>
      <c r="EUS440" s="4"/>
      <c r="EUT440" s="4"/>
      <c r="EUU440" s="4"/>
      <c r="EUV440" s="4"/>
      <c r="EUW440" s="4"/>
      <c r="EUX440" s="4"/>
      <c r="EUY440" s="4"/>
      <c r="EUZ440" s="4"/>
      <c r="EVA440" s="4"/>
      <c r="EVB440" s="4"/>
      <c r="EVC440" s="4"/>
      <c r="EVD440" s="4"/>
      <c r="EVE440" s="4"/>
      <c r="EVF440" s="4"/>
      <c r="EVG440" s="4"/>
      <c r="EVH440" s="4"/>
      <c r="EVI440" s="4"/>
      <c r="EVJ440" s="4"/>
      <c r="EVK440" s="4"/>
      <c r="EVL440" s="4"/>
      <c r="EVM440" s="4"/>
      <c r="EVN440" s="4"/>
      <c r="EVO440" s="4"/>
      <c r="EVP440" s="4"/>
      <c r="EVQ440" s="4"/>
      <c r="EVR440" s="4"/>
      <c r="EVS440" s="4"/>
      <c r="EVT440" s="4"/>
      <c r="EVU440" s="4"/>
      <c r="EVV440" s="4"/>
      <c r="EVW440" s="4"/>
      <c r="EVX440" s="4"/>
      <c r="EVY440" s="4"/>
      <c r="EVZ440" s="4"/>
      <c r="EWA440" s="4"/>
      <c r="EWB440" s="4"/>
      <c r="EWC440" s="4"/>
      <c r="EWD440" s="4"/>
      <c r="EWE440" s="4"/>
      <c r="EWF440" s="4"/>
      <c r="EWG440" s="4"/>
      <c r="EWH440" s="4"/>
      <c r="EWI440" s="4"/>
      <c r="EWJ440" s="4"/>
      <c r="EWK440" s="4"/>
      <c r="EWL440" s="4"/>
      <c r="EWM440" s="4"/>
      <c r="EWN440" s="4"/>
      <c r="EWO440" s="4"/>
      <c r="EWP440" s="4"/>
      <c r="EWQ440" s="4"/>
      <c r="EWR440" s="4"/>
      <c r="EWS440" s="4"/>
      <c r="EWT440" s="4"/>
      <c r="EWU440" s="4"/>
      <c r="EWV440" s="4"/>
      <c r="EWW440" s="4"/>
      <c r="EWX440" s="4"/>
      <c r="EWY440" s="4"/>
      <c r="EWZ440" s="4"/>
      <c r="EXA440" s="4"/>
      <c r="EXB440" s="4"/>
      <c r="EXC440" s="4"/>
      <c r="EXD440" s="4"/>
      <c r="EXE440" s="4"/>
      <c r="EXF440" s="4"/>
      <c r="EXG440" s="4"/>
      <c r="EXH440" s="4"/>
      <c r="EXI440" s="4"/>
      <c r="EXJ440" s="4"/>
      <c r="EXK440" s="4"/>
      <c r="EXL440" s="4"/>
      <c r="EXM440" s="4"/>
      <c r="EXN440" s="4"/>
      <c r="EXO440" s="4"/>
      <c r="EXP440" s="4"/>
      <c r="EXQ440" s="4"/>
      <c r="EXR440" s="4"/>
      <c r="EXS440" s="4"/>
      <c r="EXT440" s="4"/>
      <c r="EXU440" s="4"/>
      <c r="EXV440" s="4"/>
      <c r="EXW440" s="4"/>
      <c r="EXX440" s="4"/>
      <c r="EXY440" s="4"/>
      <c r="EXZ440" s="4"/>
      <c r="EYA440" s="4"/>
      <c r="EYB440" s="4"/>
      <c r="EYC440" s="4"/>
      <c r="EYD440" s="4"/>
      <c r="EYE440" s="4"/>
      <c r="EYF440" s="4"/>
      <c r="EYG440" s="4"/>
      <c r="EYH440" s="4"/>
      <c r="EYI440" s="4"/>
      <c r="EYJ440" s="4"/>
      <c r="EYK440" s="4"/>
      <c r="EYL440" s="4"/>
      <c r="EYM440" s="4"/>
      <c r="EYN440" s="4"/>
      <c r="EYO440" s="4"/>
      <c r="EYP440" s="4"/>
      <c r="EYQ440" s="4"/>
      <c r="EYR440" s="4"/>
      <c r="EYS440" s="4"/>
      <c r="EYT440" s="4"/>
      <c r="EYU440" s="4"/>
      <c r="EYV440" s="4"/>
      <c r="EYW440" s="4"/>
      <c r="EYX440" s="4"/>
      <c r="EYY440" s="4"/>
      <c r="EYZ440" s="4"/>
      <c r="EZA440" s="4"/>
      <c r="EZB440" s="4"/>
      <c r="EZC440" s="4"/>
      <c r="EZD440" s="4"/>
      <c r="EZE440" s="4"/>
      <c r="EZF440" s="4"/>
      <c r="EZG440" s="4"/>
      <c r="EZH440" s="4"/>
      <c r="EZI440" s="4"/>
      <c r="EZJ440" s="4"/>
      <c r="EZK440" s="4"/>
      <c r="EZL440" s="4"/>
      <c r="EZM440" s="4"/>
      <c r="EZN440" s="4"/>
      <c r="EZO440" s="4"/>
      <c r="EZP440" s="4"/>
      <c r="EZQ440" s="4"/>
      <c r="EZR440" s="4"/>
      <c r="EZS440" s="4"/>
      <c r="EZT440" s="4"/>
      <c r="EZU440" s="4"/>
      <c r="EZV440" s="4"/>
      <c r="EZW440" s="4"/>
      <c r="EZX440" s="4"/>
      <c r="EZY440" s="4"/>
      <c r="EZZ440" s="4"/>
      <c r="FAA440" s="4"/>
      <c r="FAB440" s="4"/>
      <c r="FAC440" s="4"/>
      <c r="FAD440" s="4"/>
      <c r="FAE440" s="4"/>
      <c r="FAF440" s="4"/>
      <c r="FAG440" s="4"/>
      <c r="FAH440" s="4"/>
      <c r="FAI440" s="4"/>
      <c r="FAJ440" s="4"/>
      <c r="FAK440" s="4"/>
      <c r="FAL440" s="4"/>
      <c r="FAM440" s="4"/>
      <c r="FAN440" s="4"/>
      <c r="FAO440" s="4"/>
      <c r="FAP440" s="4"/>
      <c r="FAQ440" s="4"/>
      <c r="FAR440" s="4"/>
      <c r="FAS440" s="4"/>
      <c r="FAT440" s="4"/>
      <c r="FAU440" s="4"/>
      <c r="FAV440" s="4"/>
      <c r="FAW440" s="4"/>
      <c r="FAX440" s="4"/>
      <c r="FAY440" s="4"/>
      <c r="FAZ440" s="4"/>
      <c r="FBA440" s="4"/>
      <c r="FBB440" s="4"/>
      <c r="FBC440" s="4"/>
      <c r="FBD440" s="4"/>
      <c r="FBE440" s="4"/>
      <c r="FBF440" s="4"/>
      <c r="FBG440" s="4"/>
      <c r="FBH440" s="4"/>
      <c r="FBI440" s="4"/>
      <c r="FBJ440" s="4"/>
      <c r="FBK440" s="4"/>
      <c r="FBL440" s="4"/>
      <c r="FBM440" s="4"/>
      <c r="FBN440" s="4"/>
      <c r="FBO440" s="4"/>
      <c r="FBP440" s="4"/>
      <c r="FBQ440" s="4"/>
      <c r="FBR440" s="4"/>
      <c r="FBS440" s="4"/>
      <c r="FBT440" s="4"/>
      <c r="FBU440" s="4"/>
      <c r="FBV440" s="4"/>
      <c r="FBW440" s="4"/>
      <c r="FBX440" s="4"/>
      <c r="FBY440" s="4"/>
      <c r="FBZ440" s="4"/>
      <c r="FCA440" s="4"/>
      <c r="FCB440" s="4"/>
      <c r="FCC440" s="4"/>
      <c r="FCD440" s="4"/>
      <c r="FCE440" s="4"/>
      <c r="FCF440" s="4"/>
      <c r="FCG440" s="4"/>
      <c r="FCH440" s="4"/>
      <c r="FCI440" s="4"/>
      <c r="FCJ440" s="4"/>
      <c r="FCK440" s="4"/>
      <c r="FCL440" s="4"/>
      <c r="FCM440" s="4"/>
      <c r="FCN440" s="4"/>
      <c r="FCO440" s="4"/>
      <c r="FCP440" s="4"/>
      <c r="FCQ440" s="4"/>
      <c r="FCR440" s="4"/>
      <c r="FCS440" s="4"/>
      <c r="FCT440" s="4"/>
      <c r="FCU440" s="4"/>
      <c r="FCV440" s="4"/>
      <c r="FCW440" s="4"/>
      <c r="FCX440" s="4"/>
      <c r="FCY440" s="4"/>
      <c r="FCZ440" s="4"/>
      <c r="FDA440" s="4"/>
      <c r="FDB440" s="4"/>
      <c r="FDC440" s="4"/>
      <c r="FDD440" s="4"/>
      <c r="FDE440" s="4"/>
      <c r="FDF440" s="4"/>
      <c r="FDG440" s="4"/>
      <c r="FDH440" s="4"/>
      <c r="FDI440" s="4"/>
      <c r="FDJ440" s="4"/>
      <c r="FDK440" s="4"/>
      <c r="FDL440" s="4"/>
      <c r="FDM440" s="4"/>
      <c r="FDN440" s="4"/>
      <c r="FDO440" s="4"/>
      <c r="FDP440" s="4"/>
      <c r="FDQ440" s="4"/>
      <c r="FDR440" s="4"/>
      <c r="FDS440" s="4"/>
      <c r="FDT440" s="4"/>
      <c r="FDU440" s="4"/>
      <c r="FDV440" s="4"/>
      <c r="FDW440" s="4"/>
      <c r="FDX440" s="4"/>
      <c r="FDY440" s="4"/>
      <c r="FDZ440" s="4"/>
      <c r="FEA440" s="4"/>
      <c r="FEB440" s="4"/>
      <c r="FEC440" s="4"/>
      <c r="FED440" s="4"/>
      <c r="FEE440" s="4"/>
      <c r="FEF440" s="4"/>
      <c r="FEG440" s="4"/>
      <c r="FEH440" s="4"/>
      <c r="FEI440" s="4"/>
      <c r="FEJ440" s="4"/>
      <c r="FEK440" s="4"/>
      <c r="FEL440" s="4"/>
      <c r="FEM440" s="4"/>
      <c r="FEN440" s="4"/>
      <c r="FEO440" s="4"/>
      <c r="FEP440" s="4"/>
      <c r="FEQ440" s="4"/>
      <c r="FER440" s="4"/>
      <c r="FES440" s="4"/>
      <c r="FET440" s="4"/>
      <c r="FEU440" s="4"/>
      <c r="FEV440" s="4"/>
      <c r="FEW440" s="4"/>
      <c r="FEX440" s="4"/>
      <c r="FEY440" s="4"/>
      <c r="FEZ440" s="4"/>
      <c r="FFA440" s="4"/>
      <c r="FFB440" s="4"/>
      <c r="FFC440" s="4"/>
      <c r="FFD440" s="4"/>
      <c r="FFE440" s="4"/>
      <c r="FFF440" s="4"/>
      <c r="FFG440" s="4"/>
      <c r="FFH440" s="4"/>
      <c r="FFI440" s="4"/>
      <c r="FFJ440" s="4"/>
      <c r="FFK440" s="4"/>
      <c r="FFL440" s="4"/>
      <c r="FFM440" s="4"/>
      <c r="FFN440" s="4"/>
      <c r="FFO440" s="4"/>
      <c r="FFP440" s="4"/>
      <c r="FFQ440" s="4"/>
      <c r="FFR440" s="4"/>
      <c r="FFS440" s="4"/>
      <c r="FFT440" s="4"/>
      <c r="FFU440" s="4"/>
      <c r="FFV440" s="4"/>
      <c r="FFW440" s="4"/>
      <c r="FFX440" s="4"/>
      <c r="FFY440" s="4"/>
      <c r="FFZ440" s="4"/>
      <c r="FGA440" s="4"/>
      <c r="FGB440" s="4"/>
      <c r="FGC440" s="4"/>
      <c r="FGD440" s="4"/>
      <c r="FGE440" s="4"/>
      <c r="FGF440" s="4"/>
      <c r="FGG440" s="4"/>
      <c r="FGH440" s="4"/>
      <c r="FGI440" s="4"/>
      <c r="FGJ440" s="4"/>
      <c r="FGK440" s="4"/>
      <c r="FGL440" s="4"/>
      <c r="FGM440" s="4"/>
      <c r="FGN440" s="4"/>
      <c r="FGO440" s="4"/>
      <c r="FGP440" s="4"/>
      <c r="FGQ440" s="4"/>
      <c r="FGR440" s="4"/>
      <c r="FGS440" s="4"/>
      <c r="FGT440" s="4"/>
      <c r="FGU440" s="4"/>
      <c r="FGV440" s="4"/>
      <c r="FGW440" s="4"/>
      <c r="FGX440" s="4"/>
      <c r="FGY440" s="4"/>
      <c r="FGZ440" s="4"/>
      <c r="FHA440" s="4"/>
      <c r="FHB440" s="4"/>
      <c r="FHC440" s="4"/>
      <c r="FHD440" s="4"/>
      <c r="FHE440" s="4"/>
      <c r="FHF440" s="4"/>
      <c r="FHG440" s="4"/>
      <c r="FHH440" s="4"/>
      <c r="FHI440" s="4"/>
      <c r="FHJ440" s="4"/>
      <c r="FHK440" s="4"/>
      <c r="FHL440" s="4"/>
      <c r="FHM440" s="4"/>
      <c r="FHN440" s="4"/>
      <c r="FHO440" s="4"/>
      <c r="FHP440" s="4"/>
      <c r="FHQ440" s="4"/>
      <c r="FHR440" s="4"/>
      <c r="FHS440" s="4"/>
      <c r="FHT440" s="4"/>
      <c r="FHU440" s="4"/>
      <c r="FHV440" s="4"/>
      <c r="FHW440" s="4"/>
      <c r="FHX440" s="4"/>
      <c r="FHY440" s="4"/>
      <c r="FHZ440" s="4"/>
      <c r="FIA440" s="4"/>
      <c r="FIB440" s="4"/>
      <c r="FIC440" s="4"/>
      <c r="FID440" s="4"/>
      <c r="FIE440" s="4"/>
      <c r="FIF440" s="4"/>
      <c r="FIG440" s="4"/>
      <c r="FIH440" s="4"/>
      <c r="FII440" s="4"/>
      <c r="FIJ440" s="4"/>
      <c r="FIK440" s="4"/>
      <c r="FIL440" s="4"/>
      <c r="FIM440" s="4"/>
      <c r="FIN440" s="4"/>
      <c r="FIO440" s="4"/>
      <c r="FIP440" s="4"/>
      <c r="FIQ440" s="4"/>
      <c r="FIR440" s="4"/>
      <c r="FIS440" s="4"/>
      <c r="FIT440" s="4"/>
      <c r="FIU440" s="4"/>
      <c r="FIV440" s="4"/>
      <c r="FIW440" s="4"/>
      <c r="FIX440" s="4"/>
      <c r="FIY440" s="4"/>
      <c r="FIZ440" s="4"/>
      <c r="FJA440" s="4"/>
      <c r="FJB440" s="4"/>
      <c r="FJC440" s="4"/>
      <c r="FJD440" s="4"/>
      <c r="FJE440" s="4"/>
      <c r="FJF440" s="4"/>
      <c r="FJG440" s="4"/>
      <c r="FJH440" s="4"/>
      <c r="FJI440" s="4"/>
      <c r="FJJ440" s="4"/>
      <c r="FJK440" s="4"/>
      <c r="FJL440" s="4"/>
      <c r="FJM440" s="4"/>
      <c r="FJN440" s="4"/>
      <c r="FJO440" s="4"/>
      <c r="FJP440" s="4"/>
      <c r="FJQ440" s="4"/>
      <c r="FJR440" s="4"/>
      <c r="FJS440" s="4"/>
      <c r="FJT440" s="4"/>
      <c r="FJU440" s="4"/>
      <c r="FJV440" s="4"/>
      <c r="FJW440" s="4"/>
      <c r="FJX440" s="4"/>
      <c r="FJY440" s="4"/>
      <c r="FJZ440" s="4"/>
      <c r="FKA440" s="4"/>
      <c r="FKB440" s="4"/>
      <c r="FKC440" s="4"/>
      <c r="FKD440" s="4"/>
      <c r="FKE440" s="4"/>
      <c r="FKF440" s="4"/>
      <c r="FKG440" s="4"/>
      <c r="FKH440" s="4"/>
      <c r="FKI440" s="4"/>
      <c r="FKJ440" s="4"/>
      <c r="FKK440" s="4"/>
      <c r="FKL440" s="4"/>
      <c r="FKM440" s="4"/>
      <c r="FKN440" s="4"/>
      <c r="FKO440" s="4"/>
      <c r="FKP440" s="4"/>
      <c r="FKQ440" s="4"/>
      <c r="FKR440" s="4"/>
      <c r="FKS440" s="4"/>
      <c r="FKT440" s="4"/>
      <c r="FKU440" s="4"/>
      <c r="FKV440" s="4"/>
      <c r="FKW440" s="4"/>
      <c r="FKX440" s="4"/>
      <c r="FKY440" s="4"/>
      <c r="FKZ440" s="4"/>
      <c r="FLA440" s="4"/>
      <c r="FLB440" s="4"/>
      <c r="FLC440" s="4"/>
      <c r="FLD440" s="4"/>
      <c r="FLE440" s="4"/>
      <c r="FLF440" s="4"/>
      <c r="FLG440" s="4"/>
      <c r="FLH440" s="4"/>
      <c r="FLI440" s="4"/>
      <c r="FLJ440" s="4"/>
      <c r="FLK440" s="4"/>
      <c r="FLL440" s="4"/>
      <c r="FLM440" s="4"/>
      <c r="FLN440" s="4"/>
      <c r="FLO440" s="4"/>
      <c r="FLP440" s="4"/>
      <c r="FLQ440" s="4"/>
      <c r="FLR440" s="4"/>
      <c r="FLS440" s="4"/>
      <c r="FLT440" s="4"/>
      <c r="FLU440" s="4"/>
      <c r="FLV440" s="4"/>
      <c r="FLW440" s="4"/>
      <c r="FLX440" s="4"/>
      <c r="FLY440" s="4"/>
      <c r="FLZ440" s="4"/>
      <c r="FMA440" s="4"/>
      <c r="FMB440" s="4"/>
      <c r="FMC440" s="4"/>
      <c r="FMD440" s="4"/>
      <c r="FME440" s="4"/>
      <c r="FMF440" s="4"/>
      <c r="FMG440" s="4"/>
      <c r="FMH440" s="4"/>
      <c r="FMI440" s="4"/>
      <c r="FMJ440" s="4"/>
      <c r="FMK440" s="4"/>
      <c r="FML440" s="4"/>
      <c r="FMM440" s="4"/>
      <c r="FMN440" s="4"/>
      <c r="FMO440" s="4"/>
      <c r="FMP440" s="4"/>
      <c r="FMQ440" s="4"/>
      <c r="FMR440" s="4"/>
      <c r="FMS440" s="4"/>
      <c r="FMT440" s="4"/>
      <c r="FMU440" s="4"/>
      <c r="FMV440" s="4"/>
      <c r="FMW440" s="4"/>
      <c r="FMX440" s="4"/>
      <c r="FMY440" s="4"/>
      <c r="FMZ440" s="4"/>
      <c r="FNA440" s="4"/>
      <c r="FNB440" s="4"/>
      <c r="FNC440" s="4"/>
      <c r="FND440" s="4"/>
      <c r="FNE440" s="4"/>
      <c r="FNF440" s="4"/>
      <c r="FNG440" s="4"/>
      <c r="FNH440" s="4"/>
      <c r="FNI440" s="4"/>
      <c r="FNJ440" s="4"/>
      <c r="FNK440" s="4"/>
      <c r="FNL440" s="4"/>
      <c r="FNM440" s="4"/>
      <c r="FNN440" s="4"/>
      <c r="FNO440" s="4"/>
      <c r="FNP440" s="4"/>
      <c r="FNQ440" s="4"/>
      <c r="FNR440" s="4"/>
      <c r="FNS440" s="4"/>
      <c r="FNT440" s="4"/>
      <c r="FNU440" s="4"/>
      <c r="FNV440" s="4"/>
      <c r="FNW440" s="4"/>
      <c r="FNX440" s="4"/>
      <c r="FNY440" s="4"/>
      <c r="FNZ440" s="4"/>
      <c r="FOA440" s="4"/>
      <c r="FOB440" s="4"/>
      <c r="FOC440" s="4"/>
      <c r="FOD440" s="4"/>
      <c r="FOE440" s="4"/>
      <c r="FOF440" s="4"/>
      <c r="FOG440" s="4"/>
      <c r="FOH440" s="4"/>
      <c r="FOI440" s="4"/>
      <c r="FOJ440" s="4"/>
      <c r="FOK440" s="4"/>
      <c r="FOL440" s="4"/>
      <c r="FOM440" s="4"/>
      <c r="FON440" s="4"/>
      <c r="FOO440" s="4"/>
      <c r="FOP440" s="4"/>
      <c r="FOQ440" s="4"/>
      <c r="FOR440" s="4"/>
      <c r="FOS440" s="4"/>
      <c r="FOT440" s="4"/>
      <c r="FOU440" s="4"/>
      <c r="FOV440" s="4"/>
      <c r="FOW440" s="4"/>
      <c r="FOX440" s="4"/>
      <c r="FOY440" s="4"/>
      <c r="FOZ440" s="4"/>
      <c r="FPA440" s="4"/>
      <c r="FPB440" s="4"/>
      <c r="FPC440" s="4"/>
      <c r="FPD440" s="4"/>
      <c r="FPE440" s="4"/>
      <c r="FPF440" s="4"/>
      <c r="FPG440" s="4"/>
      <c r="FPH440" s="4"/>
      <c r="FPI440" s="4"/>
      <c r="FPJ440" s="4"/>
      <c r="FPK440" s="4"/>
      <c r="FPL440" s="4"/>
      <c r="FPM440" s="4"/>
      <c r="FPN440" s="4"/>
      <c r="FPO440" s="4"/>
      <c r="FPP440" s="4"/>
      <c r="FPQ440" s="4"/>
      <c r="FPR440" s="4"/>
      <c r="FPS440" s="4"/>
      <c r="FPT440" s="4"/>
      <c r="FPU440" s="4"/>
      <c r="FPV440" s="4"/>
      <c r="FPW440" s="4"/>
      <c r="FPX440" s="4"/>
      <c r="FPY440" s="4"/>
      <c r="FPZ440" s="4"/>
      <c r="FQA440" s="4"/>
      <c r="FQB440" s="4"/>
      <c r="FQC440" s="4"/>
      <c r="FQD440" s="4"/>
      <c r="FQE440" s="4"/>
      <c r="FQF440" s="4"/>
      <c r="FQG440" s="4"/>
      <c r="FQH440" s="4"/>
      <c r="FQI440" s="4"/>
      <c r="FQJ440" s="4"/>
      <c r="FQK440" s="4"/>
      <c r="FQL440" s="4"/>
      <c r="FQM440" s="4"/>
      <c r="FQN440" s="4"/>
      <c r="FQO440" s="4"/>
      <c r="FQP440" s="4"/>
      <c r="FQQ440" s="4"/>
      <c r="FQR440" s="4"/>
      <c r="FQS440" s="4"/>
      <c r="FQT440" s="4"/>
      <c r="FQU440" s="4"/>
      <c r="FQV440" s="4"/>
      <c r="FQW440" s="4"/>
      <c r="FQX440" s="4"/>
      <c r="FQY440" s="4"/>
      <c r="FQZ440" s="4"/>
      <c r="FRA440" s="4"/>
      <c r="FRB440" s="4"/>
      <c r="FRC440" s="4"/>
      <c r="FRD440" s="4"/>
      <c r="FRE440" s="4"/>
      <c r="FRF440" s="4"/>
      <c r="FRG440" s="4"/>
      <c r="FRH440" s="4"/>
      <c r="FRI440" s="4"/>
      <c r="FRJ440" s="4"/>
      <c r="FRK440" s="4"/>
      <c r="FRL440" s="4"/>
      <c r="FRM440" s="4"/>
      <c r="FRN440" s="4"/>
      <c r="FRO440" s="4"/>
      <c r="FRP440" s="4"/>
      <c r="FRQ440" s="4"/>
      <c r="FRR440" s="4"/>
      <c r="FRS440" s="4"/>
      <c r="FRT440" s="4"/>
      <c r="FRU440" s="4"/>
      <c r="FRV440" s="4"/>
      <c r="FRW440" s="4"/>
      <c r="FRX440" s="4"/>
      <c r="FRY440" s="4"/>
      <c r="FRZ440" s="4"/>
      <c r="FSA440" s="4"/>
      <c r="FSB440" s="4"/>
      <c r="FSC440" s="4"/>
      <c r="FSD440" s="4"/>
      <c r="FSE440" s="4"/>
      <c r="FSF440" s="4"/>
      <c r="FSG440" s="4"/>
      <c r="FSH440" s="4"/>
      <c r="FSI440" s="4"/>
      <c r="FSJ440" s="4"/>
      <c r="FSK440" s="4"/>
      <c r="FSL440" s="4"/>
      <c r="FSM440" s="4"/>
      <c r="FSN440" s="4"/>
      <c r="FSO440" s="4"/>
      <c r="FSP440" s="4"/>
      <c r="FSQ440" s="4"/>
      <c r="FSR440" s="4"/>
      <c r="FSS440" s="4"/>
      <c r="FST440" s="4"/>
      <c r="FSU440" s="4"/>
      <c r="FSV440" s="4"/>
      <c r="FSW440" s="4"/>
      <c r="FSX440" s="4"/>
      <c r="FSY440" s="4"/>
      <c r="FSZ440" s="4"/>
      <c r="FTA440" s="4"/>
      <c r="FTB440" s="4"/>
      <c r="FTC440" s="4"/>
      <c r="FTD440" s="4"/>
      <c r="FTE440" s="4"/>
      <c r="FTF440" s="4"/>
      <c r="FTG440" s="4"/>
      <c r="FTH440" s="4"/>
      <c r="FTI440" s="4"/>
      <c r="FTJ440" s="4"/>
      <c r="FTK440" s="4"/>
      <c r="FTL440" s="4"/>
      <c r="FTM440" s="4"/>
      <c r="FTN440" s="4"/>
      <c r="FTO440" s="4"/>
      <c r="FTP440" s="4"/>
      <c r="FTQ440" s="4"/>
      <c r="FTR440" s="4"/>
      <c r="FTS440" s="4"/>
      <c r="FTT440" s="4"/>
      <c r="FTU440" s="4"/>
      <c r="FTV440" s="4"/>
      <c r="FTW440" s="4"/>
      <c r="FTX440" s="4"/>
      <c r="FTY440" s="4"/>
      <c r="FTZ440" s="4"/>
      <c r="FUA440" s="4"/>
      <c r="FUB440" s="4"/>
      <c r="FUC440" s="4"/>
      <c r="FUD440" s="4"/>
      <c r="FUE440" s="4"/>
      <c r="FUF440" s="4"/>
      <c r="FUG440" s="4"/>
      <c r="FUH440" s="4"/>
      <c r="FUI440" s="4"/>
      <c r="FUJ440" s="4"/>
      <c r="FUK440" s="4"/>
      <c r="FUL440" s="4"/>
      <c r="FUM440" s="4"/>
      <c r="FUN440" s="4"/>
      <c r="FUO440" s="4"/>
      <c r="FUP440" s="4"/>
      <c r="FUQ440" s="4"/>
      <c r="FUR440" s="4"/>
      <c r="FUS440" s="4"/>
      <c r="FUT440" s="4"/>
      <c r="FUU440" s="4"/>
      <c r="FUV440" s="4"/>
      <c r="FUW440" s="4"/>
      <c r="FUX440" s="4"/>
      <c r="FUY440" s="4"/>
      <c r="FUZ440" s="4"/>
      <c r="FVA440" s="4"/>
      <c r="FVB440" s="4"/>
      <c r="FVC440" s="4"/>
      <c r="FVD440" s="4"/>
      <c r="FVE440" s="4"/>
      <c r="FVF440" s="4"/>
      <c r="FVG440" s="4"/>
      <c r="FVH440" s="4"/>
      <c r="FVI440" s="4"/>
      <c r="FVJ440" s="4"/>
      <c r="FVK440" s="4"/>
      <c r="FVL440" s="4"/>
      <c r="FVM440" s="4"/>
      <c r="FVN440" s="4"/>
      <c r="FVO440" s="4"/>
      <c r="FVP440" s="4"/>
      <c r="FVQ440" s="4"/>
      <c r="FVR440" s="4"/>
      <c r="FVS440" s="4"/>
      <c r="FVT440" s="4"/>
      <c r="FVU440" s="4"/>
      <c r="FVV440" s="4"/>
      <c r="FVW440" s="4"/>
      <c r="FVX440" s="4"/>
      <c r="FVY440" s="4"/>
      <c r="FVZ440" s="4"/>
      <c r="FWA440" s="4"/>
      <c r="FWB440" s="4"/>
      <c r="FWC440" s="4"/>
      <c r="FWD440" s="4"/>
      <c r="FWE440" s="4"/>
      <c r="FWF440" s="4"/>
      <c r="FWG440" s="4"/>
      <c r="FWH440" s="4"/>
      <c r="FWI440" s="4"/>
      <c r="FWJ440" s="4"/>
      <c r="FWK440" s="4"/>
      <c r="FWL440" s="4"/>
      <c r="FWM440" s="4"/>
      <c r="FWN440" s="4"/>
      <c r="FWO440" s="4"/>
      <c r="FWP440" s="4"/>
      <c r="FWQ440" s="4"/>
      <c r="FWR440" s="4"/>
      <c r="FWS440" s="4"/>
      <c r="FWT440" s="4"/>
      <c r="FWU440" s="4"/>
      <c r="FWV440" s="4"/>
      <c r="FWW440" s="4"/>
      <c r="FWX440" s="4"/>
      <c r="FWY440" s="4"/>
      <c r="FWZ440" s="4"/>
      <c r="FXA440" s="4"/>
      <c r="FXB440" s="4"/>
      <c r="FXC440" s="4"/>
      <c r="FXD440" s="4"/>
      <c r="FXE440" s="4"/>
      <c r="FXF440" s="4"/>
      <c r="FXG440" s="4"/>
      <c r="FXH440" s="4"/>
      <c r="FXI440" s="4"/>
      <c r="FXJ440" s="4"/>
      <c r="FXK440" s="4"/>
      <c r="FXL440" s="4"/>
      <c r="FXM440" s="4"/>
      <c r="FXN440" s="4"/>
      <c r="FXO440" s="4"/>
      <c r="FXP440" s="4"/>
      <c r="FXQ440" s="4"/>
      <c r="FXR440" s="4"/>
      <c r="FXS440" s="4"/>
      <c r="FXT440" s="4"/>
      <c r="FXU440" s="4"/>
      <c r="FXV440" s="4"/>
      <c r="FXW440" s="4"/>
      <c r="FXX440" s="4"/>
      <c r="FXY440" s="4"/>
      <c r="FXZ440" s="4"/>
      <c r="FYA440" s="4"/>
      <c r="FYB440" s="4"/>
      <c r="FYC440" s="4"/>
      <c r="FYD440" s="4"/>
      <c r="FYE440" s="4"/>
      <c r="FYF440" s="4"/>
      <c r="FYG440" s="4"/>
      <c r="FYH440" s="4"/>
      <c r="FYI440" s="4"/>
      <c r="FYJ440" s="4"/>
      <c r="FYK440" s="4"/>
      <c r="FYL440" s="4"/>
      <c r="FYM440" s="4"/>
      <c r="FYN440" s="4"/>
      <c r="FYO440" s="4"/>
      <c r="FYP440" s="4"/>
      <c r="FYQ440" s="4"/>
      <c r="FYR440" s="4"/>
      <c r="FYS440" s="4"/>
      <c r="FYT440" s="4"/>
      <c r="FYU440" s="4"/>
      <c r="FYV440" s="4"/>
      <c r="FYW440" s="4"/>
      <c r="FYX440" s="4"/>
      <c r="FYY440" s="4"/>
      <c r="FYZ440" s="4"/>
      <c r="FZA440" s="4"/>
      <c r="FZB440" s="4"/>
      <c r="FZC440" s="4"/>
      <c r="FZD440" s="4"/>
      <c r="FZE440" s="4"/>
      <c r="FZF440" s="4"/>
      <c r="FZG440" s="4"/>
      <c r="FZH440" s="4"/>
      <c r="FZI440" s="4"/>
      <c r="FZJ440" s="4"/>
      <c r="FZK440" s="4"/>
      <c r="FZL440" s="4"/>
      <c r="FZM440" s="4"/>
      <c r="FZN440" s="4"/>
      <c r="FZO440" s="4"/>
      <c r="FZP440" s="4"/>
      <c r="FZQ440" s="4"/>
      <c r="FZR440" s="4"/>
      <c r="FZS440" s="4"/>
      <c r="FZT440" s="4"/>
      <c r="FZU440" s="4"/>
      <c r="FZV440" s="4"/>
      <c r="FZW440" s="4"/>
      <c r="FZX440" s="4"/>
      <c r="FZY440" s="4"/>
      <c r="FZZ440" s="4"/>
      <c r="GAA440" s="4"/>
      <c r="GAB440" s="4"/>
      <c r="GAC440" s="4"/>
      <c r="GAD440" s="4"/>
      <c r="GAE440" s="4"/>
      <c r="GAF440" s="4"/>
      <c r="GAG440" s="4"/>
      <c r="GAH440" s="4"/>
      <c r="GAI440" s="4"/>
      <c r="GAJ440" s="4"/>
      <c r="GAK440" s="4"/>
      <c r="GAL440" s="4"/>
      <c r="GAM440" s="4"/>
      <c r="GAN440" s="4"/>
      <c r="GAO440" s="4"/>
      <c r="GAP440" s="4"/>
      <c r="GAQ440" s="4"/>
      <c r="GAR440" s="4"/>
      <c r="GAS440" s="4"/>
      <c r="GAT440" s="4"/>
      <c r="GAU440" s="4"/>
      <c r="GAV440" s="4"/>
      <c r="GAW440" s="4"/>
      <c r="GAX440" s="4"/>
      <c r="GAY440" s="4"/>
      <c r="GAZ440" s="4"/>
      <c r="GBA440" s="4"/>
      <c r="GBB440" s="4"/>
      <c r="GBC440" s="4"/>
      <c r="GBD440" s="4"/>
      <c r="GBE440" s="4"/>
      <c r="GBF440" s="4"/>
      <c r="GBG440" s="4"/>
      <c r="GBH440" s="4"/>
      <c r="GBI440" s="4"/>
      <c r="GBJ440" s="4"/>
      <c r="GBK440" s="4"/>
      <c r="GBL440" s="4"/>
      <c r="GBM440" s="4"/>
      <c r="GBN440" s="4"/>
      <c r="GBO440" s="4"/>
      <c r="GBP440" s="4"/>
      <c r="GBQ440" s="4"/>
      <c r="GBR440" s="4"/>
      <c r="GBS440" s="4"/>
      <c r="GBT440" s="4"/>
      <c r="GBU440" s="4"/>
      <c r="GBV440" s="4"/>
      <c r="GBW440" s="4"/>
      <c r="GBX440" s="4"/>
      <c r="GBY440" s="4"/>
      <c r="GBZ440" s="4"/>
      <c r="GCA440" s="4"/>
      <c r="GCB440" s="4"/>
      <c r="GCC440" s="4"/>
      <c r="GCD440" s="4"/>
      <c r="GCE440" s="4"/>
      <c r="GCF440" s="4"/>
      <c r="GCG440" s="4"/>
      <c r="GCH440" s="4"/>
      <c r="GCI440" s="4"/>
      <c r="GCJ440" s="4"/>
      <c r="GCK440" s="4"/>
      <c r="GCL440" s="4"/>
      <c r="GCM440" s="4"/>
      <c r="GCN440" s="4"/>
      <c r="GCO440" s="4"/>
      <c r="GCP440" s="4"/>
      <c r="GCQ440" s="4"/>
      <c r="GCR440" s="4"/>
      <c r="GCS440" s="4"/>
      <c r="GCT440" s="4"/>
      <c r="GCU440" s="4"/>
      <c r="GCV440" s="4"/>
      <c r="GCW440" s="4"/>
      <c r="GCX440" s="4"/>
      <c r="GCY440" s="4"/>
      <c r="GCZ440" s="4"/>
      <c r="GDA440" s="4"/>
      <c r="GDB440" s="4"/>
      <c r="GDC440" s="4"/>
      <c r="GDD440" s="4"/>
      <c r="GDE440" s="4"/>
      <c r="GDF440" s="4"/>
      <c r="GDG440" s="4"/>
      <c r="GDH440" s="4"/>
      <c r="GDI440" s="4"/>
      <c r="GDJ440" s="4"/>
      <c r="GDK440" s="4"/>
      <c r="GDL440" s="4"/>
      <c r="GDM440" s="4"/>
      <c r="GDN440" s="4"/>
      <c r="GDO440" s="4"/>
      <c r="GDP440" s="4"/>
      <c r="GDQ440" s="4"/>
      <c r="GDR440" s="4"/>
      <c r="GDS440" s="4"/>
      <c r="GDT440" s="4"/>
      <c r="GDU440" s="4"/>
      <c r="GDV440" s="4"/>
      <c r="GDW440" s="4"/>
      <c r="GDX440" s="4"/>
      <c r="GDY440" s="4"/>
      <c r="GDZ440" s="4"/>
      <c r="GEA440" s="4"/>
      <c r="GEB440" s="4"/>
      <c r="GEC440" s="4"/>
      <c r="GED440" s="4"/>
      <c r="GEE440" s="4"/>
      <c r="GEF440" s="4"/>
      <c r="GEG440" s="4"/>
      <c r="GEH440" s="4"/>
      <c r="GEI440" s="4"/>
      <c r="GEJ440" s="4"/>
      <c r="GEK440" s="4"/>
      <c r="GEL440" s="4"/>
      <c r="GEM440" s="4"/>
      <c r="GEN440" s="4"/>
      <c r="GEO440" s="4"/>
      <c r="GEP440" s="4"/>
      <c r="GEQ440" s="4"/>
      <c r="GER440" s="4"/>
      <c r="GES440" s="4"/>
      <c r="GET440" s="4"/>
      <c r="GEU440" s="4"/>
      <c r="GEV440" s="4"/>
      <c r="GEW440" s="4"/>
      <c r="GEX440" s="4"/>
      <c r="GEY440" s="4"/>
      <c r="GEZ440" s="4"/>
      <c r="GFA440" s="4"/>
      <c r="GFB440" s="4"/>
      <c r="GFC440" s="4"/>
      <c r="GFD440" s="4"/>
      <c r="GFE440" s="4"/>
      <c r="GFF440" s="4"/>
      <c r="GFG440" s="4"/>
      <c r="GFH440" s="4"/>
      <c r="GFI440" s="4"/>
      <c r="GFJ440" s="4"/>
      <c r="GFK440" s="4"/>
      <c r="GFL440" s="4"/>
      <c r="GFM440" s="4"/>
      <c r="GFN440" s="4"/>
      <c r="GFO440" s="4"/>
      <c r="GFP440" s="4"/>
      <c r="GFQ440" s="4"/>
      <c r="GFR440" s="4"/>
      <c r="GFS440" s="4"/>
      <c r="GFT440" s="4"/>
      <c r="GFU440" s="4"/>
      <c r="GFV440" s="4"/>
      <c r="GFW440" s="4"/>
      <c r="GFX440" s="4"/>
      <c r="GFY440" s="4"/>
      <c r="GFZ440" s="4"/>
      <c r="GGA440" s="4"/>
      <c r="GGB440" s="4"/>
      <c r="GGC440" s="4"/>
      <c r="GGD440" s="4"/>
      <c r="GGE440" s="4"/>
      <c r="GGF440" s="4"/>
      <c r="GGG440" s="4"/>
      <c r="GGH440" s="4"/>
      <c r="GGI440" s="4"/>
      <c r="GGJ440" s="4"/>
      <c r="GGK440" s="4"/>
      <c r="GGL440" s="4"/>
      <c r="GGM440" s="4"/>
      <c r="GGN440" s="4"/>
      <c r="GGO440" s="4"/>
      <c r="GGP440" s="4"/>
      <c r="GGQ440" s="4"/>
      <c r="GGR440" s="4"/>
      <c r="GGS440" s="4"/>
      <c r="GGT440" s="4"/>
      <c r="GGU440" s="4"/>
      <c r="GGV440" s="4"/>
      <c r="GGW440" s="4"/>
      <c r="GGX440" s="4"/>
      <c r="GGY440" s="4"/>
      <c r="GGZ440" s="4"/>
      <c r="GHA440" s="4"/>
      <c r="GHB440" s="4"/>
      <c r="GHC440" s="4"/>
      <c r="GHD440" s="4"/>
      <c r="GHE440" s="4"/>
      <c r="GHF440" s="4"/>
      <c r="GHG440" s="4"/>
      <c r="GHH440" s="4"/>
      <c r="GHI440" s="4"/>
      <c r="GHJ440" s="4"/>
      <c r="GHK440" s="4"/>
      <c r="GHL440" s="4"/>
      <c r="GHM440" s="4"/>
      <c r="GHN440" s="4"/>
      <c r="GHO440" s="4"/>
      <c r="GHP440" s="4"/>
      <c r="GHQ440" s="4"/>
      <c r="GHR440" s="4"/>
      <c r="GHS440" s="4"/>
      <c r="GHT440" s="4"/>
      <c r="GHU440" s="4"/>
      <c r="GHV440" s="4"/>
      <c r="GHW440" s="4"/>
      <c r="GHX440" s="4"/>
      <c r="GHY440" s="4"/>
      <c r="GHZ440" s="4"/>
      <c r="GIA440" s="4"/>
      <c r="GIB440" s="4"/>
      <c r="GIC440" s="4"/>
      <c r="GID440" s="4"/>
      <c r="GIE440" s="4"/>
      <c r="GIF440" s="4"/>
      <c r="GIG440" s="4"/>
      <c r="GIH440" s="4"/>
      <c r="GII440" s="4"/>
      <c r="GIJ440" s="4"/>
      <c r="GIK440" s="4"/>
      <c r="GIL440" s="4"/>
      <c r="GIM440" s="4"/>
      <c r="GIN440" s="4"/>
      <c r="GIO440" s="4"/>
      <c r="GIP440" s="4"/>
      <c r="GIQ440" s="4"/>
      <c r="GIR440" s="4"/>
      <c r="GIS440" s="4"/>
      <c r="GIT440" s="4"/>
      <c r="GIU440" s="4"/>
      <c r="GIV440" s="4"/>
      <c r="GIW440" s="4"/>
      <c r="GIX440" s="4"/>
      <c r="GIY440" s="4"/>
      <c r="GIZ440" s="4"/>
      <c r="GJA440" s="4"/>
      <c r="GJB440" s="4"/>
      <c r="GJC440" s="4"/>
      <c r="GJD440" s="4"/>
      <c r="GJE440" s="4"/>
      <c r="GJF440" s="4"/>
      <c r="GJG440" s="4"/>
      <c r="GJH440" s="4"/>
      <c r="GJI440" s="4"/>
      <c r="GJJ440" s="4"/>
      <c r="GJK440" s="4"/>
      <c r="GJL440" s="4"/>
      <c r="GJM440" s="4"/>
      <c r="GJN440" s="4"/>
      <c r="GJO440" s="4"/>
      <c r="GJP440" s="4"/>
      <c r="GJQ440" s="4"/>
      <c r="GJR440" s="4"/>
      <c r="GJS440" s="4"/>
      <c r="GJT440" s="4"/>
      <c r="GJU440" s="4"/>
      <c r="GJV440" s="4"/>
      <c r="GJW440" s="4"/>
      <c r="GJX440" s="4"/>
      <c r="GJY440" s="4"/>
      <c r="GJZ440" s="4"/>
      <c r="GKA440" s="4"/>
      <c r="GKB440" s="4"/>
      <c r="GKC440" s="4"/>
      <c r="GKD440" s="4"/>
      <c r="GKE440" s="4"/>
      <c r="GKF440" s="4"/>
      <c r="GKG440" s="4"/>
      <c r="GKH440" s="4"/>
      <c r="GKI440" s="4"/>
      <c r="GKJ440" s="4"/>
      <c r="GKK440" s="4"/>
      <c r="GKL440" s="4"/>
      <c r="GKM440" s="4"/>
      <c r="GKN440" s="4"/>
      <c r="GKO440" s="4"/>
      <c r="GKP440" s="4"/>
      <c r="GKQ440" s="4"/>
      <c r="GKR440" s="4"/>
      <c r="GKS440" s="4"/>
      <c r="GKT440" s="4"/>
      <c r="GKU440" s="4"/>
      <c r="GKV440" s="4"/>
      <c r="GKW440" s="4"/>
      <c r="GKX440" s="4"/>
      <c r="GKY440" s="4"/>
      <c r="GKZ440" s="4"/>
      <c r="GLA440" s="4"/>
      <c r="GLB440" s="4"/>
      <c r="GLC440" s="4"/>
      <c r="GLD440" s="4"/>
      <c r="GLE440" s="4"/>
      <c r="GLF440" s="4"/>
      <c r="GLG440" s="4"/>
      <c r="GLH440" s="4"/>
      <c r="GLI440" s="4"/>
      <c r="GLJ440" s="4"/>
      <c r="GLK440" s="4"/>
      <c r="GLL440" s="4"/>
      <c r="GLM440" s="4"/>
      <c r="GLN440" s="4"/>
      <c r="GLO440" s="4"/>
      <c r="GLP440" s="4"/>
      <c r="GLQ440" s="4"/>
      <c r="GLR440" s="4"/>
      <c r="GLS440" s="4"/>
      <c r="GLT440" s="4"/>
      <c r="GLU440" s="4"/>
      <c r="GLV440" s="4"/>
      <c r="GLW440" s="4"/>
      <c r="GLX440" s="4"/>
      <c r="GLY440" s="4"/>
      <c r="GLZ440" s="4"/>
      <c r="GMA440" s="4"/>
      <c r="GMB440" s="4"/>
      <c r="GMC440" s="4"/>
      <c r="GMD440" s="4"/>
      <c r="GME440" s="4"/>
      <c r="GMF440" s="4"/>
      <c r="GMG440" s="4"/>
      <c r="GMH440" s="4"/>
      <c r="GMI440" s="4"/>
      <c r="GMJ440" s="4"/>
      <c r="GMK440" s="4"/>
      <c r="GML440" s="4"/>
      <c r="GMM440" s="4"/>
      <c r="GMN440" s="4"/>
      <c r="GMO440" s="4"/>
      <c r="GMP440" s="4"/>
      <c r="GMQ440" s="4"/>
      <c r="GMR440" s="4"/>
      <c r="GMS440" s="4"/>
      <c r="GMT440" s="4"/>
      <c r="GMU440" s="4"/>
      <c r="GMV440" s="4"/>
      <c r="GMW440" s="4"/>
      <c r="GMX440" s="4"/>
      <c r="GMY440" s="4"/>
      <c r="GMZ440" s="4"/>
      <c r="GNA440" s="4"/>
      <c r="GNB440" s="4"/>
      <c r="GNC440" s="4"/>
      <c r="GND440" s="4"/>
      <c r="GNE440" s="4"/>
      <c r="GNF440" s="4"/>
      <c r="GNG440" s="4"/>
      <c r="GNH440" s="4"/>
      <c r="GNI440" s="4"/>
      <c r="GNJ440" s="4"/>
      <c r="GNK440" s="4"/>
      <c r="GNL440" s="4"/>
      <c r="GNM440" s="4"/>
      <c r="GNN440" s="4"/>
      <c r="GNO440" s="4"/>
      <c r="GNP440" s="4"/>
      <c r="GNQ440" s="4"/>
      <c r="GNR440" s="4"/>
      <c r="GNS440" s="4"/>
      <c r="GNT440" s="4"/>
      <c r="GNU440" s="4"/>
      <c r="GNV440" s="4"/>
      <c r="GNW440" s="4"/>
      <c r="GNX440" s="4"/>
      <c r="GNY440" s="4"/>
      <c r="GNZ440" s="4"/>
      <c r="GOA440" s="4"/>
      <c r="GOB440" s="4"/>
      <c r="GOC440" s="4"/>
      <c r="GOD440" s="4"/>
      <c r="GOE440" s="4"/>
      <c r="GOF440" s="4"/>
      <c r="GOG440" s="4"/>
      <c r="GOH440" s="4"/>
      <c r="GOI440" s="4"/>
      <c r="GOJ440" s="4"/>
      <c r="GOK440" s="4"/>
      <c r="GOL440" s="4"/>
      <c r="GOM440" s="4"/>
      <c r="GON440" s="4"/>
      <c r="GOO440" s="4"/>
      <c r="GOP440" s="4"/>
      <c r="GOQ440" s="4"/>
      <c r="GOR440" s="4"/>
      <c r="GOS440" s="4"/>
      <c r="GOT440" s="4"/>
      <c r="GOU440" s="4"/>
      <c r="GOV440" s="4"/>
      <c r="GOW440" s="4"/>
      <c r="GOX440" s="4"/>
      <c r="GOY440" s="4"/>
      <c r="GOZ440" s="4"/>
      <c r="GPA440" s="4"/>
      <c r="GPB440" s="4"/>
      <c r="GPC440" s="4"/>
      <c r="GPD440" s="4"/>
      <c r="GPE440" s="4"/>
      <c r="GPF440" s="4"/>
      <c r="GPG440" s="4"/>
      <c r="GPH440" s="4"/>
      <c r="GPI440" s="4"/>
      <c r="GPJ440" s="4"/>
      <c r="GPK440" s="4"/>
      <c r="GPL440" s="4"/>
      <c r="GPM440" s="4"/>
      <c r="GPN440" s="4"/>
      <c r="GPO440" s="4"/>
      <c r="GPP440" s="4"/>
      <c r="GPQ440" s="4"/>
      <c r="GPR440" s="4"/>
      <c r="GPS440" s="4"/>
      <c r="GPT440" s="4"/>
      <c r="GPU440" s="4"/>
      <c r="GPV440" s="4"/>
      <c r="GPW440" s="4"/>
      <c r="GPX440" s="4"/>
      <c r="GPY440" s="4"/>
      <c r="GPZ440" s="4"/>
      <c r="GQA440" s="4"/>
      <c r="GQB440" s="4"/>
      <c r="GQC440" s="4"/>
      <c r="GQD440" s="4"/>
      <c r="GQE440" s="4"/>
      <c r="GQF440" s="4"/>
      <c r="GQG440" s="4"/>
      <c r="GQH440" s="4"/>
      <c r="GQI440" s="4"/>
      <c r="GQJ440" s="4"/>
      <c r="GQK440" s="4"/>
      <c r="GQL440" s="4"/>
      <c r="GQM440" s="4"/>
      <c r="GQN440" s="4"/>
      <c r="GQO440" s="4"/>
      <c r="GQP440" s="4"/>
      <c r="GQQ440" s="4"/>
      <c r="GQR440" s="4"/>
      <c r="GQS440" s="4"/>
      <c r="GQT440" s="4"/>
      <c r="GQU440" s="4"/>
      <c r="GQV440" s="4"/>
      <c r="GQW440" s="4"/>
      <c r="GQX440" s="4"/>
      <c r="GQY440" s="4"/>
      <c r="GQZ440" s="4"/>
      <c r="GRA440" s="4"/>
      <c r="GRB440" s="4"/>
      <c r="GRC440" s="4"/>
      <c r="GRD440" s="4"/>
      <c r="GRE440" s="4"/>
      <c r="GRF440" s="4"/>
      <c r="GRG440" s="4"/>
      <c r="GRH440" s="4"/>
      <c r="GRI440" s="4"/>
      <c r="GRJ440" s="4"/>
      <c r="GRK440" s="4"/>
      <c r="GRL440" s="4"/>
      <c r="GRM440" s="4"/>
      <c r="GRN440" s="4"/>
      <c r="GRO440" s="4"/>
      <c r="GRP440" s="4"/>
      <c r="GRQ440" s="4"/>
      <c r="GRR440" s="4"/>
      <c r="GRS440" s="4"/>
      <c r="GRT440" s="4"/>
      <c r="GRU440" s="4"/>
      <c r="GRV440" s="4"/>
      <c r="GRW440" s="4"/>
      <c r="GRX440" s="4"/>
      <c r="GRY440" s="4"/>
      <c r="GRZ440" s="4"/>
      <c r="GSA440" s="4"/>
      <c r="GSB440" s="4"/>
      <c r="GSC440" s="4"/>
      <c r="GSD440" s="4"/>
      <c r="GSE440" s="4"/>
      <c r="GSF440" s="4"/>
      <c r="GSG440" s="4"/>
      <c r="GSH440" s="4"/>
      <c r="GSI440" s="4"/>
      <c r="GSJ440" s="4"/>
      <c r="GSK440" s="4"/>
      <c r="GSL440" s="4"/>
      <c r="GSM440" s="4"/>
      <c r="GSN440" s="4"/>
      <c r="GSO440" s="4"/>
      <c r="GSP440" s="4"/>
      <c r="GSQ440" s="4"/>
      <c r="GSR440" s="4"/>
      <c r="GSS440" s="4"/>
      <c r="GST440" s="4"/>
      <c r="GSU440" s="4"/>
      <c r="GSV440" s="4"/>
      <c r="GSW440" s="4"/>
      <c r="GSX440" s="4"/>
      <c r="GSY440" s="4"/>
      <c r="GSZ440" s="4"/>
      <c r="GTA440" s="4"/>
      <c r="GTB440" s="4"/>
      <c r="GTC440" s="4"/>
      <c r="GTD440" s="4"/>
      <c r="GTE440" s="4"/>
      <c r="GTF440" s="4"/>
      <c r="GTG440" s="4"/>
      <c r="GTH440" s="4"/>
      <c r="GTI440" s="4"/>
      <c r="GTJ440" s="4"/>
      <c r="GTK440" s="4"/>
      <c r="GTL440" s="4"/>
      <c r="GTM440" s="4"/>
      <c r="GTN440" s="4"/>
      <c r="GTO440" s="4"/>
      <c r="GTP440" s="4"/>
      <c r="GTQ440" s="4"/>
      <c r="GTR440" s="4"/>
      <c r="GTS440" s="4"/>
      <c r="GTT440" s="4"/>
      <c r="GTU440" s="4"/>
      <c r="GTV440" s="4"/>
      <c r="GTW440" s="4"/>
      <c r="GTX440" s="4"/>
      <c r="GTY440" s="4"/>
      <c r="GTZ440" s="4"/>
      <c r="GUA440" s="4"/>
      <c r="GUB440" s="4"/>
      <c r="GUC440" s="4"/>
      <c r="GUD440" s="4"/>
      <c r="GUE440" s="4"/>
      <c r="GUF440" s="4"/>
      <c r="GUG440" s="4"/>
      <c r="GUH440" s="4"/>
      <c r="GUI440" s="4"/>
      <c r="GUJ440" s="4"/>
      <c r="GUK440" s="4"/>
      <c r="GUL440" s="4"/>
      <c r="GUM440" s="4"/>
      <c r="GUN440" s="4"/>
      <c r="GUO440" s="4"/>
      <c r="GUP440" s="4"/>
      <c r="GUQ440" s="4"/>
      <c r="GUR440" s="4"/>
      <c r="GUS440" s="4"/>
      <c r="GUT440" s="4"/>
      <c r="GUU440" s="4"/>
      <c r="GUV440" s="4"/>
      <c r="GUW440" s="4"/>
      <c r="GUX440" s="4"/>
      <c r="GUY440" s="4"/>
      <c r="GUZ440" s="4"/>
      <c r="GVA440" s="4"/>
      <c r="GVB440" s="4"/>
      <c r="GVC440" s="4"/>
      <c r="GVD440" s="4"/>
      <c r="GVE440" s="4"/>
      <c r="GVF440" s="4"/>
      <c r="GVG440" s="4"/>
      <c r="GVH440" s="4"/>
      <c r="GVI440" s="4"/>
      <c r="GVJ440" s="4"/>
      <c r="GVK440" s="4"/>
      <c r="GVL440" s="4"/>
      <c r="GVM440" s="4"/>
      <c r="GVN440" s="4"/>
      <c r="GVO440" s="4"/>
      <c r="GVP440" s="4"/>
      <c r="GVQ440" s="4"/>
      <c r="GVR440" s="4"/>
      <c r="GVS440" s="4"/>
      <c r="GVT440" s="4"/>
      <c r="GVU440" s="4"/>
      <c r="GVV440" s="4"/>
      <c r="GVW440" s="4"/>
      <c r="GVX440" s="4"/>
      <c r="GVY440" s="4"/>
      <c r="GVZ440" s="4"/>
      <c r="GWA440" s="4"/>
      <c r="GWB440" s="4"/>
      <c r="GWC440" s="4"/>
      <c r="GWD440" s="4"/>
      <c r="GWE440" s="4"/>
      <c r="GWF440" s="4"/>
      <c r="GWG440" s="4"/>
      <c r="GWH440" s="4"/>
      <c r="GWI440" s="4"/>
      <c r="GWJ440" s="4"/>
      <c r="GWK440" s="4"/>
      <c r="GWL440" s="4"/>
      <c r="GWM440" s="4"/>
      <c r="GWN440" s="4"/>
      <c r="GWO440" s="4"/>
      <c r="GWP440" s="4"/>
      <c r="GWQ440" s="4"/>
      <c r="GWR440" s="4"/>
      <c r="GWS440" s="4"/>
      <c r="GWT440" s="4"/>
      <c r="GWU440" s="4"/>
      <c r="GWV440" s="4"/>
      <c r="GWW440" s="4"/>
      <c r="GWX440" s="4"/>
      <c r="GWY440" s="4"/>
      <c r="GWZ440" s="4"/>
      <c r="GXA440" s="4"/>
      <c r="GXB440" s="4"/>
      <c r="GXC440" s="4"/>
      <c r="GXD440" s="4"/>
      <c r="GXE440" s="4"/>
      <c r="GXF440" s="4"/>
      <c r="GXG440" s="4"/>
      <c r="GXH440" s="4"/>
      <c r="GXI440" s="4"/>
      <c r="GXJ440" s="4"/>
      <c r="GXK440" s="4"/>
      <c r="GXL440" s="4"/>
      <c r="GXM440" s="4"/>
      <c r="GXN440" s="4"/>
      <c r="GXO440" s="4"/>
      <c r="GXP440" s="4"/>
      <c r="GXQ440" s="4"/>
      <c r="GXR440" s="4"/>
      <c r="GXS440" s="4"/>
      <c r="GXT440" s="4"/>
      <c r="GXU440" s="4"/>
      <c r="GXV440" s="4"/>
      <c r="GXW440" s="4"/>
      <c r="GXX440" s="4"/>
      <c r="GXY440" s="4"/>
      <c r="GXZ440" s="4"/>
      <c r="GYA440" s="4"/>
      <c r="GYB440" s="4"/>
      <c r="GYC440" s="4"/>
      <c r="GYD440" s="4"/>
      <c r="GYE440" s="4"/>
      <c r="GYF440" s="4"/>
      <c r="GYG440" s="4"/>
      <c r="GYH440" s="4"/>
      <c r="GYI440" s="4"/>
      <c r="GYJ440" s="4"/>
      <c r="GYK440" s="4"/>
      <c r="GYL440" s="4"/>
      <c r="GYM440" s="4"/>
      <c r="GYN440" s="4"/>
      <c r="GYO440" s="4"/>
      <c r="GYP440" s="4"/>
      <c r="GYQ440" s="4"/>
      <c r="GYR440" s="4"/>
      <c r="GYS440" s="4"/>
      <c r="GYT440" s="4"/>
      <c r="GYU440" s="4"/>
      <c r="GYV440" s="4"/>
      <c r="GYW440" s="4"/>
      <c r="GYX440" s="4"/>
      <c r="GYY440" s="4"/>
      <c r="GYZ440" s="4"/>
      <c r="GZA440" s="4"/>
      <c r="GZB440" s="4"/>
      <c r="GZC440" s="4"/>
      <c r="GZD440" s="4"/>
      <c r="GZE440" s="4"/>
      <c r="GZF440" s="4"/>
      <c r="GZG440" s="4"/>
      <c r="GZH440" s="4"/>
      <c r="GZI440" s="4"/>
      <c r="GZJ440" s="4"/>
      <c r="GZK440" s="4"/>
      <c r="GZL440" s="4"/>
      <c r="GZM440" s="4"/>
      <c r="GZN440" s="4"/>
      <c r="GZO440" s="4"/>
      <c r="GZP440" s="4"/>
      <c r="GZQ440" s="4"/>
      <c r="GZR440" s="4"/>
      <c r="GZS440" s="4"/>
      <c r="GZT440" s="4"/>
      <c r="GZU440" s="4"/>
      <c r="GZV440" s="4"/>
      <c r="GZW440" s="4"/>
      <c r="GZX440" s="4"/>
      <c r="GZY440" s="4"/>
      <c r="GZZ440" s="4"/>
      <c r="HAA440" s="4"/>
      <c r="HAB440" s="4"/>
      <c r="HAC440" s="4"/>
      <c r="HAD440" s="4"/>
      <c r="HAE440" s="4"/>
      <c r="HAF440" s="4"/>
      <c r="HAG440" s="4"/>
      <c r="HAH440" s="4"/>
      <c r="HAI440" s="4"/>
      <c r="HAJ440" s="4"/>
      <c r="HAK440" s="4"/>
      <c r="HAL440" s="4"/>
      <c r="HAM440" s="4"/>
      <c r="HAN440" s="4"/>
      <c r="HAO440" s="4"/>
      <c r="HAP440" s="4"/>
      <c r="HAQ440" s="4"/>
      <c r="HAR440" s="4"/>
      <c r="HAS440" s="4"/>
      <c r="HAT440" s="4"/>
      <c r="HAU440" s="4"/>
      <c r="HAV440" s="4"/>
      <c r="HAW440" s="4"/>
      <c r="HAX440" s="4"/>
      <c r="HAY440" s="4"/>
      <c r="HAZ440" s="4"/>
      <c r="HBA440" s="4"/>
      <c r="HBB440" s="4"/>
      <c r="HBC440" s="4"/>
      <c r="HBD440" s="4"/>
      <c r="HBE440" s="4"/>
      <c r="HBF440" s="4"/>
      <c r="HBG440" s="4"/>
      <c r="HBH440" s="4"/>
      <c r="HBI440" s="4"/>
      <c r="HBJ440" s="4"/>
      <c r="HBK440" s="4"/>
      <c r="HBL440" s="4"/>
      <c r="HBM440" s="4"/>
      <c r="HBN440" s="4"/>
      <c r="HBO440" s="4"/>
      <c r="HBP440" s="4"/>
      <c r="HBQ440" s="4"/>
      <c r="HBR440" s="4"/>
      <c r="HBS440" s="4"/>
      <c r="HBT440" s="4"/>
      <c r="HBU440" s="4"/>
      <c r="HBV440" s="4"/>
      <c r="HBW440" s="4"/>
      <c r="HBX440" s="4"/>
      <c r="HBY440" s="4"/>
      <c r="HBZ440" s="4"/>
      <c r="HCA440" s="4"/>
      <c r="HCB440" s="4"/>
      <c r="HCC440" s="4"/>
      <c r="HCD440" s="4"/>
      <c r="HCE440" s="4"/>
      <c r="HCF440" s="4"/>
      <c r="HCG440" s="4"/>
      <c r="HCH440" s="4"/>
      <c r="HCI440" s="4"/>
      <c r="HCJ440" s="4"/>
      <c r="HCK440" s="4"/>
      <c r="HCL440" s="4"/>
      <c r="HCM440" s="4"/>
      <c r="HCN440" s="4"/>
      <c r="HCO440" s="4"/>
      <c r="HCP440" s="4"/>
      <c r="HCQ440" s="4"/>
      <c r="HCR440" s="4"/>
      <c r="HCS440" s="4"/>
      <c r="HCT440" s="4"/>
      <c r="HCU440" s="4"/>
      <c r="HCV440" s="4"/>
      <c r="HCW440" s="4"/>
      <c r="HCX440" s="4"/>
      <c r="HCY440" s="4"/>
      <c r="HCZ440" s="4"/>
      <c r="HDA440" s="4"/>
      <c r="HDB440" s="4"/>
      <c r="HDC440" s="4"/>
      <c r="HDD440" s="4"/>
      <c r="HDE440" s="4"/>
      <c r="HDF440" s="4"/>
      <c r="HDG440" s="4"/>
      <c r="HDH440" s="4"/>
      <c r="HDI440" s="4"/>
      <c r="HDJ440" s="4"/>
      <c r="HDK440" s="4"/>
      <c r="HDL440" s="4"/>
      <c r="HDM440" s="4"/>
      <c r="HDN440" s="4"/>
      <c r="HDO440" s="4"/>
      <c r="HDP440" s="4"/>
      <c r="HDQ440" s="4"/>
      <c r="HDR440" s="4"/>
      <c r="HDS440" s="4"/>
      <c r="HDT440" s="4"/>
      <c r="HDU440" s="4"/>
      <c r="HDV440" s="4"/>
      <c r="HDW440" s="4"/>
      <c r="HDX440" s="4"/>
      <c r="HDY440" s="4"/>
      <c r="HDZ440" s="4"/>
      <c r="HEA440" s="4"/>
      <c r="HEB440" s="4"/>
      <c r="HEC440" s="4"/>
      <c r="HED440" s="4"/>
      <c r="HEE440" s="4"/>
      <c r="HEF440" s="4"/>
      <c r="HEG440" s="4"/>
      <c r="HEH440" s="4"/>
      <c r="HEI440" s="4"/>
      <c r="HEJ440" s="4"/>
      <c r="HEK440" s="4"/>
      <c r="HEL440" s="4"/>
      <c r="HEM440" s="4"/>
      <c r="HEN440" s="4"/>
      <c r="HEO440" s="4"/>
      <c r="HEP440" s="4"/>
      <c r="HEQ440" s="4"/>
      <c r="HER440" s="4"/>
      <c r="HES440" s="4"/>
      <c r="HET440" s="4"/>
      <c r="HEU440" s="4"/>
      <c r="HEV440" s="4"/>
      <c r="HEW440" s="4"/>
      <c r="HEX440" s="4"/>
      <c r="HEY440" s="4"/>
      <c r="HEZ440" s="4"/>
      <c r="HFA440" s="4"/>
      <c r="HFB440" s="4"/>
      <c r="HFC440" s="4"/>
      <c r="HFD440" s="4"/>
      <c r="HFE440" s="4"/>
      <c r="HFF440" s="4"/>
      <c r="HFG440" s="4"/>
      <c r="HFH440" s="4"/>
      <c r="HFI440" s="4"/>
      <c r="HFJ440" s="4"/>
      <c r="HFK440" s="4"/>
      <c r="HFL440" s="4"/>
      <c r="HFM440" s="4"/>
      <c r="HFN440" s="4"/>
      <c r="HFO440" s="4"/>
      <c r="HFP440" s="4"/>
      <c r="HFQ440" s="4"/>
      <c r="HFR440" s="4"/>
      <c r="HFS440" s="4"/>
      <c r="HFT440" s="4"/>
      <c r="HFU440" s="4"/>
      <c r="HFV440" s="4"/>
      <c r="HFW440" s="4"/>
      <c r="HFX440" s="4"/>
      <c r="HFY440" s="4"/>
      <c r="HFZ440" s="4"/>
      <c r="HGA440" s="4"/>
      <c r="HGB440" s="4"/>
      <c r="HGC440" s="4"/>
      <c r="HGD440" s="4"/>
      <c r="HGE440" s="4"/>
      <c r="HGF440" s="4"/>
      <c r="HGG440" s="4"/>
      <c r="HGH440" s="4"/>
      <c r="HGI440" s="4"/>
      <c r="HGJ440" s="4"/>
      <c r="HGK440" s="4"/>
      <c r="HGL440" s="4"/>
      <c r="HGM440" s="4"/>
      <c r="HGN440" s="4"/>
      <c r="HGO440" s="4"/>
      <c r="HGP440" s="4"/>
      <c r="HGQ440" s="4"/>
      <c r="HGR440" s="4"/>
      <c r="HGS440" s="4"/>
      <c r="HGT440" s="4"/>
      <c r="HGU440" s="4"/>
      <c r="HGV440" s="4"/>
      <c r="HGW440" s="4"/>
      <c r="HGX440" s="4"/>
      <c r="HGY440" s="4"/>
      <c r="HGZ440" s="4"/>
      <c r="HHA440" s="4"/>
      <c r="HHB440" s="4"/>
      <c r="HHC440" s="4"/>
      <c r="HHD440" s="4"/>
      <c r="HHE440" s="4"/>
      <c r="HHF440" s="4"/>
      <c r="HHG440" s="4"/>
      <c r="HHH440" s="4"/>
      <c r="HHI440" s="4"/>
      <c r="HHJ440" s="4"/>
      <c r="HHK440" s="4"/>
      <c r="HHL440" s="4"/>
      <c r="HHM440" s="4"/>
      <c r="HHN440" s="4"/>
      <c r="HHO440" s="4"/>
      <c r="HHP440" s="4"/>
      <c r="HHQ440" s="4"/>
      <c r="HHR440" s="4"/>
      <c r="HHS440" s="4"/>
      <c r="HHT440" s="4"/>
      <c r="HHU440" s="4"/>
      <c r="HHV440" s="4"/>
      <c r="HHW440" s="4"/>
      <c r="HHX440" s="4"/>
      <c r="HHY440" s="4"/>
      <c r="HHZ440" s="4"/>
      <c r="HIA440" s="4"/>
      <c r="HIB440" s="4"/>
      <c r="HIC440" s="4"/>
      <c r="HID440" s="4"/>
      <c r="HIE440" s="4"/>
      <c r="HIF440" s="4"/>
      <c r="HIG440" s="4"/>
      <c r="HIH440" s="4"/>
      <c r="HII440" s="4"/>
      <c r="HIJ440" s="4"/>
      <c r="HIK440" s="4"/>
      <c r="HIL440" s="4"/>
      <c r="HIM440" s="4"/>
      <c r="HIN440" s="4"/>
      <c r="HIO440" s="4"/>
      <c r="HIP440" s="4"/>
      <c r="HIQ440" s="4"/>
      <c r="HIR440" s="4"/>
      <c r="HIS440" s="4"/>
      <c r="HIT440" s="4"/>
      <c r="HIU440" s="4"/>
      <c r="HIV440" s="4"/>
      <c r="HIW440" s="4"/>
      <c r="HIX440" s="4"/>
      <c r="HIY440" s="4"/>
      <c r="HIZ440" s="4"/>
      <c r="HJA440" s="4"/>
      <c r="HJB440" s="4"/>
      <c r="HJC440" s="4"/>
      <c r="HJD440" s="4"/>
      <c r="HJE440" s="4"/>
      <c r="HJF440" s="4"/>
      <c r="HJG440" s="4"/>
      <c r="HJH440" s="4"/>
      <c r="HJI440" s="4"/>
      <c r="HJJ440" s="4"/>
      <c r="HJK440" s="4"/>
      <c r="HJL440" s="4"/>
      <c r="HJM440" s="4"/>
      <c r="HJN440" s="4"/>
      <c r="HJO440" s="4"/>
      <c r="HJP440" s="4"/>
      <c r="HJQ440" s="4"/>
      <c r="HJR440" s="4"/>
      <c r="HJS440" s="4"/>
      <c r="HJT440" s="4"/>
      <c r="HJU440" s="4"/>
      <c r="HJV440" s="4"/>
      <c r="HJW440" s="4"/>
      <c r="HJX440" s="4"/>
      <c r="HJY440" s="4"/>
      <c r="HJZ440" s="4"/>
      <c r="HKA440" s="4"/>
      <c r="HKB440" s="4"/>
      <c r="HKC440" s="4"/>
      <c r="HKD440" s="4"/>
      <c r="HKE440" s="4"/>
      <c r="HKF440" s="4"/>
      <c r="HKG440" s="4"/>
      <c r="HKH440" s="4"/>
      <c r="HKI440" s="4"/>
      <c r="HKJ440" s="4"/>
      <c r="HKK440" s="4"/>
      <c r="HKL440" s="4"/>
      <c r="HKM440" s="4"/>
      <c r="HKN440" s="4"/>
      <c r="HKO440" s="4"/>
      <c r="HKP440" s="4"/>
      <c r="HKQ440" s="4"/>
      <c r="HKR440" s="4"/>
      <c r="HKS440" s="4"/>
      <c r="HKT440" s="4"/>
      <c r="HKU440" s="4"/>
      <c r="HKV440" s="4"/>
      <c r="HKW440" s="4"/>
      <c r="HKX440" s="4"/>
      <c r="HKY440" s="4"/>
      <c r="HKZ440" s="4"/>
      <c r="HLA440" s="4"/>
      <c r="HLB440" s="4"/>
      <c r="HLC440" s="4"/>
      <c r="HLD440" s="4"/>
      <c r="HLE440" s="4"/>
      <c r="HLF440" s="4"/>
      <c r="HLG440" s="4"/>
      <c r="HLH440" s="4"/>
      <c r="HLI440" s="4"/>
      <c r="HLJ440" s="4"/>
      <c r="HLK440" s="4"/>
      <c r="HLL440" s="4"/>
      <c r="HLM440" s="4"/>
      <c r="HLN440" s="4"/>
      <c r="HLO440" s="4"/>
      <c r="HLP440" s="4"/>
      <c r="HLQ440" s="4"/>
      <c r="HLR440" s="4"/>
      <c r="HLS440" s="4"/>
      <c r="HLT440" s="4"/>
      <c r="HLU440" s="4"/>
      <c r="HLV440" s="4"/>
      <c r="HLW440" s="4"/>
      <c r="HLX440" s="4"/>
      <c r="HLY440" s="4"/>
      <c r="HLZ440" s="4"/>
      <c r="HMA440" s="4"/>
      <c r="HMB440" s="4"/>
      <c r="HMC440" s="4"/>
      <c r="HMD440" s="4"/>
      <c r="HME440" s="4"/>
      <c r="HMF440" s="4"/>
      <c r="HMG440" s="4"/>
      <c r="HMH440" s="4"/>
      <c r="HMI440" s="4"/>
      <c r="HMJ440" s="4"/>
      <c r="HMK440" s="4"/>
      <c r="HML440" s="4"/>
      <c r="HMM440" s="4"/>
      <c r="HMN440" s="4"/>
      <c r="HMO440" s="4"/>
      <c r="HMP440" s="4"/>
      <c r="HMQ440" s="4"/>
      <c r="HMR440" s="4"/>
      <c r="HMS440" s="4"/>
      <c r="HMT440" s="4"/>
      <c r="HMU440" s="4"/>
      <c r="HMV440" s="4"/>
      <c r="HMW440" s="4"/>
      <c r="HMX440" s="4"/>
      <c r="HMY440" s="4"/>
      <c r="HMZ440" s="4"/>
      <c r="HNA440" s="4"/>
      <c r="HNB440" s="4"/>
      <c r="HNC440" s="4"/>
      <c r="HND440" s="4"/>
      <c r="HNE440" s="4"/>
      <c r="HNF440" s="4"/>
      <c r="HNG440" s="4"/>
      <c r="HNH440" s="4"/>
      <c r="HNI440" s="4"/>
      <c r="HNJ440" s="4"/>
      <c r="HNK440" s="4"/>
      <c r="HNL440" s="4"/>
      <c r="HNM440" s="4"/>
      <c r="HNN440" s="4"/>
      <c r="HNO440" s="4"/>
      <c r="HNP440" s="4"/>
      <c r="HNQ440" s="4"/>
      <c r="HNR440" s="4"/>
      <c r="HNS440" s="4"/>
      <c r="HNT440" s="4"/>
      <c r="HNU440" s="4"/>
      <c r="HNV440" s="4"/>
      <c r="HNW440" s="4"/>
      <c r="HNX440" s="4"/>
      <c r="HNY440" s="4"/>
      <c r="HNZ440" s="4"/>
      <c r="HOA440" s="4"/>
      <c r="HOB440" s="4"/>
      <c r="HOC440" s="4"/>
      <c r="HOD440" s="4"/>
      <c r="HOE440" s="4"/>
      <c r="HOF440" s="4"/>
      <c r="HOG440" s="4"/>
      <c r="HOH440" s="4"/>
      <c r="HOI440" s="4"/>
      <c r="HOJ440" s="4"/>
      <c r="HOK440" s="4"/>
      <c r="HOL440" s="4"/>
      <c r="HOM440" s="4"/>
      <c r="HON440" s="4"/>
      <c r="HOO440" s="4"/>
      <c r="HOP440" s="4"/>
      <c r="HOQ440" s="4"/>
      <c r="HOR440" s="4"/>
      <c r="HOS440" s="4"/>
      <c r="HOT440" s="4"/>
      <c r="HOU440" s="4"/>
      <c r="HOV440" s="4"/>
      <c r="HOW440" s="4"/>
      <c r="HOX440" s="4"/>
      <c r="HOY440" s="4"/>
      <c r="HOZ440" s="4"/>
      <c r="HPA440" s="4"/>
      <c r="HPB440" s="4"/>
      <c r="HPC440" s="4"/>
      <c r="HPD440" s="4"/>
      <c r="HPE440" s="4"/>
      <c r="HPF440" s="4"/>
      <c r="HPG440" s="4"/>
      <c r="HPH440" s="4"/>
      <c r="HPI440" s="4"/>
      <c r="HPJ440" s="4"/>
      <c r="HPK440" s="4"/>
      <c r="HPL440" s="4"/>
      <c r="HPM440" s="4"/>
      <c r="HPN440" s="4"/>
      <c r="HPO440" s="4"/>
      <c r="HPP440" s="4"/>
      <c r="HPQ440" s="4"/>
      <c r="HPR440" s="4"/>
      <c r="HPS440" s="4"/>
      <c r="HPT440" s="4"/>
      <c r="HPU440" s="4"/>
      <c r="HPV440" s="4"/>
      <c r="HPW440" s="4"/>
      <c r="HPX440" s="4"/>
      <c r="HPY440" s="4"/>
      <c r="HPZ440" s="4"/>
      <c r="HQA440" s="4"/>
      <c r="HQB440" s="4"/>
      <c r="HQC440" s="4"/>
      <c r="HQD440" s="4"/>
      <c r="HQE440" s="4"/>
      <c r="HQF440" s="4"/>
      <c r="HQG440" s="4"/>
      <c r="HQH440" s="4"/>
      <c r="HQI440" s="4"/>
      <c r="HQJ440" s="4"/>
      <c r="HQK440" s="4"/>
      <c r="HQL440" s="4"/>
      <c r="HQM440" s="4"/>
      <c r="HQN440" s="4"/>
      <c r="HQO440" s="4"/>
      <c r="HQP440" s="4"/>
      <c r="HQQ440" s="4"/>
      <c r="HQR440" s="4"/>
      <c r="HQS440" s="4"/>
      <c r="HQT440" s="4"/>
      <c r="HQU440" s="4"/>
      <c r="HQV440" s="4"/>
      <c r="HQW440" s="4"/>
      <c r="HQX440" s="4"/>
      <c r="HQY440" s="4"/>
      <c r="HQZ440" s="4"/>
      <c r="HRA440" s="4"/>
      <c r="HRB440" s="4"/>
      <c r="HRC440" s="4"/>
      <c r="HRD440" s="4"/>
      <c r="HRE440" s="4"/>
      <c r="HRF440" s="4"/>
      <c r="HRG440" s="4"/>
      <c r="HRH440" s="4"/>
      <c r="HRI440" s="4"/>
      <c r="HRJ440" s="4"/>
      <c r="HRK440" s="4"/>
      <c r="HRL440" s="4"/>
      <c r="HRM440" s="4"/>
      <c r="HRN440" s="4"/>
      <c r="HRO440" s="4"/>
      <c r="HRP440" s="4"/>
      <c r="HRQ440" s="4"/>
      <c r="HRR440" s="4"/>
      <c r="HRS440" s="4"/>
      <c r="HRT440" s="4"/>
      <c r="HRU440" s="4"/>
      <c r="HRV440" s="4"/>
      <c r="HRW440" s="4"/>
      <c r="HRX440" s="4"/>
      <c r="HRY440" s="4"/>
      <c r="HRZ440" s="4"/>
      <c r="HSA440" s="4"/>
      <c r="HSB440" s="4"/>
      <c r="HSC440" s="4"/>
      <c r="HSD440" s="4"/>
      <c r="HSE440" s="4"/>
      <c r="HSF440" s="4"/>
      <c r="HSG440" s="4"/>
      <c r="HSH440" s="4"/>
      <c r="HSI440" s="4"/>
      <c r="HSJ440" s="4"/>
      <c r="HSK440" s="4"/>
      <c r="HSL440" s="4"/>
      <c r="HSM440" s="4"/>
      <c r="HSN440" s="4"/>
      <c r="HSO440" s="4"/>
      <c r="HSP440" s="4"/>
      <c r="HSQ440" s="4"/>
      <c r="HSR440" s="4"/>
      <c r="HSS440" s="4"/>
      <c r="HST440" s="4"/>
      <c r="HSU440" s="4"/>
      <c r="HSV440" s="4"/>
      <c r="HSW440" s="4"/>
      <c r="HSX440" s="4"/>
      <c r="HSY440" s="4"/>
      <c r="HSZ440" s="4"/>
      <c r="HTA440" s="4"/>
      <c r="HTB440" s="4"/>
      <c r="HTC440" s="4"/>
      <c r="HTD440" s="4"/>
      <c r="HTE440" s="4"/>
      <c r="HTF440" s="4"/>
      <c r="HTG440" s="4"/>
      <c r="HTH440" s="4"/>
      <c r="HTI440" s="4"/>
      <c r="HTJ440" s="4"/>
      <c r="HTK440" s="4"/>
      <c r="HTL440" s="4"/>
      <c r="HTM440" s="4"/>
      <c r="HTN440" s="4"/>
      <c r="HTO440" s="4"/>
      <c r="HTP440" s="4"/>
      <c r="HTQ440" s="4"/>
      <c r="HTR440" s="4"/>
      <c r="HTS440" s="4"/>
      <c r="HTT440" s="4"/>
      <c r="HTU440" s="4"/>
      <c r="HTV440" s="4"/>
      <c r="HTW440" s="4"/>
      <c r="HTX440" s="4"/>
      <c r="HTY440" s="4"/>
      <c r="HTZ440" s="4"/>
      <c r="HUA440" s="4"/>
      <c r="HUB440" s="4"/>
      <c r="HUC440" s="4"/>
      <c r="HUD440" s="4"/>
      <c r="HUE440" s="4"/>
      <c r="HUF440" s="4"/>
      <c r="HUG440" s="4"/>
      <c r="HUH440" s="4"/>
      <c r="HUI440" s="4"/>
      <c r="HUJ440" s="4"/>
      <c r="HUK440" s="4"/>
      <c r="HUL440" s="4"/>
      <c r="HUM440" s="4"/>
      <c r="HUN440" s="4"/>
      <c r="HUO440" s="4"/>
      <c r="HUP440" s="4"/>
      <c r="HUQ440" s="4"/>
      <c r="HUR440" s="4"/>
      <c r="HUS440" s="4"/>
      <c r="HUT440" s="4"/>
      <c r="HUU440" s="4"/>
      <c r="HUV440" s="4"/>
      <c r="HUW440" s="4"/>
      <c r="HUX440" s="4"/>
      <c r="HUY440" s="4"/>
      <c r="HUZ440" s="4"/>
      <c r="HVA440" s="4"/>
      <c r="HVB440" s="4"/>
      <c r="HVC440" s="4"/>
      <c r="HVD440" s="4"/>
      <c r="HVE440" s="4"/>
      <c r="HVF440" s="4"/>
      <c r="HVG440" s="4"/>
      <c r="HVH440" s="4"/>
      <c r="HVI440" s="4"/>
      <c r="HVJ440" s="4"/>
      <c r="HVK440" s="4"/>
      <c r="HVL440" s="4"/>
      <c r="HVM440" s="4"/>
      <c r="HVN440" s="4"/>
      <c r="HVO440" s="4"/>
      <c r="HVP440" s="4"/>
      <c r="HVQ440" s="4"/>
      <c r="HVR440" s="4"/>
      <c r="HVS440" s="4"/>
      <c r="HVT440" s="4"/>
      <c r="HVU440" s="4"/>
      <c r="HVV440" s="4"/>
      <c r="HVW440" s="4"/>
      <c r="HVX440" s="4"/>
      <c r="HVY440" s="4"/>
      <c r="HVZ440" s="4"/>
      <c r="HWA440" s="4"/>
      <c r="HWB440" s="4"/>
      <c r="HWC440" s="4"/>
      <c r="HWD440" s="4"/>
      <c r="HWE440" s="4"/>
      <c r="HWF440" s="4"/>
      <c r="HWG440" s="4"/>
      <c r="HWH440" s="4"/>
      <c r="HWI440" s="4"/>
      <c r="HWJ440" s="4"/>
      <c r="HWK440" s="4"/>
      <c r="HWL440" s="4"/>
      <c r="HWM440" s="4"/>
      <c r="HWN440" s="4"/>
      <c r="HWO440" s="4"/>
      <c r="HWP440" s="4"/>
      <c r="HWQ440" s="4"/>
      <c r="HWR440" s="4"/>
      <c r="HWS440" s="4"/>
      <c r="HWT440" s="4"/>
      <c r="HWU440" s="4"/>
      <c r="HWV440" s="4"/>
      <c r="HWW440" s="4"/>
      <c r="HWX440" s="4"/>
      <c r="HWY440" s="4"/>
      <c r="HWZ440" s="4"/>
      <c r="HXA440" s="4"/>
      <c r="HXB440" s="4"/>
      <c r="HXC440" s="4"/>
      <c r="HXD440" s="4"/>
      <c r="HXE440" s="4"/>
      <c r="HXF440" s="4"/>
      <c r="HXG440" s="4"/>
      <c r="HXH440" s="4"/>
      <c r="HXI440" s="4"/>
      <c r="HXJ440" s="4"/>
      <c r="HXK440" s="4"/>
      <c r="HXL440" s="4"/>
      <c r="HXM440" s="4"/>
      <c r="HXN440" s="4"/>
      <c r="HXO440" s="4"/>
      <c r="HXP440" s="4"/>
      <c r="HXQ440" s="4"/>
      <c r="HXR440" s="4"/>
      <c r="HXS440" s="4"/>
      <c r="HXT440" s="4"/>
      <c r="HXU440" s="4"/>
      <c r="HXV440" s="4"/>
      <c r="HXW440" s="4"/>
      <c r="HXX440" s="4"/>
      <c r="HXY440" s="4"/>
      <c r="HXZ440" s="4"/>
      <c r="HYA440" s="4"/>
      <c r="HYB440" s="4"/>
      <c r="HYC440" s="4"/>
      <c r="HYD440" s="4"/>
      <c r="HYE440" s="4"/>
      <c r="HYF440" s="4"/>
      <c r="HYG440" s="4"/>
      <c r="HYH440" s="4"/>
      <c r="HYI440" s="4"/>
      <c r="HYJ440" s="4"/>
      <c r="HYK440" s="4"/>
      <c r="HYL440" s="4"/>
      <c r="HYM440" s="4"/>
      <c r="HYN440" s="4"/>
      <c r="HYO440" s="4"/>
      <c r="HYP440" s="4"/>
      <c r="HYQ440" s="4"/>
      <c r="HYR440" s="4"/>
      <c r="HYS440" s="4"/>
      <c r="HYT440" s="4"/>
      <c r="HYU440" s="4"/>
      <c r="HYV440" s="4"/>
      <c r="HYW440" s="4"/>
      <c r="HYX440" s="4"/>
      <c r="HYY440" s="4"/>
      <c r="HYZ440" s="4"/>
      <c r="HZA440" s="4"/>
      <c r="HZB440" s="4"/>
      <c r="HZC440" s="4"/>
      <c r="HZD440" s="4"/>
      <c r="HZE440" s="4"/>
      <c r="HZF440" s="4"/>
      <c r="HZG440" s="4"/>
      <c r="HZH440" s="4"/>
      <c r="HZI440" s="4"/>
      <c r="HZJ440" s="4"/>
      <c r="HZK440" s="4"/>
      <c r="HZL440" s="4"/>
      <c r="HZM440" s="4"/>
      <c r="HZN440" s="4"/>
      <c r="HZO440" s="4"/>
      <c r="HZP440" s="4"/>
      <c r="HZQ440" s="4"/>
      <c r="HZR440" s="4"/>
      <c r="HZS440" s="4"/>
      <c r="HZT440" s="4"/>
      <c r="HZU440" s="4"/>
      <c r="HZV440" s="4"/>
      <c r="HZW440" s="4"/>
      <c r="HZX440" s="4"/>
      <c r="HZY440" s="4"/>
      <c r="HZZ440" s="4"/>
      <c r="IAA440" s="4"/>
      <c r="IAB440" s="4"/>
      <c r="IAC440" s="4"/>
      <c r="IAD440" s="4"/>
      <c r="IAE440" s="4"/>
      <c r="IAF440" s="4"/>
      <c r="IAG440" s="4"/>
      <c r="IAH440" s="4"/>
      <c r="IAI440" s="4"/>
      <c r="IAJ440" s="4"/>
      <c r="IAK440" s="4"/>
      <c r="IAL440" s="4"/>
      <c r="IAM440" s="4"/>
      <c r="IAN440" s="4"/>
      <c r="IAO440" s="4"/>
      <c r="IAP440" s="4"/>
      <c r="IAQ440" s="4"/>
      <c r="IAR440" s="4"/>
      <c r="IAS440" s="4"/>
      <c r="IAT440" s="4"/>
      <c r="IAU440" s="4"/>
      <c r="IAV440" s="4"/>
      <c r="IAW440" s="4"/>
      <c r="IAX440" s="4"/>
      <c r="IAY440" s="4"/>
      <c r="IAZ440" s="4"/>
      <c r="IBA440" s="4"/>
      <c r="IBB440" s="4"/>
      <c r="IBC440" s="4"/>
      <c r="IBD440" s="4"/>
      <c r="IBE440" s="4"/>
      <c r="IBF440" s="4"/>
      <c r="IBG440" s="4"/>
      <c r="IBH440" s="4"/>
      <c r="IBI440" s="4"/>
      <c r="IBJ440" s="4"/>
      <c r="IBK440" s="4"/>
      <c r="IBL440" s="4"/>
      <c r="IBM440" s="4"/>
      <c r="IBN440" s="4"/>
      <c r="IBO440" s="4"/>
      <c r="IBP440" s="4"/>
      <c r="IBQ440" s="4"/>
      <c r="IBR440" s="4"/>
      <c r="IBS440" s="4"/>
      <c r="IBT440" s="4"/>
      <c r="IBU440" s="4"/>
      <c r="IBV440" s="4"/>
      <c r="IBW440" s="4"/>
      <c r="IBX440" s="4"/>
      <c r="IBY440" s="4"/>
      <c r="IBZ440" s="4"/>
      <c r="ICA440" s="4"/>
      <c r="ICB440" s="4"/>
      <c r="ICC440" s="4"/>
      <c r="ICD440" s="4"/>
      <c r="ICE440" s="4"/>
      <c r="ICF440" s="4"/>
      <c r="ICG440" s="4"/>
      <c r="ICH440" s="4"/>
      <c r="ICI440" s="4"/>
      <c r="ICJ440" s="4"/>
      <c r="ICK440" s="4"/>
      <c r="ICL440" s="4"/>
      <c r="ICM440" s="4"/>
      <c r="ICN440" s="4"/>
      <c r="ICO440" s="4"/>
      <c r="ICP440" s="4"/>
      <c r="ICQ440" s="4"/>
      <c r="ICR440" s="4"/>
      <c r="ICS440" s="4"/>
      <c r="ICT440" s="4"/>
      <c r="ICU440" s="4"/>
      <c r="ICV440" s="4"/>
      <c r="ICW440" s="4"/>
      <c r="ICX440" s="4"/>
      <c r="ICY440" s="4"/>
      <c r="ICZ440" s="4"/>
      <c r="IDA440" s="4"/>
      <c r="IDB440" s="4"/>
      <c r="IDC440" s="4"/>
      <c r="IDD440" s="4"/>
      <c r="IDE440" s="4"/>
      <c r="IDF440" s="4"/>
      <c r="IDG440" s="4"/>
      <c r="IDH440" s="4"/>
      <c r="IDI440" s="4"/>
      <c r="IDJ440" s="4"/>
      <c r="IDK440" s="4"/>
      <c r="IDL440" s="4"/>
      <c r="IDM440" s="4"/>
      <c r="IDN440" s="4"/>
      <c r="IDO440" s="4"/>
      <c r="IDP440" s="4"/>
      <c r="IDQ440" s="4"/>
      <c r="IDR440" s="4"/>
      <c r="IDS440" s="4"/>
      <c r="IDT440" s="4"/>
      <c r="IDU440" s="4"/>
      <c r="IDV440" s="4"/>
      <c r="IDW440" s="4"/>
      <c r="IDX440" s="4"/>
      <c r="IDY440" s="4"/>
      <c r="IDZ440" s="4"/>
      <c r="IEA440" s="4"/>
      <c r="IEB440" s="4"/>
      <c r="IEC440" s="4"/>
      <c r="IED440" s="4"/>
      <c r="IEE440" s="4"/>
      <c r="IEF440" s="4"/>
      <c r="IEG440" s="4"/>
      <c r="IEH440" s="4"/>
      <c r="IEI440" s="4"/>
      <c r="IEJ440" s="4"/>
      <c r="IEK440" s="4"/>
      <c r="IEL440" s="4"/>
      <c r="IEM440" s="4"/>
      <c r="IEN440" s="4"/>
      <c r="IEO440" s="4"/>
      <c r="IEP440" s="4"/>
      <c r="IEQ440" s="4"/>
      <c r="IER440" s="4"/>
      <c r="IES440" s="4"/>
      <c r="IET440" s="4"/>
      <c r="IEU440" s="4"/>
      <c r="IEV440" s="4"/>
      <c r="IEW440" s="4"/>
      <c r="IEX440" s="4"/>
      <c r="IEY440" s="4"/>
      <c r="IEZ440" s="4"/>
      <c r="IFA440" s="4"/>
      <c r="IFB440" s="4"/>
      <c r="IFC440" s="4"/>
      <c r="IFD440" s="4"/>
      <c r="IFE440" s="4"/>
      <c r="IFF440" s="4"/>
      <c r="IFG440" s="4"/>
      <c r="IFH440" s="4"/>
      <c r="IFI440" s="4"/>
      <c r="IFJ440" s="4"/>
      <c r="IFK440" s="4"/>
      <c r="IFL440" s="4"/>
      <c r="IFM440" s="4"/>
      <c r="IFN440" s="4"/>
      <c r="IFO440" s="4"/>
      <c r="IFP440" s="4"/>
      <c r="IFQ440" s="4"/>
      <c r="IFR440" s="4"/>
      <c r="IFS440" s="4"/>
      <c r="IFT440" s="4"/>
      <c r="IFU440" s="4"/>
      <c r="IFV440" s="4"/>
      <c r="IFW440" s="4"/>
      <c r="IFX440" s="4"/>
      <c r="IFY440" s="4"/>
      <c r="IFZ440" s="4"/>
      <c r="IGA440" s="4"/>
      <c r="IGB440" s="4"/>
      <c r="IGC440" s="4"/>
      <c r="IGD440" s="4"/>
      <c r="IGE440" s="4"/>
      <c r="IGF440" s="4"/>
      <c r="IGG440" s="4"/>
      <c r="IGH440" s="4"/>
      <c r="IGI440" s="4"/>
      <c r="IGJ440" s="4"/>
      <c r="IGK440" s="4"/>
      <c r="IGL440" s="4"/>
      <c r="IGM440" s="4"/>
      <c r="IGN440" s="4"/>
      <c r="IGO440" s="4"/>
      <c r="IGP440" s="4"/>
      <c r="IGQ440" s="4"/>
      <c r="IGR440" s="4"/>
      <c r="IGS440" s="4"/>
      <c r="IGT440" s="4"/>
      <c r="IGU440" s="4"/>
      <c r="IGV440" s="4"/>
      <c r="IGW440" s="4"/>
      <c r="IGX440" s="4"/>
      <c r="IGY440" s="4"/>
      <c r="IGZ440" s="4"/>
      <c r="IHA440" s="4"/>
      <c r="IHB440" s="4"/>
      <c r="IHC440" s="4"/>
      <c r="IHD440" s="4"/>
      <c r="IHE440" s="4"/>
      <c r="IHF440" s="4"/>
      <c r="IHG440" s="4"/>
      <c r="IHH440" s="4"/>
      <c r="IHI440" s="4"/>
      <c r="IHJ440" s="4"/>
      <c r="IHK440" s="4"/>
      <c r="IHL440" s="4"/>
      <c r="IHM440" s="4"/>
      <c r="IHN440" s="4"/>
      <c r="IHO440" s="4"/>
      <c r="IHP440" s="4"/>
      <c r="IHQ440" s="4"/>
      <c r="IHR440" s="4"/>
      <c r="IHS440" s="4"/>
      <c r="IHT440" s="4"/>
      <c r="IHU440" s="4"/>
      <c r="IHV440" s="4"/>
      <c r="IHW440" s="4"/>
      <c r="IHX440" s="4"/>
      <c r="IHY440" s="4"/>
      <c r="IHZ440" s="4"/>
      <c r="IIA440" s="4"/>
      <c r="IIB440" s="4"/>
      <c r="IIC440" s="4"/>
      <c r="IID440" s="4"/>
      <c r="IIE440" s="4"/>
      <c r="IIF440" s="4"/>
      <c r="IIG440" s="4"/>
      <c r="IIH440" s="4"/>
      <c r="III440" s="4"/>
      <c r="IIJ440" s="4"/>
      <c r="IIK440" s="4"/>
      <c r="IIL440" s="4"/>
      <c r="IIM440" s="4"/>
      <c r="IIN440" s="4"/>
      <c r="IIO440" s="4"/>
      <c r="IIP440" s="4"/>
      <c r="IIQ440" s="4"/>
      <c r="IIR440" s="4"/>
      <c r="IIS440" s="4"/>
      <c r="IIT440" s="4"/>
      <c r="IIU440" s="4"/>
      <c r="IIV440" s="4"/>
      <c r="IIW440" s="4"/>
      <c r="IIX440" s="4"/>
      <c r="IIY440" s="4"/>
      <c r="IIZ440" s="4"/>
      <c r="IJA440" s="4"/>
      <c r="IJB440" s="4"/>
      <c r="IJC440" s="4"/>
      <c r="IJD440" s="4"/>
      <c r="IJE440" s="4"/>
      <c r="IJF440" s="4"/>
      <c r="IJG440" s="4"/>
      <c r="IJH440" s="4"/>
      <c r="IJI440" s="4"/>
      <c r="IJJ440" s="4"/>
      <c r="IJK440" s="4"/>
      <c r="IJL440" s="4"/>
      <c r="IJM440" s="4"/>
      <c r="IJN440" s="4"/>
      <c r="IJO440" s="4"/>
      <c r="IJP440" s="4"/>
      <c r="IJQ440" s="4"/>
      <c r="IJR440" s="4"/>
      <c r="IJS440" s="4"/>
      <c r="IJT440" s="4"/>
      <c r="IJU440" s="4"/>
      <c r="IJV440" s="4"/>
      <c r="IJW440" s="4"/>
      <c r="IJX440" s="4"/>
      <c r="IJY440" s="4"/>
      <c r="IJZ440" s="4"/>
      <c r="IKA440" s="4"/>
      <c r="IKB440" s="4"/>
      <c r="IKC440" s="4"/>
      <c r="IKD440" s="4"/>
      <c r="IKE440" s="4"/>
      <c r="IKF440" s="4"/>
      <c r="IKG440" s="4"/>
      <c r="IKH440" s="4"/>
      <c r="IKI440" s="4"/>
      <c r="IKJ440" s="4"/>
      <c r="IKK440" s="4"/>
      <c r="IKL440" s="4"/>
      <c r="IKM440" s="4"/>
      <c r="IKN440" s="4"/>
      <c r="IKO440" s="4"/>
      <c r="IKP440" s="4"/>
      <c r="IKQ440" s="4"/>
      <c r="IKR440" s="4"/>
      <c r="IKS440" s="4"/>
      <c r="IKT440" s="4"/>
      <c r="IKU440" s="4"/>
      <c r="IKV440" s="4"/>
      <c r="IKW440" s="4"/>
      <c r="IKX440" s="4"/>
      <c r="IKY440" s="4"/>
      <c r="IKZ440" s="4"/>
      <c r="ILA440" s="4"/>
      <c r="ILB440" s="4"/>
      <c r="ILC440" s="4"/>
      <c r="ILD440" s="4"/>
      <c r="ILE440" s="4"/>
      <c r="ILF440" s="4"/>
      <c r="ILG440" s="4"/>
      <c r="ILH440" s="4"/>
      <c r="ILI440" s="4"/>
      <c r="ILJ440" s="4"/>
      <c r="ILK440" s="4"/>
      <c r="ILL440" s="4"/>
      <c r="ILM440" s="4"/>
      <c r="ILN440" s="4"/>
      <c r="ILO440" s="4"/>
      <c r="ILP440" s="4"/>
      <c r="ILQ440" s="4"/>
      <c r="ILR440" s="4"/>
      <c r="ILS440" s="4"/>
      <c r="ILT440" s="4"/>
      <c r="ILU440" s="4"/>
      <c r="ILV440" s="4"/>
      <c r="ILW440" s="4"/>
      <c r="ILX440" s="4"/>
      <c r="ILY440" s="4"/>
      <c r="ILZ440" s="4"/>
      <c r="IMA440" s="4"/>
      <c r="IMB440" s="4"/>
      <c r="IMC440" s="4"/>
      <c r="IMD440" s="4"/>
      <c r="IME440" s="4"/>
      <c r="IMF440" s="4"/>
      <c r="IMG440" s="4"/>
      <c r="IMH440" s="4"/>
      <c r="IMI440" s="4"/>
      <c r="IMJ440" s="4"/>
      <c r="IMK440" s="4"/>
      <c r="IML440" s="4"/>
      <c r="IMM440" s="4"/>
      <c r="IMN440" s="4"/>
      <c r="IMO440" s="4"/>
      <c r="IMP440" s="4"/>
      <c r="IMQ440" s="4"/>
      <c r="IMR440" s="4"/>
      <c r="IMS440" s="4"/>
      <c r="IMT440" s="4"/>
      <c r="IMU440" s="4"/>
      <c r="IMV440" s="4"/>
      <c r="IMW440" s="4"/>
      <c r="IMX440" s="4"/>
      <c r="IMY440" s="4"/>
      <c r="IMZ440" s="4"/>
      <c r="INA440" s="4"/>
      <c r="INB440" s="4"/>
      <c r="INC440" s="4"/>
      <c r="IND440" s="4"/>
      <c r="INE440" s="4"/>
      <c r="INF440" s="4"/>
      <c r="ING440" s="4"/>
      <c r="INH440" s="4"/>
      <c r="INI440" s="4"/>
      <c r="INJ440" s="4"/>
      <c r="INK440" s="4"/>
      <c r="INL440" s="4"/>
      <c r="INM440" s="4"/>
      <c r="INN440" s="4"/>
      <c r="INO440" s="4"/>
      <c r="INP440" s="4"/>
      <c r="INQ440" s="4"/>
      <c r="INR440" s="4"/>
      <c r="INS440" s="4"/>
      <c r="INT440" s="4"/>
      <c r="INU440" s="4"/>
      <c r="INV440" s="4"/>
      <c r="INW440" s="4"/>
      <c r="INX440" s="4"/>
      <c r="INY440" s="4"/>
      <c r="INZ440" s="4"/>
      <c r="IOA440" s="4"/>
      <c r="IOB440" s="4"/>
      <c r="IOC440" s="4"/>
      <c r="IOD440" s="4"/>
      <c r="IOE440" s="4"/>
      <c r="IOF440" s="4"/>
      <c r="IOG440" s="4"/>
      <c r="IOH440" s="4"/>
      <c r="IOI440" s="4"/>
      <c r="IOJ440" s="4"/>
      <c r="IOK440" s="4"/>
      <c r="IOL440" s="4"/>
      <c r="IOM440" s="4"/>
      <c r="ION440" s="4"/>
      <c r="IOO440" s="4"/>
      <c r="IOP440" s="4"/>
      <c r="IOQ440" s="4"/>
      <c r="IOR440" s="4"/>
      <c r="IOS440" s="4"/>
      <c r="IOT440" s="4"/>
      <c r="IOU440" s="4"/>
      <c r="IOV440" s="4"/>
      <c r="IOW440" s="4"/>
      <c r="IOX440" s="4"/>
      <c r="IOY440" s="4"/>
      <c r="IOZ440" s="4"/>
      <c r="IPA440" s="4"/>
      <c r="IPB440" s="4"/>
      <c r="IPC440" s="4"/>
      <c r="IPD440" s="4"/>
      <c r="IPE440" s="4"/>
      <c r="IPF440" s="4"/>
      <c r="IPG440" s="4"/>
      <c r="IPH440" s="4"/>
      <c r="IPI440" s="4"/>
      <c r="IPJ440" s="4"/>
      <c r="IPK440" s="4"/>
      <c r="IPL440" s="4"/>
      <c r="IPM440" s="4"/>
      <c r="IPN440" s="4"/>
      <c r="IPO440" s="4"/>
      <c r="IPP440" s="4"/>
      <c r="IPQ440" s="4"/>
      <c r="IPR440" s="4"/>
      <c r="IPS440" s="4"/>
      <c r="IPT440" s="4"/>
      <c r="IPU440" s="4"/>
      <c r="IPV440" s="4"/>
      <c r="IPW440" s="4"/>
      <c r="IPX440" s="4"/>
      <c r="IPY440" s="4"/>
      <c r="IPZ440" s="4"/>
      <c r="IQA440" s="4"/>
      <c r="IQB440" s="4"/>
      <c r="IQC440" s="4"/>
      <c r="IQD440" s="4"/>
      <c r="IQE440" s="4"/>
      <c r="IQF440" s="4"/>
      <c r="IQG440" s="4"/>
      <c r="IQH440" s="4"/>
      <c r="IQI440" s="4"/>
      <c r="IQJ440" s="4"/>
      <c r="IQK440" s="4"/>
      <c r="IQL440" s="4"/>
      <c r="IQM440" s="4"/>
      <c r="IQN440" s="4"/>
      <c r="IQO440" s="4"/>
      <c r="IQP440" s="4"/>
      <c r="IQQ440" s="4"/>
      <c r="IQR440" s="4"/>
      <c r="IQS440" s="4"/>
      <c r="IQT440" s="4"/>
      <c r="IQU440" s="4"/>
      <c r="IQV440" s="4"/>
      <c r="IQW440" s="4"/>
      <c r="IQX440" s="4"/>
      <c r="IQY440" s="4"/>
      <c r="IQZ440" s="4"/>
      <c r="IRA440" s="4"/>
      <c r="IRB440" s="4"/>
      <c r="IRC440" s="4"/>
      <c r="IRD440" s="4"/>
      <c r="IRE440" s="4"/>
      <c r="IRF440" s="4"/>
      <c r="IRG440" s="4"/>
      <c r="IRH440" s="4"/>
      <c r="IRI440" s="4"/>
      <c r="IRJ440" s="4"/>
      <c r="IRK440" s="4"/>
      <c r="IRL440" s="4"/>
      <c r="IRM440" s="4"/>
      <c r="IRN440" s="4"/>
      <c r="IRO440" s="4"/>
      <c r="IRP440" s="4"/>
      <c r="IRQ440" s="4"/>
      <c r="IRR440" s="4"/>
      <c r="IRS440" s="4"/>
      <c r="IRT440" s="4"/>
      <c r="IRU440" s="4"/>
      <c r="IRV440" s="4"/>
      <c r="IRW440" s="4"/>
      <c r="IRX440" s="4"/>
      <c r="IRY440" s="4"/>
      <c r="IRZ440" s="4"/>
      <c r="ISA440" s="4"/>
      <c r="ISB440" s="4"/>
      <c r="ISC440" s="4"/>
      <c r="ISD440" s="4"/>
      <c r="ISE440" s="4"/>
      <c r="ISF440" s="4"/>
      <c r="ISG440" s="4"/>
      <c r="ISH440" s="4"/>
      <c r="ISI440" s="4"/>
      <c r="ISJ440" s="4"/>
      <c r="ISK440" s="4"/>
      <c r="ISL440" s="4"/>
      <c r="ISM440" s="4"/>
      <c r="ISN440" s="4"/>
      <c r="ISO440" s="4"/>
      <c r="ISP440" s="4"/>
      <c r="ISQ440" s="4"/>
      <c r="ISR440" s="4"/>
      <c r="ISS440" s="4"/>
      <c r="IST440" s="4"/>
      <c r="ISU440" s="4"/>
      <c r="ISV440" s="4"/>
      <c r="ISW440" s="4"/>
      <c r="ISX440" s="4"/>
      <c r="ISY440" s="4"/>
      <c r="ISZ440" s="4"/>
      <c r="ITA440" s="4"/>
      <c r="ITB440" s="4"/>
      <c r="ITC440" s="4"/>
      <c r="ITD440" s="4"/>
      <c r="ITE440" s="4"/>
      <c r="ITF440" s="4"/>
      <c r="ITG440" s="4"/>
      <c r="ITH440" s="4"/>
      <c r="ITI440" s="4"/>
      <c r="ITJ440" s="4"/>
      <c r="ITK440" s="4"/>
      <c r="ITL440" s="4"/>
      <c r="ITM440" s="4"/>
      <c r="ITN440" s="4"/>
      <c r="ITO440" s="4"/>
      <c r="ITP440" s="4"/>
      <c r="ITQ440" s="4"/>
      <c r="ITR440" s="4"/>
      <c r="ITS440" s="4"/>
      <c r="ITT440" s="4"/>
      <c r="ITU440" s="4"/>
      <c r="ITV440" s="4"/>
      <c r="ITW440" s="4"/>
      <c r="ITX440" s="4"/>
      <c r="ITY440" s="4"/>
      <c r="ITZ440" s="4"/>
      <c r="IUA440" s="4"/>
      <c r="IUB440" s="4"/>
      <c r="IUC440" s="4"/>
      <c r="IUD440" s="4"/>
      <c r="IUE440" s="4"/>
      <c r="IUF440" s="4"/>
      <c r="IUG440" s="4"/>
      <c r="IUH440" s="4"/>
      <c r="IUI440" s="4"/>
      <c r="IUJ440" s="4"/>
      <c r="IUK440" s="4"/>
      <c r="IUL440" s="4"/>
      <c r="IUM440" s="4"/>
      <c r="IUN440" s="4"/>
      <c r="IUO440" s="4"/>
      <c r="IUP440" s="4"/>
      <c r="IUQ440" s="4"/>
      <c r="IUR440" s="4"/>
      <c r="IUS440" s="4"/>
      <c r="IUT440" s="4"/>
      <c r="IUU440" s="4"/>
      <c r="IUV440" s="4"/>
      <c r="IUW440" s="4"/>
      <c r="IUX440" s="4"/>
      <c r="IUY440" s="4"/>
      <c r="IUZ440" s="4"/>
      <c r="IVA440" s="4"/>
      <c r="IVB440" s="4"/>
      <c r="IVC440" s="4"/>
      <c r="IVD440" s="4"/>
      <c r="IVE440" s="4"/>
      <c r="IVF440" s="4"/>
      <c r="IVG440" s="4"/>
      <c r="IVH440" s="4"/>
      <c r="IVI440" s="4"/>
      <c r="IVJ440" s="4"/>
      <c r="IVK440" s="4"/>
      <c r="IVL440" s="4"/>
      <c r="IVM440" s="4"/>
      <c r="IVN440" s="4"/>
      <c r="IVO440" s="4"/>
      <c r="IVP440" s="4"/>
      <c r="IVQ440" s="4"/>
      <c r="IVR440" s="4"/>
      <c r="IVS440" s="4"/>
      <c r="IVT440" s="4"/>
      <c r="IVU440" s="4"/>
      <c r="IVV440" s="4"/>
      <c r="IVW440" s="4"/>
      <c r="IVX440" s="4"/>
      <c r="IVY440" s="4"/>
      <c r="IVZ440" s="4"/>
      <c r="IWA440" s="4"/>
      <c r="IWB440" s="4"/>
      <c r="IWC440" s="4"/>
      <c r="IWD440" s="4"/>
      <c r="IWE440" s="4"/>
      <c r="IWF440" s="4"/>
      <c r="IWG440" s="4"/>
      <c r="IWH440" s="4"/>
      <c r="IWI440" s="4"/>
      <c r="IWJ440" s="4"/>
      <c r="IWK440" s="4"/>
      <c r="IWL440" s="4"/>
      <c r="IWM440" s="4"/>
      <c r="IWN440" s="4"/>
      <c r="IWO440" s="4"/>
      <c r="IWP440" s="4"/>
      <c r="IWQ440" s="4"/>
      <c r="IWR440" s="4"/>
      <c r="IWS440" s="4"/>
      <c r="IWT440" s="4"/>
      <c r="IWU440" s="4"/>
      <c r="IWV440" s="4"/>
      <c r="IWW440" s="4"/>
      <c r="IWX440" s="4"/>
      <c r="IWY440" s="4"/>
      <c r="IWZ440" s="4"/>
      <c r="IXA440" s="4"/>
      <c r="IXB440" s="4"/>
      <c r="IXC440" s="4"/>
      <c r="IXD440" s="4"/>
      <c r="IXE440" s="4"/>
      <c r="IXF440" s="4"/>
      <c r="IXG440" s="4"/>
      <c r="IXH440" s="4"/>
      <c r="IXI440" s="4"/>
      <c r="IXJ440" s="4"/>
      <c r="IXK440" s="4"/>
      <c r="IXL440" s="4"/>
      <c r="IXM440" s="4"/>
      <c r="IXN440" s="4"/>
      <c r="IXO440" s="4"/>
      <c r="IXP440" s="4"/>
      <c r="IXQ440" s="4"/>
      <c r="IXR440" s="4"/>
      <c r="IXS440" s="4"/>
      <c r="IXT440" s="4"/>
      <c r="IXU440" s="4"/>
      <c r="IXV440" s="4"/>
      <c r="IXW440" s="4"/>
      <c r="IXX440" s="4"/>
      <c r="IXY440" s="4"/>
      <c r="IXZ440" s="4"/>
      <c r="IYA440" s="4"/>
      <c r="IYB440" s="4"/>
      <c r="IYC440" s="4"/>
      <c r="IYD440" s="4"/>
      <c r="IYE440" s="4"/>
      <c r="IYF440" s="4"/>
      <c r="IYG440" s="4"/>
      <c r="IYH440" s="4"/>
      <c r="IYI440" s="4"/>
      <c r="IYJ440" s="4"/>
      <c r="IYK440" s="4"/>
      <c r="IYL440" s="4"/>
      <c r="IYM440" s="4"/>
      <c r="IYN440" s="4"/>
      <c r="IYO440" s="4"/>
      <c r="IYP440" s="4"/>
      <c r="IYQ440" s="4"/>
      <c r="IYR440" s="4"/>
      <c r="IYS440" s="4"/>
      <c r="IYT440" s="4"/>
      <c r="IYU440" s="4"/>
      <c r="IYV440" s="4"/>
      <c r="IYW440" s="4"/>
      <c r="IYX440" s="4"/>
      <c r="IYY440" s="4"/>
      <c r="IYZ440" s="4"/>
      <c r="IZA440" s="4"/>
      <c r="IZB440" s="4"/>
      <c r="IZC440" s="4"/>
      <c r="IZD440" s="4"/>
      <c r="IZE440" s="4"/>
      <c r="IZF440" s="4"/>
      <c r="IZG440" s="4"/>
      <c r="IZH440" s="4"/>
      <c r="IZI440" s="4"/>
      <c r="IZJ440" s="4"/>
      <c r="IZK440" s="4"/>
      <c r="IZL440" s="4"/>
      <c r="IZM440" s="4"/>
      <c r="IZN440" s="4"/>
      <c r="IZO440" s="4"/>
      <c r="IZP440" s="4"/>
      <c r="IZQ440" s="4"/>
      <c r="IZR440" s="4"/>
      <c r="IZS440" s="4"/>
      <c r="IZT440" s="4"/>
      <c r="IZU440" s="4"/>
      <c r="IZV440" s="4"/>
      <c r="IZW440" s="4"/>
      <c r="IZX440" s="4"/>
      <c r="IZY440" s="4"/>
      <c r="IZZ440" s="4"/>
      <c r="JAA440" s="4"/>
      <c r="JAB440" s="4"/>
      <c r="JAC440" s="4"/>
      <c r="JAD440" s="4"/>
      <c r="JAE440" s="4"/>
      <c r="JAF440" s="4"/>
      <c r="JAG440" s="4"/>
      <c r="JAH440" s="4"/>
      <c r="JAI440" s="4"/>
      <c r="JAJ440" s="4"/>
      <c r="JAK440" s="4"/>
      <c r="JAL440" s="4"/>
      <c r="JAM440" s="4"/>
      <c r="JAN440" s="4"/>
      <c r="JAO440" s="4"/>
      <c r="JAP440" s="4"/>
      <c r="JAQ440" s="4"/>
      <c r="JAR440" s="4"/>
      <c r="JAS440" s="4"/>
      <c r="JAT440" s="4"/>
      <c r="JAU440" s="4"/>
      <c r="JAV440" s="4"/>
      <c r="JAW440" s="4"/>
      <c r="JAX440" s="4"/>
      <c r="JAY440" s="4"/>
      <c r="JAZ440" s="4"/>
      <c r="JBA440" s="4"/>
      <c r="JBB440" s="4"/>
      <c r="JBC440" s="4"/>
      <c r="JBD440" s="4"/>
      <c r="JBE440" s="4"/>
      <c r="JBF440" s="4"/>
      <c r="JBG440" s="4"/>
      <c r="JBH440" s="4"/>
      <c r="JBI440" s="4"/>
      <c r="JBJ440" s="4"/>
      <c r="JBK440" s="4"/>
      <c r="JBL440" s="4"/>
      <c r="JBM440" s="4"/>
      <c r="JBN440" s="4"/>
      <c r="JBO440" s="4"/>
      <c r="JBP440" s="4"/>
      <c r="JBQ440" s="4"/>
      <c r="JBR440" s="4"/>
      <c r="JBS440" s="4"/>
      <c r="JBT440" s="4"/>
      <c r="JBU440" s="4"/>
      <c r="JBV440" s="4"/>
      <c r="JBW440" s="4"/>
      <c r="JBX440" s="4"/>
      <c r="JBY440" s="4"/>
      <c r="JBZ440" s="4"/>
      <c r="JCA440" s="4"/>
      <c r="JCB440" s="4"/>
      <c r="JCC440" s="4"/>
      <c r="JCD440" s="4"/>
      <c r="JCE440" s="4"/>
      <c r="JCF440" s="4"/>
      <c r="JCG440" s="4"/>
      <c r="JCH440" s="4"/>
      <c r="JCI440" s="4"/>
      <c r="JCJ440" s="4"/>
      <c r="JCK440" s="4"/>
      <c r="JCL440" s="4"/>
      <c r="JCM440" s="4"/>
      <c r="JCN440" s="4"/>
      <c r="JCO440" s="4"/>
      <c r="JCP440" s="4"/>
      <c r="JCQ440" s="4"/>
      <c r="JCR440" s="4"/>
      <c r="JCS440" s="4"/>
      <c r="JCT440" s="4"/>
      <c r="JCU440" s="4"/>
      <c r="JCV440" s="4"/>
      <c r="JCW440" s="4"/>
      <c r="JCX440" s="4"/>
      <c r="JCY440" s="4"/>
      <c r="JCZ440" s="4"/>
      <c r="JDA440" s="4"/>
      <c r="JDB440" s="4"/>
      <c r="JDC440" s="4"/>
      <c r="JDD440" s="4"/>
      <c r="JDE440" s="4"/>
      <c r="JDF440" s="4"/>
      <c r="JDG440" s="4"/>
      <c r="JDH440" s="4"/>
      <c r="JDI440" s="4"/>
      <c r="JDJ440" s="4"/>
      <c r="JDK440" s="4"/>
      <c r="JDL440" s="4"/>
      <c r="JDM440" s="4"/>
      <c r="JDN440" s="4"/>
      <c r="JDO440" s="4"/>
      <c r="JDP440" s="4"/>
      <c r="JDQ440" s="4"/>
      <c r="JDR440" s="4"/>
      <c r="JDS440" s="4"/>
      <c r="JDT440" s="4"/>
      <c r="JDU440" s="4"/>
      <c r="JDV440" s="4"/>
      <c r="JDW440" s="4"/>
      <c r="JDX440" s="4"/>
      <c r="JDY440" s="4"/>
      <c r="JDZ440" s="4"/>
      <c r="JEA440" s="4"/>
      <c r="JEB440" s="4"/>
      <c r="JEC440" s="4"/>
      <c r="JED440" s="4"/>
      <c r="JEE440" s="4"/>
      <c r="JEF440" s="4"/>
      <c r="JEG440" s="4"/>
      <c r="JEH440" s="4"/>
      <c r="JEI440" s="4"/>
      <c r="JEJ440" s="4"/>
      <c r="JEK440" s="4"/>
      <c r="JEL440" s="4"/>
      <c r="JEM440" s="4"/>
      <c r="JEN440" s="4"/>
      <c r="JEO440" s="4"/>
      <c r="JEP440" s="4"/>
      <c r="JEQ440" s="4"/>
      <c r="JER440" s="4"/>
      <c r="JES440" s="4"/>
      <c r="JET440" s="4"/>
      <c r="JEU440" s="4"/>
      <c r="JEV440" s="4"/>
      <c r="JEW440" s="4"/>
      <c r="JEX440" s="4"/>
      <c r="JEY440" s="4"/>
      <c r="JEZ440" s="4"/>
      <c r="JFA440" s="4"/>
      <c r="JFB440" s="4"/>
      <c r="JFC440" s="4"/>
      <c r="JFD440" s="4"/>
      <c r="JFE440" s="4"/>
      <c r="JFF440" s="4"/>
      <c r="JFG440" s="4"/>
      <c r="JFH440" s="4"/>
      <c r="JFI440" s="4"/>
      <c r="JFJ440" s="4"/>
      <c r="JFK440" s="4"/>
      <c r="JFL440" s="4"/>
      <c r="JFM440" s="4"/>
      <c r="JFN440" s="4"/>
      <c r="JFO440" s="4"/>
      <c r="JFP440" s="4"/>
      <c r="JFQ440" s="4"/>
      <c r="JFR440" s="4"/>
      <c r="JFS440" s="4"/>
      <c r="JFT440" s="4"/>
      <c r="JFU440" s="4"/>
      <c r="JFV440" s="4"/>
      <c r="JFW440" s="4"/>
      <c r="JFX440" s="4"/>
      <c r="JFY440" s="4"/>
      <c r="JFZ440" s="4"/>
      <c r="JGA440" s="4"/>
      <c r="JGB440" s="4"/>
      <c r="JGC440" s="4"/>
      <c r="JGD440" s="4"/>
      <c r="JGE440" s="4"/>
      <c r="JGF440" s="4"/>
      <c r="JGG440" s="4"/>
      <c r="JGH440" s="4"/>
      <c r="JGI440" s="4"/>
      <c r="JGJ440" s="4"/>
      <c r="JGK440" s="4"/>
      <c r="JGL440" s="4"/>
      <c r="JGM440" s="4"/>
      <c r="JGN440" s="4"/>
      <c r="JGO440" s="4"/>
      <c r="JGP440" s="4"/>
      <c r="JGQ440" s="4"/>
      <c r="JGR440" s="4"/>
      <c r="JGS440" s="4"/>
      <c r="JGT440" s="4"/>
      <c r="JGU440" s="4"/>
      <c r="JGV440" s="4"/>
      <c r="JGW440" s="4"/>
      <c r="JGX440" s="4"/>
      <c r="JGY440" s="4"/>
      <c r="JGZ440" s="4"/>
      <c r="JHA440" s="4"/>
      <c r="JHB440" s="4"/>
      <c r="JHC440" s="4"/>
      <c r="JHD440" s="4"/>
      <c r="JHE440" s="4"/>
      <c r="JHF440" s="4"/>
      <c r="JHG440" s="4"/>
      <c r="JHH440" s="4"/>
      <c r="JHI440" s="4"/>
      <c r="JHJ440" s="4"/>
      <c r="JHK440" s="4"/>
      <c r="JHL440" s="4"/>
      <c r="JHM440" s="4"/>
      <c r="JHN440" s="4"/>
      <c r="JHO440" s="4"/>
      <c r="JHP440" s="4"/>
      <c r="JHQ440" s="4"/>
      <c r="JHR440" s="4"/>
      <c r="JHS440" s="4"/>
      <c r="JHT440" s="4"/>
      <c r="JHU440" s="4"/>
      <c r="JHV440" s="4"/>
      <c r="JHW440" s="4"/>
      <c r="JHX440" s="4"/>
      <c r="JHY440" s="4"/>
      <c r="JHZ440" s="4"/>
      <c r="JIA440" s="4"/>
      <c r="JIB440" s="4"/>
      <c r="JIC440" s="4"/>
      <c r="JID440" s="4"/>
      <c r="JIE440" s="4"/>
      <c r="JIF440" s="4"/>
      <c r="JIG440" s="4"/>
      <c r="JIH440" s="4"/>
      <c r="JII440" s="4"/>
      <c r="JIJ440" s="4"/>
      <c r="JIK440" s="4"/>
      <c r="JIL440" s="4"/>
      <c r="JIM440" s="4"/>
      <c r="JIN440" s="4"/>
      <c r="JIO440" s="4"/>
      <c r="JIP440" s="4"/>
      <c r="JIQ440" s="4"/>
      <c r="JIR440" s="4"/>
      <c r="JIS440" s="4"/>
      <c r="JIT440" s="4"/>
      <c r="JIU440" s="4"/>
      <c r="JIV440" s="4"/>
      <c r="JIW440" s="4"/>
      <c r="JIX440" s="4"/>
      <c r="JIY440" s="4"/>
      <c r="JIZ440" s="4"/>
      <c r="JJA440" s="4"/>
      <c r="JJB440" s="4"/>
      <c r="JJC440" s="4"/>
      <c r="JJD440" s="4"/>
      <c r="JJE440" s="4"/>
      <c r="JJF440" s="4"/>
      <c r="JJG440" s="4"/>
      <c r="JJH440" s="4"/>
      <c r="JJI440" s="4"/>
      <c r="JJJ440" s="4"/>
      <c r="JJK440" s="4"/>
      <c r="JJL440" s="4"/>
      <c r="JJM440" s="4"/>
      <c r="JJN440" s="4"/>
      <c r="JJO440" s="4"/>
      <c r="JJP440" s="4"/>
      <c r="JJQ440" s="4"/>
      <c r="JJR440" s="4"/>
      <c r="JJS440" s="4"/>
      <c r="JJT440" s="4"/>
      <c r="JJU440" s="4"/>
      <c r="JJV440" s="4"/>
      <c r="JJW440" s="4"/>
      <c r="JJX440" s="4"/>
      <c r="JJY440" s="4"/>
      <c r="JJZ440" s="4"/>
      <c r="JKA440" s="4"/>
      <c r="JKB440" s="4"/>
      <c r="JKC440" s="4"/>
      <c r="JKD440" s="4"/>
      <c r="JKE440" s="4"/>
      <c r="JKF440" s="4"/>
      <c r="JKG440" s="4"/>
      <c r="JKH440" s="4"/>
      <c r="JKI440" s="4"/>
      <c r="JKJ440" s="4"/>
      <c r="JKK440" s="4"/>
      <c r="JKL440" s="4"/>
      <c r="JKM440" s="4"/>
      <c r="JKN440" s="4"/>
      <c r="JKO440" s="4"/>
      <c r="JKP440" s="4"/>
      <c r="JKQ440" s="4"/>
      <c r="JKR440" s="4"/>
      <c r="JKS440" s="4"/>
      <c r="JKT440" s="4"/>
      <c r="JKU440" s="4"/>
      <c r="JKV440" s="4"/>
      <c r="JKW440" s="4"/>
      <c r="JKX440" s="4"/>
      <c r="JKY440" s="4"/>
      <c r="JKZ440" s="4"/>
      <c r="JLA440" s="4"/>
      <c r="JLB440" s="4"/>
      <c r="JLC440" s="4"/>
      <c r="JLD440" s="4"/>
      <c r="JLE440" s="4"/>
      <c r="JLF440" s="4"/>
      <c r="JLG440" s="4"/>
      <c r="JLH440" s="4"/>
      <c r="JLI440" s="4"/>
      <c r="JLJ440" s="4"/>
      <c r="JLK440" s="4"/>
      <c r="JLL440" s="4"/>
      <c r="JLM440" s="4"/>
      <c r="JLN440" s="4"/>
      <c r="JLO440" s="4"/>
      <c r="JLP440" s="4"/>
      <c r="JLQ440" s="4"/>
      <c r="JLR440" s="4"/>
      <c r="JLS440" s="4"/>
      <c r="JLT440" s="4"/>
      <c r="JLU440" s="4"/>
      <c r="JLV440" s="4"/>
      <c r="JLW440" s="4"/>
      <c r="JLX440" s="4"/>
      <c r="JLY440" s="4"/>
      <c r="JLZ440" s="4"/>
      <c r="JMA440" s="4"/>
      <c r="JMB440" s="4"/>
      <c r="JMC440" s="4"/>
      <c r="JMD440" s="4"/>
      <c r="JME440" s="4"/>
      <c r="JMF440" s="4"/>
      <c r="JMG440" s="4"/>
      <c r="JMH440" s="4"/>
      <c r="JMI440" s="4"/>
      <c r="JMJ440" s="4"/>
      <c r="JMK440" s="4"/>
      <c r="JML440" s="4"/>
      <c r="JMM440" s="4"/>
      <c r="JMN440" s="4"/>
      <c r="JMO440" s="4"/>
      <c r="JMP440" s="4"/>
      <c r="JMQ440" s="4"/>
      <c r="JMR440" s="4"/>
      <c r="JMS440" s="4"/>
      <c r="JMT440" s="4"/>
      <c r="JMU440" s="4"/>
      <c r="JMV440" s="4"/>
      <c r="JMW440" s="4"/>
      <c r="JMX440" s="4"/>
      <c r="JMY440" s="4"/>
      <c r="JMZ440" s="4"/>
      <c r="JNA440" s="4"/>
      <c r="JNB440" s="4"/>
      <c r="JNC440" s="4"/>
      <c r="JND440" s="4"/>
      <c r="JNE440" s="4"/>
      <c r="JNF440" s="4"/>
      <c r="JNG440" s="4"/>
      <c r="JNH440" s="4"/>
      <c r="JNI440" s="4"/>
      <c r="JNJ440" s="4"/>
      <c r="JNK440" s="4"/>
      <c r="JNL440" s="4"/>
      <c r="JNM440" s="4"/>
      <c r="JNN440" s="4"/>
      <c r="JNO440" s="4"/>
      <c r="JNP440" s="4"/>
      <c r="JNQ440" s="4"/>
      <c r="JNR440" s="4"/>
      <c r="JNS440" s="4"/>
      <c r="JNT440" s="4"/>
      <c r="JNU440" s="4"/>
      <c r="JNV440" s="4"/>
      <c r="JNW440" s="4"/>
      <c r="JNX440" s="4"/>
      <c r="JNY440" s="4"/>
      <c r="JNZ440" s="4"/>
      <c r="JOA440" s="4"/>
      <c r="JOB440" s="4"/>
      <c r="JOC440" s="4"/>
      <c r="JOD440" s="4"/>
      <c r="JOE440" s="4"/>
      <c r="JOF440" s="4"/>
      <c r="JOG440" s="4"/>
      <c r="JOH440" s="4"/>
      <c r="JOI440" s="4"/>
      <c r="JOJ440" s="4"/>
      <c r="JOK440" s="4"/>
      <c r="JOL440" s="4"/>
      <c r="JOM440" s="4"/>
      <c r="JON440" s="4"/>
      <c r="JOO440" s="4"/>
      <c r="JOP440" s="4"/>
      <c r="JOQ440" s="4"/>
      <c r="JOR440" s="4"/>
      <c r="JOS440" s="4"/>
      <c r="JOT440" s="4"/>
      <c r="JOU440" s="4"/>
      <c r="JOV440" s="4"/>
      <c r="JOW440" s="4"/>
      <c r="JOX440" s="4"/>
      <c r="JOY440" s="4"/>
      <c r="JOZ440" s="4"/>
      <c r="JPA440" s="4"/>
      <c r="JPB440" s="4"/>
      <c r="JPC440" s="4"/>
      <c r="JPD440" s="4"/>
      <c r="JPE440" s="4"/>
      <c r="JPF440" s="4"/>
      <c r="JPG440" s="4"/>
      <c r="JPH440" s="4"/>
      <c r="JPI440" s="4"/>
      <c r="JPJ440" s="4"/>
      <c r="JPK440" s="4"/>
      <c r="JPL440" s="4"/>
      <c r="JPM440" s="4"/>
      <c r="JPN440" s="4"/>
      <c r="JPO440" s="4"/>
      <c r="JPP440" s="4"/>
      <c r="JPQ440" s="4"/>
      <c r="JPR440" s="4"/>
      <c r="JPS440" s="4"/>
      <c r="JPT440" s="4"/>
      <c r="JPU440" s="4"/>
      <c r="JPV440" s="4"/>
      <c r="JPW440" s="4"/>
      <c r="JPX440" s="4"/>
      <c r="JPY440" s="4"/>
      <c r="JPZ440" s="4"/>
      <c r="JQA440" s="4"/>
      <c r="JQB440" s="4"/>
      <c r="JQC440" s="4"/>
      <c r="JQD440" s="4"/>
      <c r="JQE440" s="4"/>
      <c r="JQF440" s="4"/>
      <c r="JQG440" s="4"/>
      <c r="JQH440" s="4"/>
      <c r="JQI440" s="4"/>
      <c r="JQJ440" s="4"/>
      <c r="JQK440" s="4"/>
      <c r="JQL440" s="4"/>
      <c r="JQM440" s="4"/>
      <c r="JQN440" s="4"/>
      <c r="JQO440" s="4"/>
      <c r="JQP440" s="4"/>
      <c r="JQQ440" s="4"/>
      <c r="JQR440" s="4"/>
      <c r="JQS440" s="4"/>
      <c r="JQT440" s="4"/>
      <c r="JQU440" s="4"/>
      <c r="JQV440" s="4"/>
      <c r="JQW440" s="4"/>
      <c r="JQX440" s="4"/>
      <c r="JQY440" s="4"/>
      <c r="JQZ440" s="4"/>
      <c r="JRA440" s="4"/>
      <c r="JRB440" s="4"/>
      <c r="JRC440" s="4"/>
      <c r="JRD440" s="4"/>
      <c r="JRE440" s="4"/>
      <c r="JRF440" s="4"/>
      <c r="JRG440" s="4"/>
      <c r="JRH440" s="4"/>
      <c r="JRI440" s="4"/>
      <c r="JRJ440" s="4"/>
      <c r="JRK440" s="4"/>
      <c r="JRL440" s="4"/>
      <c r="JRM440" s="4"/>
      <c r="JRN440" s="4"/>
      <c r="JRO440" s="4"/>
      <c r="JRP440" s="4"/>
      <c r="JRQ440" s="4"/>
      <c r="JRR440" s="4"/>
      <c r="JRS440" s="4"/>
      <c r="JRT440" s="4"/>
      <c r="JRU440" s="4"/>
      <c r="JRV440" s="4"/>
      <c r="JRW440" s="4"/>
      <c r="JRX440" s="4"/>
      <c r="JRY440" s="4"/>
      <c r="JRZ440" s="4"/>
      <c r="JSA440" s="4"/>
      <c r="JSB440" s="4"/>
      <c r="JSC440" s="4"/>
      <c r="JSD440" s="4"/>
      <c r="JSE440" s="4"/>
      <c r="JSF440" s="4"/>
      <c r="JSG440" s="4"/>
      <c r="JSH440" s="4"/>
      <c r="JSI440" s="4"/>
      <c r="JSJ440" s="4"/>
      <c r="JSK440" s="4"/>
      <c r="JSL440" s="4"/>
      <c r="JSM440" s="4"/>
      <c r="JSN440" s="4"/>
      <c r="JSO440" s="4"/>
      <c r="JSP440" s="4"/>
      <c r="JSQ440" s="4"/>
      <c r="JSR440" s="4"/>
      <c r="JSS440" s="4"/>
      <c r="JST440" s="4"/>
      <c r="JSU440" s="4"/>
      <c r="JSV440" s="4"/>
      <c r="JSW440" s="4"/>
      <c r="JSX440" s="4"/>
      <c r="JSY440" s="4"/>
      <c r="JSZ440" s="4"/>
      <c r="JTA440" s="4"/>
      <c r="JTB440" s="4"/>
      <c r="JTC440" s="4"/>
      <c r="JTD440" s="4"/>
      <c r="JTE440" s="4"/>
      <c r="JTF440" s="4"/>
      <c r="JTG440" s="4"/>
      <c r="JTH440" s="4"/>
      <c r="JTI440" s="4"/>
      <c r="JTJ440" s="4"/>
      <c r="JTK440" s="4"/>
      <c r="JTL440" s="4"/>
      <c r="JTM440" s="4"/>
      <c r="JTN440" s="4"/>
      <c r="JTO440" s="4"/>
      <c r="JTP440" s="4"/>
      <c r="JTQ440" s="4"/>
      <c r="JTR440" s="4"/>
      <c r="JTS440" s="4"/>
      <c r="JTT440" s="4"/>
      <c r="JTU440" s="4"/>
      <c r="JTV440" s="4"/>
      <c r="JTW440" s="4"/>
      <c r="JTX440" s="4"/>
      <c r="JTY440" s="4"/>
      <c r="JTZ440" s="4"/>
      <c r="JUA440" s="4"/>
      <c r="JUB440" s="4"/>
      <c r="JUC440" s="4"/>
      <c r="JUD440" s="4"/>
      <c r="JUE440" s="4"/>
      <c r="JUF440" s="4"/>
      <c r="JUG440" s="4"/>
      <c r="JUH440" s="4"/>
      <c r="JUI440" s="4"/>
      <c r="JUJ440" s="4"/>
      <c r="JUK440" s="4"/>
      <c r="JUL440" s="4"/>
      <c r="JUM440" s="4"/>
      <c r="JUN440" s="4"/>
      <c r="JUO440" s="4"/>
      <c r="JUP440" s="4"/>
      <c r="JUQ440" s="4"/>
      <c r="JUR440" s="4"/>
      <c r="JUS440" s="4"/>
      <c r="JUT440" s="4"/>
      <c r="JUU440" s="4"/>
      <c r="JUV440" s="4"/>
      <c r="JUW440" s="4"/>
      <c r="JUX440" s="4"/>
      <c r="JUY440" s="4"/>
      <c r="JUZ440" s="4"/>
      <c r="JVA440" s="4"/>
      <c r="JVB440" s="4"/>
      <c r="JVC440" s="4"/>
      <c r="JVD440" s="4"/>
      <c r="JVE440" s="4"/>
      <c r="JVF440" s="4"/>
      <c r="JVG440" s="4"/>
      <c r="JVH440" s="4"/>
      <c r="JVI440" s="4"/>
      <c r="JVJ440" s="4"/>
      <c r="JVK440" s="4"/>
      <c r="JVL440" s="4"/>
      <c r="JVM440" s="4"/>
      <c r="JVN440" s="4"/>
      <c r="JVO440" s="4"/>
      <c r="JVP440" s="4"/>
      <c r="JVQ440" s="4"/>
      <c r="JVR440" s="4"/>
      <c r="JVS440" s="4"/>
      <c r="JVT440" s="4"/>
      <c r="JVU440" s="4"/>
      <c r="JVV440" s="4"/>
      <c r="JVW440" s="4"/>
      <c r="JVX440" s="4"/>
      <c r="JVY440" s="4"/>
      <c r="JVZ440" s="4"/>
      <c r="JWA440" s="4"/>
      <c r="JWB440" s="4"/>
      <c r="JWC440" s="4"/>
      <c r="JWD440" s="4"/>
      <c r="JWE440" s="4"/>
      <c r="JWF440" s="4"/>
      <c r="JWG440" s="4"/>
      <c r="JWH440" s="4"/>
      <c r="JWI440" s="4"/>
      <c r="JWJ440" s="4"/>
      <c r="JWK440" s="4"/>
      <c r="JWL440" s="4"/>
      <c r="JWM440" s="4"/>
      <c r="JWN440" s="4"/>
      <c r="JWO440" s="4"/>
      <c r="JWP440" s="4"/>
      <c r="JWQ440" s="4"/>
      <c r="JWR440" s="4"/>
      <c r="JWS440" s="4"/>
      <c r="JWT440" s="4"/>
      <c r="JWU440" s="4"/>
      <c r="JWV440" s="4"/>
      <c r="JWW440" s="4"/>
      <c r="JWX440" s="4"/>
      <c r="JWY440" s="4"/>
      <c r="JWZ440" s="4"/>
      <c r="JXA440" s="4"/>
      <c r="JXB440" s="4"/>
      <c r="JXC440" s="4"/>
      <c r="JXD440" s="4"/>
      <c r="JXE440" s="4"/>
      <c r="JXF440" s="4"/>
      <c r="JXG440" s="4"/>
      <c r="JXH440" s="4"/>
      <c r="JXI440" s="4"/>
      <c r="JXJ440" s="4"/>
      <c r="JXK440" s="4"/>
      <c r="JXL440" s="4"/>
      <c r="JXM440" s="4"/>
      <c r="JXN440" s="4"/>
      <c r="JXO440" s="4"/>
      <c r="JXP440" s="4"/>
      <c r="JXQ440" s="4"/>
      <c r="JXR440" s="4"/>
      <c r="JXS440" s="4"/>
      <c r="JXT440" s="4"/>
      <c r="JXU440" s="4"/>
      <c r="JXV440" s="4"/>
      <c r="JXW440" s="4"/>
      <c r="JXX440" s="4"/>
      <c r="JXY440" s="4"/>
      <c r="JXZ440" s="4"/>
      <c r="JYA440" s="4"/>
      <c r="JYB440" s="4"/>
      <c r="JYC440" s="4"/>
      <c r="JYD440" s="4"/>
      <c r="JYE440" s="4"/>
      <c r="JYF440" s="4"/>
      <c r="JYG440" s="4"/>
      <c r="JYH440" s="4"/>
      <c r="JYI440" s="4"/>
      <c r="JYJ440" s="4"/>
      <c r="JYK440" s="4"/>
      <c r="JYL440" s="4"/>
      <c r="JYM440" s="4"/>
      <c r="JYN440" s="4"/>
      <c r="JYO440" s="4"/>
      <c r="JYP440" s="4"/>
      <c r="JYQ440" s="4"/>
      <c r="JYR440" s="4"/>
      <c r="JYS440" s="4"/>
      <c r="JYT440" s="4"/>
      <c r="JYU440" s="4"/>
      <c r="JYV440" s="4"/>
      <c r="JYW440" s="4"/>
      <c r="JYX440" s="4"/>
      <c r="JYY440" s="4"/>
      <c r="JYZ440" s="4"/>
      <c r="JZA440" s="4"/>
      <c r="JZB440" s="4"/>
      <c r="JZC440" s="4"/>
      <c r="JZD440" s="4"/>
      <c r="JZE440" s="4"/>
      <c r="JZF440" s="4"/>
      <c r="JZG440" s="4"/>
      <c r="JZH440" s="4"/>
      <c r="JZI440" s="4"/>
      <c r="JZJ440" s="4"/>
      <c r="JZK440" s="4"/>
      <c r="JZL440" s="4"/>
      <c r="JZM440" s="4"/>
      <c r="JZN440" s="4"/>
      <c r="JZO440" s="4"/>
      <c r="JZP440" s="4"/>
      <c r="JZQ440" s="4"/>
      <c r="JZR440" s="4"/>
      <c r="JZS440" s="4"/>
      <c r="JZT440" s="4"/>
      <c r="JZU440" s="4"/>
      <c r="JZV440" s="4"/>
      <c r="JZW440" s="4"/>
      <c r="JZX440" s="4"/>
      <c r="JZY440" s="4"/>
      <c r="JZZ440" s="4"/>
      <c r="KAA440" s="4"/>
      <c r="KAB440" s="4"/>
      <c r="KAC440" s="4"/>
      <c r="KAD440" s="4"/>
      <c r="KAE440" s="4"/>
      <c r="KAF440" s="4"/>
      <c r="KAG440" s="4"/>
      <c r="KAH440" s="4"/>
      <c r="KAI440" s="4"/>
      <c r="KAJ440" s="4"/>
      <c r="KAK440" s="4"/>
      <c r="KAL440" s="4"/>
      <c r="KAM440" s="4"/>
      <c r="KAN440" s="4"/>
      <c r="KAO440" s="4"/>
      <c r="KAP440" s="4"/>
      <c r="KAQ440" s="4"/>
      <c r="KAR440" s="4"/>
      <c r="KAS440" s="4"/>
      <c r="KAT440" s="4"/>
      <c r="KAU440" s="4"/>
      <c r="KAV440" s="4"/>
      <c r="KAW440" s="4"/>
      <c r="KAX440" s="4"/>
      <c r="KAY440" s="4"/>
      <c r="KAZ440" s="4"/>
      <c r="KBA440" s="4"/>
      <c r="KBB440" s="4"/>
      <c r="KBC440" s="4"/>
      <c r="KBD440" s="4"/>
      <c r="KBE440" s="4"/>
      <c r="KBF440" s="4"/>
      <c r="KBG440" s="4"/>
      <c r="KBH440" s="4"/>
      <c r="KBI440" s="4"/>
      <c r="KBJ440" s="4"/>
      <c r="KBK440" s="4"/>
      <c r="KBL440" s="4"/>
      <c r="KBM440" s="4"/>
      <c r="KBN440" s="4"/>
      <c r="KBO440" s="4"/>
      <c r="KBP440" s="4"/>
      <c r="KBQ440" s="4"/>
      <c r="KBR440" s="4"/>
      <c r="KBS440" s="4"/>
      <c r="KBT440" s="4"/>
      <c r="KBU440" s="4"/>
      <c r="KBV440" s="4"/>
      <c r="KBW440" s="4"/>
      <c r="KBX440" s="4"/>
      <c r="KBY440" s="4"/>
      <c r="KBZ440" s="4"/>
      <c r="KCA440" s="4"/>
      <c r="KCB440" s="4"/>
      <c r="KCC440" s="4"/>
      <c r="KCD440" s="4"/>
      <c r="KCE440" s="4"/>
      <c r="KCF440" s="4"/>
      <c r="KCG440" s="4"/>
      <c r="KCH440" s="4"/>
      <c r="KCI440" s="4"/>
      <c r="KCJ440" s="4"/>
      <c r="KCK440" s="4"/>
      <c r="KCL440" s="4"/>
      <c r="KCM440" s="4"/>
      <c r="KCN440" s="4"/>
      <c r="KCO440" s="4"/>
      <c r="KCP440" s="4"/>
      <c r="KCQ440" s="4"/>
      <c r="KCR440" s="4"/>
      <c r="KCS440" s="4"/>
      <c r="KCT440" s="4"/>
      <c r="KCU440" s="4"/>
      <c r="KCV440" s="4"/>
      <c r="KCW440" s="4"/>
      <c r="KCX440" s="4"/>
      <c r="KCY440" s="4"/>
      <c r="KCZ440" s="4"/>
      <c r="KDA440" s="4"/>
      <c r="KDB440" s="4"/>
      <c r="KDC440" s="4"/>
      <c r="KDD440" s="4"/>
      <c r="KDE440" s="4"/>
      <c r="KDF440" s="4"/>
      <c r="KDG440" s="4"/>
      <c r="KDH440" s="4"/>
      <c r="KDI440" s="4"/>
      <c r="KDJ440" s="4"/>
      <c r="KDK440" s="4"/>
      <c r="KDL440" s="4"/>
      <c r="KDM440" s="4"/>
      <c r="KDN440" s="4"/>
      <c r="KDO440" s="4"/>
      <c r="KDP440" s="4"/>
      <c r="KDQ440" s="4"/>
      <c r="KDR440" s="4"/>
      <c r="KDS440" s="4"/>
      <c r="KDT440" s="4"/>
      <c r="KDU440" s="4"/>
      <c r="KDV440" s="4"/>
      <c r="KDW440" s="4"/>
      <c r="KDX440" s="4"/>
      <c r="KDY440" s="4"/>
      <c r="KDZ440" s="4"/>
      <c r="KEA440" s="4"/>
      <c r="KEB440" s="4"/>
      <c r="KEC440" s="4"/>
      <c r="KED440" s="4"/>
      <c r="KEE440" s="4"/>
      <c r="KEF440" s="4"/>
      <c r="KEG440" s="4"/>
      <c r="KEH440" s="4"/>
      <c r="KEI440" s="4"/>
      <c r="KEJ440" s="4"/>
      <c r="KEK440" s="4"/>
      <c r="KEL440" s="4"/>
      <c r="KEM440" s="4"/>
      <c r="KEN440" s="4"/>
      <c r="KEO440" s="4"/>
      <c r="KEP440" s="4"/>
      <c r="KEQ440" s="4"/>
      <c r="KER440" s="4"/>
      <c r="KES440" s="4"/>
      <c r="KET440" s="4"/>
      <c r="KEU440" s="4"/>
      <c r="KEV440" s="4"/>
      <c r="KEW440" s="4"/>
      <c r="KEX440" s="4"/>
      <c r="KEY440" s="4"/>
      <c r="KEZ440" s="4"/>
      <c r="KFA440" s="4"/>
      <c r="KFB440" s="4"/>
      <c r="KFC440" s="4"/>
      <c r="KFD440" s="4"/>
      <c r="KFE440" s="4"/>
      <c r="KFF440" s="4"/>
      <c r="KFG440" s="4"/>
      <c r="KFH440" s="4"/>
      <c r="KFI440" s="4"/>
      <c r="KFJ440" s="4"/>
      <c r="KFK440" s="4"/>
      <c r="KFL440" s="4"/>
      <c r="KFM440" s="4"/>
      <c r="KFN440" s="4"/>
      <c r="KFO440" s="4"/>
      <c r="KFP440" s="4"/>
      <c r="KFQ440" s="4"/>
      <c r="KFR440" s="4"/>
      <c r="KFS440" s="4"/>
      <c r="KFT440" s="4"/>
      <c r="KFU440" s="4"/>
      <c r="KFV440" s="4"/>
      <c r="KFW440" s="4"/>
      <c r="KFX440" s="4"/>
      <c r="KFY440" s="4"/>
      <c r="KFZ440" s="4"/>
      <c r="KGA440" s="4"/>
      <c r="KGB440" s="4"/>
      <c r="KGC440" s="4"/>
      <c r="KGD440" s="4"/>
      <c r="KGE440" s="4"/>
      <c r="KGF440" s="4"/>
      <c r="KGG440" s="4"/>
      <c r="KGH440" s="4"/>
      <c r="KGI440" s="4"/>
      <c r="KGJ440" s="4"/>
      <c r="KGK440" s="4"/>
      <c r="KGL440" s="4"/>
      <c r="KGM440" s="4"/>
      <c r="KGN440" s="4"/>
      <c r="KGO440" s="4"/>
      <c r="KGP440" s="4"/>
      <c r="KGQ440" s="4"/>
      <c r="KGR440" s="4"/>
      <c r="KGS440" s="4"/>
      <c r="KGT440" s="4"/>
      <c r="KGU440" s="4"/>
      <c r="KGV440" s="4"/>
      <c r="KGW440" s="4"/>
      <c r="KGX440" s="4"/>
      <c r="KGY440" s="4"/>
      <c r="KGZ440" s="4"/>
      <c r="KHA440" s="4"/>
      <c r="KHB440" s="4"/>
      <c r="KHC440" s="4"/>
      <c r="KHD440" s="4"/>
      <c r="KHE440" s="4"/>
      <c r="KHF440" s="4"/>
      <c r="KHG440" s="4"/>
      <c r="KHH440" s="4"/>
      <c r="KHI440" s="4"/>
      <c r="KHJ440" s="4"/>
      <c r="KHK440" s="4"/>
      <c r="KHL440" s="4"/>
      <c r="KHM440" s="4"/>
      <c r="KHN440" s="4"/>
      <c r="KHO440" s="4"/>
      <c r="KHP440" s="4"/>
      <c r="KHQ440" s="4"/>
      <c r="KHR440" s="4"/>
      <c r="KHS440" s="4"/>
      <c r="KHT440" s="4"/>
      <c r="KHU440" s="4"/>
      <c r="KHV440" s="4"/>
      <c r="KHW440" s="4"/>
      <c r="KHX440" s="4"/>
      <c r="KHY440" s="4"/>
      <c r="KHZ440" s="4"/>
      <c r="KIA440" s="4"/>
      <c r="KIB440" s="4"/>
      <c r="KIC440" s="4"/>
      <c r="KID440" s="4"/>
      <c r="KIE440" s="4"/>
      <c r="KIF440" s="4"/>
      <c r="KIG440" s="4"/>
      <c r="KIH440" s="4"/>
      <c r="KII440" s="4"/>
      <c r="KIJ440" s="4"/>
      <c r="KIK440" s="4"/>
      <c r="KIL440" s="4"/>
      <c r="KIM440" s="4"/>
      <c r="KIN440" s="4"/>
      <c r="KIO440" s="4"/>
      <c r="KIP440" s="4"/>
      <c r="KIQ440" s="4"/>
      <c r="KIR440" s="4"/>
      <c r="KIS440" s="4"/>
      <c r="KIT440" s="4"/>
      <c r="KIU440" s="4"/>
      <c r="KIV440" s="4"/>
      <c r="KIW440" s="4"/>
      <c r="KIX440" s="4"/>
      <c r="KIY440" s="4"/>
      <c r="KIZ440" s="4"/>
      <c r="KJA440" s="4"/>
      <c r="KJB440" s="4"/>
      <c r="KJC440" s="4"/>
      <c r="KJD440" s="4"/>
      <c r="KJE440" s="4"/>
      <c r="KJF440" s="4"/>
      <c r="KJG440" s="4"/>
      <c r="KJH440" s="4"/>
      <c r="KJI440" s="4"/>
      <c r="KJJ440" s="4"/>
      <c r="KJK440" s="4"/>
      <c r="KJL440" s="4"/>
      <c r="KJM440" s="4"/>
      <c r="KJN440" s="4"/>
      <c r="KJO440" s="4"/>
      <c r="KJP440" s="4"/>
      <c r="KJQ440" s="4"/>
      <c r="KJR440" s="4"/>
      <c r="KJS440" s="4"/>
      <c r="KJT440" s="4"/>
      <c r="KJU440" s="4"/>
      <c r="KJV440" s="4"/>
      <c r="KJW440" s="4"/>
      <c r="KJX440" s="4"/>
      <c r="KJY440" s="4"/>
      <c r="KJZ440" s="4"/>
      <c r="KKA440" s="4"/>
      <c r="KKB440" s="4"/>
      <c r="KKC440" s="4"/>
      <c r="KKD440" s="4"/>
      <c r="KKE440" s="4"/>
      <c r="KKF440" s="4"/>
      <c r="KKG440" s="4"/>
      <c r="KKH440" s="4"/>
      <c r="KKI440" s="4"/>
      <c r="KKJ440" s="4"/>
      <c r="KKK440" s="4"/>
      <c r="KKL440" s="4"/>
      <c r="KKM440" s="4"/>
      <c r="KKN440" s="4"/>
      <c r="KKO440" s="4"/>
      <c r="KKP440" s="4"/>
      <c r="KKQ440" s="4"/>
      <c r="KKR440" s="4"/>
      <c r="KKS440" s="4"/>
      <c r="KKT440" s="4"/>
      <c r="KKU440" s="4"/>
      <c r="KKV440" s="4"/>
      <c r="KKW440" s="4"/>
      <c r="KKX440" s="4"/>
      <c r="KKY440" s="4"/>
      <c r="KKZ440" s="4"/>
      <c r="KLA440" s="4"/>
      <c r="KLB440" s="4"/>
      <c r="KLC440" s="4"/>
      <c r="KLD440" s="4"/>
      <c r="KLE440" s="4"/>
      <c r="KLF440" s="4"/>
      <c r="KLG440" s="4"/>
      <c r="KLH440" s="4"/>
      <c r="KLI440" s="4"/>
      <c r="KLJ440" s="4"/>
      <c r="KLK440" s="4"/>
      <c r="KLL440" s="4"/>
      <c r="KLM440" s="4"/>
      <c r="KLN440" s="4"/>
      <c r="KLO440" s="4"/>
      <c r="KLP440" s="4"/>
      <c r="KLQ440" s="4"/>
      <c r="KLR440" s="4"/>
      <c r="KLS440" s="4"/>
      <c r="KLT440" s="4"/>
      <c r="KLU440" s="4"/>
      <c r="KLV440" s="4"/>
      <c r="KLW440" s="4"/>
      <c r="KLX440" s="4"/>
      <c r="KLY440" s="4"/>
      <c r="KLZ440" s="4"/>
      <c r="KMA440" s="4"/>
      <c r="KMB440" s="4"/>
      <c r="KMC440" s="4"/>
      <c r="KMD440" s="4"/>
      <c r="KME440" s="4"/>
      <c r="KMF440" s="4"/>
      <c r="KMG440" s="4"/>
      <c r="KMH440" s="4"/>
      <c r="KMI440" s="4"/>
      <c r="KMJ440" s="4"/>
      <c r="KMK440" s="4"/>
      <c r="KML440" s="4"/>
      <c r="KMM440" s="4"/>
      <c r="KMN440" s="4"/>
      <c r="KMO440" s="4"/>
      <c r="KMP440" s="4"/>
      <c r="KMQ440" s="4"/>
      <c r="KMR440" s="4"/>
      <c r="KMS440" s="4"/>
      <c r="KMT440" s="4"/>
      <c r="KMU440" s="4"/>
      <c r="KMV440" s="4"/>
      <c r="KMW440" s="4"/>
      <c r="KMX440" s="4"/>
      <c r="KMY440" s="4"/>
      <c r="KMZ440" s="4"/>
      <c r="KNA440" s="4"/>
      <c r="KNB440" s="4"/>
      <c r="KNC440" s="4"/>
      <c r="KND440" s="4"/>
      <c r="KNE440" s="4"/>
      <c r="KNF440" s="4"/>
      <c r="KNG440" s="4"/>
      <c r="KNH440" s="4"/>
      <c r="KNI440" s="4"/>
      <c r="KNJ440" s="4"/>
      <c r="KNK440" s="4"/>
      <c r="KNL440" s="4"/>
      <c r="KNM440" s="4"/>
      <c r="KNN440" s="4"/>
      <c r="KNO440" s="4"/>
      <c r="KNP440" s="4"/>
      <c r="KNQ440" s="4"/>
      <c r="KNR440" s="4"/>
      <c r="KNS440" s="4"/>
      <c r="KNT440" s="4"/>
      <c r="KNU440" s="4"/>
      <c r="KNV440" s="4"/>
      <c r="KNW440" s="4"/>
      <c r="KNX440" s="4"/>
      <c r="KNY440" s="4"/>
      <c r="KNZ440" s="4"/>
      <c r="KOA440" s="4"/>
      <c r="KOB440" s="4"/>
      <c r="KOC440" s="4"/>
      <c r="KOD440" s="4"/>
      <c r="KOE440" s="4"/>
      <c r="KOF440" s="4"/>
      <c r="KOG440" s="4"/>
      <c r="KOH440" s="4"/>
      <c r="KOI440" s="4"/>
      <c r="KOJ440" s="4"/>
      <c r="KOK440" s="4"/>
      <c r="KOL440" s="4"/>
      <c r="KOM440" s="4"/>
      <c r="KON440" s="4"/>
      <c r="KOO440" s="4"/>
      <c r="KOP440" s="4"/>
      <c r="KOQ440" s="4"/>
      <c r="KOR440" s="4"/>
      <c r="KOS440" s="4"/>
      <c r="KOT440" s="4"/>
      <c r="KOU440" s="4"/>
      <c r="KOV440" s="4"/>
      <c r="KOW440" s="4"/>
      <c r="KOX440" s="4"/>
      <c r="KOY440" s="4"/>
      <c r="KOZ440" s="4"/>
      <c r="KPA440" s="4"/>
      <c r="KPB440" s="4"/>
      <c r="KPC440" s="4"/>
      <c r="KPD440" s="4"/>
      <c r="KPE440" s="4"/>
      <c r="KPF440" s="4"/>
      <c r="KPG440" s="4"/>
      <c r="KPH440" s="4"/>
      <c r="KPI440" s="4"/>
      <c r="KPJ440" s="4"/>
      <c r="KPK440" s="4"/>
      <c r="KPL440" s="4"/>
      <c r="KPM440" s="4"/>
      <c r="KPN440" s="4"/>
      <c r="KPO440" s="4"/>
      <c r="KPP440" s="4"/>
      <c r="KPQ440" s="4"/>
      <c r="KPR440" s="4"/>
      <c r="KPS440" s="4"/>
      <c r="KPT440" s="4"/>
      <c r="KPU440" s="4"/>
      <c r="KPV440" s="4"/>
      <c r="KPW440" s="4"/>
      <c r="KPX440" s="4"/>
      <c r="KPY440" s="4"/>
      <c r="KPZ440" s="4"/>
      <c r="KQA440" s="4"/>
      <c r="KQB440" s="4"/>
      <c r="KQC440" s="4"/>
      <c r="KQD440" s="4"/>
      <c r="KQE440" s="4"/>
      <c r="KQF440" s="4"/>
      <c r="KQG440" s="4"/>
      <c r="KQH440" s="4"/>
      <c r="KQI440" s="4"/>
      <c r="KQJ440" s="4"/>
      <c r="KQK440" s="4"/>
      <c r="KQL440" s="4"/>
      <c r="KQM440" s="4"/>
      <c r="KQN440" s="4"/>
      <c r="KQO440" s="4"/>
      <c r="KQP440" s="4"/>
      <c r="KQQ440" s="4"/>
      <c r="KQR440" s="4"/>
      <c r="KQS440" s="4"/>
      <c r="KQT440" s="4"/>
      <c r="KQU440" s="4"/>
      <c r="KQV440" s="4"/>
      <c r="KQW440" s="4"/>
      <c r="KQX440" s="4"/>
      <c r="KQY440" s="4"/>
      <c r="KQZ440" s="4"/>
      <c r="KRA440" s="4"/>
      <c r="KRB440" s="4"/>
      <c r="KRC440" s="4"/>
      <c r="KRD440" s="4"/>
      <c r="KRE440" s="4"/>
      <c r="KRF440" s="4"/>
      <c r="KRG440" s="4"/>
      <c r="KRH440" s="4"/>
      <c r="KRI440" s="4"/>
      <c r="KRJ440" s="4"/>
      <c r="KRK440" s="4"/>
      <c r="KRL440" s="4"/>
      <c r="KRM440" s="4"/>
      <c r="KRN440" s="4"/>
      <c r="KRO440" s="4"/>
      <c r="KRP440" s="4"/>
      <c r="KRQ440" s="4"/>
      <c r="KRR440" s="4"/>
      <c r="KRS440" s="4"/>
      <c r="KRT440" s="4"/>
      <c r="KRU440" s="4"/>
      <c r="KRV440" s="4"/>
      <c r="KRW440" s="4"/>
      <c r="KRX440" s="4"/>
      <c r="KRY440" s="4"/>
      <c r="KRZ440" s="4"/>
      <c r="KSA440" s="4"/>
      <c r="KSB440" s="4"/>
      <c r="KSC440" s="4"/>
      <c r="KSD440" s="4"/>
      <c r="KSE440" s="4"/>
      <c r="KSF440" s="4"/>
      <c r="KSG440" s="4"/>
      <c r="KSH440" s="4"/>
      <c r="KSI440" s="4"/>
      <c r="KSJ440" s="4"/>
      <c r="KSK440" s="4"/>
      <c r="KSL440" s="4"/>
      <c r="KSM440" s="4"/>
      <c r="KSN440" s="4"/>
      <c r="KSO440" s="4"/>
      <c r="KSP440" s="4"/>
      <c r="KSQ440" s="4"/>
      <c r="KSR440" s="4"/>
      <c r="KSS440" s="4"/>
      <c r="KST440" s="4"/>
      <c r="KSU440" s="4"/>
      <c r="KSV440" s="4"/>
      <c r="KSW440" s="4"/>
      <c r="KSX440" s="4"/>
      <c r="KSY440" s="4"/>
      <c r="KSZ440" s="4"/>
      <c r="KTA440" s="4"/>
      <c r="KTB440" s="4"/>
      <c r="KTC440" s="4"/>
      <c r="KTD440" s="4"/>
      <c r="KTE440" s="4"/>
      <c r="KTF440" s="4"/>
      <c r="KTG440" s="4"/>
      <c r="KTH440" s="4"/>
      <c r="KTI440" s="4"/>
      <c r="KTJ440" s="4"/>
      <c r="KTK440" s="4"/>
      <c r="KTL440" s="4"/>
      <c r="KTM440" s="4"/>
      <c r="KTN440" s="4"/>
      <c r="KTO440" s="4"/>
      <c r="KTP440" s="4"/>
      <c r="KTQ440" s="4"/>
      <c r="KTR440" s="4"/>
      <c r="KTS440" s="4"/>
      <c r="KTT440" s="4"/>
      <c r="KTU440" s="4"/>
      <c r="KTV440" s="4"/>
      <c r="KTW440" s="4"/>
      <c r="KTX440" s="4"/>
      <c r="KTY440" s="4"/>
      <c r="KTZ440" s="4"/>
      <c r="KUA440" s="4"/>
      <c r="KUB440" s="4"/>
      <c r="KUC440" s="4"/>
      <c r="KUD440" s="4"/>
      <c r="KUE440" s="4"/>
      <c r="KUF440" s="4"/>
      <c r="KUG440" s="4"/>
      <c r="KUH440" s="4"/>
      <c r="KUI440" s="4"/>
      <c r="KUJ440" s="4"/>
      <c r="KUK440" s="4"/>
      <c r="KUL440" s="4"/>
      <c r="KUM440" s="4"/>
      <c r="KUN440" s="4"/>
      <c r="KUO440" s="4"/>
      <c r="KUP440" s="4"/>
      <c r="KUQ440" s="4"/>
      <c r="KUR440" s="4"/>
      <c r="KUS440" s="4"/>
      <c r="KUT440" s="4"/>
      <c r="KUU440" s="4"/>
      <c r="KUV440" s="4"/>
      <c r="KUW440" s="4"/>
      <c r="KUX440" s="4"/>
      <c r="KUY440" s="4"/>
      <c r="KUZ440" s="4"/>
      <c r="KVA440" s="4"/>
      <c r="KVB440" s="4"/>
      <c r="KVC440" s="4"/>
      <c r="KVD440" s="4"/>
      <c r="KVE440" s="4"/>
      <c r="KVF440" s="4"/>
      <c r="KVG440" s="4"/>
      <c r="KVH440" s="4"/>
      <c r="KVI440" s="4"/>
      <c r="KVJ440" s="4"/>
      <c r="KVK440" s="4"/>
      <c r="KVL440" s="4"/>
      <c r="KVM440" s="4"/>
      <c r="KVN440" s="4"/>
      <c r="KVO440" s="4"/>
      <c r="KVP440" s="4"/>
      <c r="KVQ440" s="4"/>
      <c r="KVR440" s="4"/>
      <c r="KVS440" s="4"/>
      <c r="KVT440" s="4"/>
      <c r="KVU440" s="4"/>
      <c r="KVV440" s="4"/>
      <c r="KVW440" s="4"/>
      <c r="KVX440" s="4"/>
      <c r="KVY440" s="4"/>
      <c r="KVZ440" s="4"/>
      <c r="KWA440" s="4"/>
      <c r="KWB440" s="4"/>
      <c r="KWC440" s="4"/>
      <c r="KWD440" s="4"/>
      <c r="KWE440" s="4"/>
      <c r="KWF440" s="4"/>
      <c r="KWG440" s="4"/>
      <c r="KWH440" s="4"/>
      <c r="KWI440" s="4"/>
      <c r="KWJ440" s="4"/>
      <c r="KWK440" s="4"/>
      <c r="KWL440" s="4"/>
      <c r="KWM440" s="4"/>
      <c r="KWN440" s="4"/>
      <c r="KWO440" s="4"/>
      <c r="KWP440" s="4"/>
      <c r="KWQ440" s="4"/>
      <c r="KWR440" s="4"/>
      <c r="KWS440" s="4"/>
      <c r="KWT440" s="4"/>
      <c r="KWU440" s="4"/>
      <c r="KWV440" s="4"/>
      <c r="KWW440" s="4"/>
      <c r="KWX440" s="4"/>
      <c r="KWY440" s="4"/>
      <c r="KWZ440" s="4"/>
      <c r="KXA440" s="4"/>
      <c r="KXB440" s="4"/>
      <c r="KXC440" s="4"/>
      <c r="KXD440" s="4"/>
      <c r="KXE440" s="4"/>
      <c r="KXF440" s="4"/>
      <c r="KXG440" s="4"/>
      <c r="KXH440" s="4"/>
      <c r="KXI440" s="4"/>
      <c r="KXJ440" s="4"/>
      <c r="KXK440" s="4"/>
      <c r="KXL440" s="4"/>
      <c r="KXM440" s="4"/>
      <c r="KXN440" s="4"/>
      <c r="KXO440" s="4"/>
      <c r="KXP440" s="4"/>
      <c r="KXQ440" s="4"/>
      <c r="KXR440" s="4"/>
      <c r="KXS440" s="4"/>
      <c r="KXT440" s="4"/>
      <c r="KXU440" s="4"/>
      <c r="KXV440" s="4"/>
      <c r="KXW440" s="4"/>
      <c r="KXX440" s="4"/>
      <c r="KXY440" s="4"/>
      <c r="KXZ440" s="4"/>
      <c r="KYA440" s="4"/>
      <c r="KYB440" s="4"/>
      <c r="KYC440" s="4"/>
      <c r="KYD440" s="4"/>
      <c r="KYE440" s="4"/>
      <c r="KYF440" s="4"/>
      <c r="KYG440" s="4"/>
      <c r="KYH440" s="4"/>
      <c r="KYI440" s="4"/>
      <c r="KYJ440" s="4"/>
      <c r="KYK440" s="4"/>
      <c r="KYL440" s="4"/>
      <c r="KYM440" s="4"/>
      <c r="KYN440" s="4"/>
      <c r="KYO440" s="4"/>
      <c r="KYP440" s="4"/>
      <c r="KYQ440" s="4"/>
      <c r="KYR440" s="4"/>
      <c r="KYS440" s="4"/>
      <c r="KYT440" s="4"/>
      <c r="KYU440" s="4"/>
      <c r="KYV440" s="4"/>
      <c r="KYW440" s="4"/>
      <c r="KYX440" s="4"/>
      <c r="KYY440" s="4"/>
      <c r="KYZ440" s="4"/>
      <c r="KZA440" s="4"/>
      <c r="KZB440" s="4"/>
      <c r="KZC440" s="4"/>
      <c r="KZD440" s="4"/>
      <c r="KZE440" s="4"/>
      <c r="KZF440" s="4"/>
      <c r="KZG440" s="4"/>
      <c r="KZH440" s="4"/>
      <c r="KZI440" s="4"/>
      <c r="KZJ440" s="4"/>
      <c r="KZK440" s="4"/>
      <c r="KZL440" s="4"/>
      <c r="KZM440" s="4"/>
      <c r="KZN440" s="4"/>
      <c r="KZO440" s="4"/>
      <c r="KZP440" s="4"/>
      <c r="KZQ440" s="4"/>
      <c r="KZR440" s="4"/>
      <c r="KZS440" s="4"/>
      <c r="KZT440" s="4"/>
      <c r="KZU440" s="4"/>
      <c r="KZV440" s="4"/>
      <c r="KZW440" s="4"/>
      <c r="KZX440" s="4"/>
      <c r="KZY440" s="4"/>
      <c r="KZZ440" s="4"/>
      <c r="LAA440" s="4"/>
      <c r="LAB440" s="4"/>
      <c r="LAC440" s="4"/>
      <c r="LAD440" s="4"/>
      <c r="LAE440" s="4"/>
      <c r="LAF440" s="4"/>
      <c r="LAG440" s="4"/>
      <c r="LAH440" s="4"/>
      <c r="LAI440" s="4"/>
      <c r="LAJ440" s="4"/>
      <c r="LAK440" s="4"/>
      <c r="LAL440" s="4"/>
      <c r="LAM440" s="4"/>
      <c r="LAN440" s="4"/>
      <c r="LAO440" s="4"/>
      <c r="LAP440" s="4"/>
      <c r="LAQ440" s="4"/>
      <c r="LAR440" s="4"/>
      <c r="LAS440" s="4"/>
      <c r="LAT440" s="4"/>
      <c r="LAU440" s="4"/>
      <c r="LAV440" s="4"/>
      <c r="LAW440" s="4"/>
      <c r="LAX440" s="4"/>
      <c r="LAY440" s="4"/>
      <c r="LAZ440" s="4"/>
      <c r="LBA440" s="4"/>
      <c r="LBB440" s="4"/>
      <c r="LBC440" s="4"/>
      <c r="LBD440" s="4"/>
      <c r="LBE440" s="4"/>
      <c r="LBF440" s="4"/>
      <c r="LBG440" s="4"/>
      <c r="LBH440" s="4"/>
      <c r="LBI440" s="4"/>
      <c r="LBJ440" s="4"/>
      <c r="LBK440" s="4"/>
      <c r="LBL440" s="4"/>
      <c r="LBM440" s="4"/>
      <c r="LBN440" s="4"/>
      <c r="LBO440" s="4"/>
      <c r="LBP440" s="4"/>
      <c r="LBQ440" s="4"/>
      <c r="LBR440" s="4"/>
      <c r="LBS440" s="4"/>
      <c r="LBT440" s="4"/>
      <c r="LBU440" s="4"/>
      <c r="LBV440" s="4"/>
      <c r="LBW440" s="4"/>
      <c r="LBX440" s="4"/>
      <c r="LBY440" s="4"/>
      <c r="LBZ440" s="4"/>
      <c r="LCA440" s="4"/>
      <c r="LCB440" s="4"/>
      <c r="LCC440" s="4"/>
      <c r="LCD440" s="4"/>
      <c r="LCE440" s="4"/>
      <c r="LCF440" s="4"/>
      <c r="LCG440" s="4"/>
      <c r="LCH440" s="4"/>
      <c r="LCI440" s="4"/>
      <c r="LCJ440" s="4"/>
      <c r="LCK440" s="4"/>
      <c r="LCL440" s="4"/>
      <c r="LCM440" s="4"/>
      <c r="LCN440" s="4"/>
      <c r="LCO440" s="4"/>
      <c r="LCP440" s="4"/>
      <c r="LCQ440" s="4"/>
      <c r="LCR440" s="4"/>
      <c r="LCS440" s="4"/>
      <c r="LCT440" s="4"/>
      <c r="LCU440" s="4"/>
      <c r="LCV440" s="4"/>
      <c r="LCW440" s="4"/>
      <c r="LCX440" s="4"/>
      <c r="LCY440" s="4"/>
      <c r="LCZ440" s="4"/>
      <c r="LDA440" s="4"/>
      <c r="LDB440" s="4"/>
      <c r="LDC440" s="4"/>
      <c r="LDD440" s="4"/>
      <c r="LDE440" s="4"/>
      <c r="LDF440" s="4"/>
      <c r="LDG440" s="4"/>
      <c r="LDH440" s="4"/>
      <c r="LDI440" s="4"/>
      <c r="LDJ440" s="4"/>
      <c r="LDK440" s="4"/>
      <c r="LDL440" s="4"/>
      <c r="LDM440" s="4"/>
      <c r="LDN440" s="4"/>
      <c r="LDO440" s="4"/>
      <c r="LDP440" s="4"/>
      <c r="LDQ440" s="4"/>
      <c r="LDR440" s="4"/>
      <c r="LDS440" s="4"/>
      <c r="LDT440" s="4"/>
      <c r="LDU440" s="4"/>
      <c r="LDV440" s="4"/>
      <c r="LDW440" s="4"/>
      <c r="LDX440" s="4"/>
      <c r="LDY440" s="4"/>
      <c r="LDZ440" s="4"/>
      <c r="LEA440" s="4"/>
      <c r="LEB440" s="4"/>
      <c r="LEC440" s="4"/>
      <c r="LED440" s="4"/>
      <c r="LEE440" s="4"/>
      <c r="LEF440" s="4"/>
      <c r="LEG440" s="4"/>
      <c r="LEH440" s="4"/>
      <c r="LEI440" s="4"/>
      <c r="LEJ440" s="4"/>
      <c r="LEK440" s="4"/>
      <c r="LEL440" s="4"/>
      <c r="LEM440" s="4"/>
      <c r="LEN440" s="4"/>
      <c r="LEO440" s="4"/>
      <c r="LEP440" s="4"/>
      <c r="LEQ440" s="4"/>
      <c r="LER440" s="4"/>
      <c r="LES440" s="4"/>
      <c r="LET440" s="4"/>
      <c r="LEU440" s="4"/>
      <c r="LEV440" s="4"/>
      <c r="LEW440" s="4"/>
      <c r="LEX440" s="4"/>
      <c r="LEY440" s="4"/>
      <c r="LEZ440" s="4"/>
      <c r="LFA440" s="4"/>
      <c r="LFB440" s="4"/>
      <c r="LFC440" s="4"/>
      <c r="LFD440" s="4"/>
      <c r="LFE440" s="4"/>
      <c r="LFF440" s="4"/>
      <c r="LFG440" s="4"/>
      <c r="LFH440" s="4"/>
      <c r="LFI440" s="4"/>
      <c r="LFJ440" s="4"/>
      <c r="LFK440" s="4"/>
      <c r="LFL440" s="4"/>
      <c r="LFM440" s="4"/>
      <c r="LFN440" s="4"/>
      <c r="LFO440" s="4"/>
      <c r="LFP440" s="4"/>
      <c r="LFQ440" s="4"/>
      <c r="LFR440" s="4"/>
      <c r="LFS440" s="4"/>
      <c r="LFT440" s="4"/>
      <c r="LFU440" s="4"/>
      <c r="LFV440" s="4"/>
      <c r="LFW440" s="4"/>
      <c r="LFX440" s="4"/>
      <c r="LFY440" s="4"/>
      <c r="LFZ440" s="4"/>
      <c r="LGA440" s="4"/>
      <c r="LGB440" s="4"/>
      <c r="LGC440" s="4"/>
      <c r="LGD440" s="4"/>
      <c r="LGE440" s="4"/>
      <c r="LGF440" s="4"/>
      <c r="LGG440" s="4"/>
      <c r="LGH440" s="4"/>
      <c r="LGI440" s="4"/>
      <c r="LGJ440" s="4"/>
      <c r="LGK440" s="4"/>
      <c r="LGL440" s="4"/>
      <c r="LGM440" s="4"/>
      <c r="LGN440" s="4"/>
      <c r="LGO440" s="4"/>
      <c r="LGP440" s="4"/>
      <c r="LGQ440" s="4"/>
      <c r="LGR440" s="4"/>
      <c r="LGS440" s="4"/>
      <c r="LGT440" s="4"/>
      <c r="LGU440" s="4"/>
      <c r="LGV440" s="4"/>
      <c r="LGW440" s="4"/>
      <c r="LGX440" s="4"/>
      <c r="LGY440" s="4"/>
      <c r="LGZ440" s="4"/>
      <c r="LHA440" s="4"/>
      <c r="LHB440" s="4"/>
      <c r="LHC440" s="4"/>
      <c r="LHD440" s="4"/>
      <c r="LHE440" s="4"/>
      <c r="LHF440" s="4"/>
      <c r="LHG440" s="4"/>
      <c r="LHH440" s="4"/>
      <c r="LHI440" s="4"/>
      <c r="LHJ440" s="4"/>
      <c r="LHK440" s="4"/>
      <c r="LHL440" s="4"/>
      <c r="LHM440" s="4"/>
      <c r="LHN440" s="4"/>
      <c r="LHO440" s="4"/>
      <c r="LHP440" s="4"/>
      <c r="LHQ440" s="4"/>
      <c r="LHR440" s="4"/>
      <c r="LHS440" s="4"/>
      <c r="LHT440" s="4"/>
      <c r="LHU440" s="4"/>
      <c r="LHV440" s="4"/>
      <c r="LHW440" s="4"/>
      <c r="LHX440" s="4"/>
      <c r="LHY440" s="4"/>
      <c r="LHZ440" s="4"/>
      <c r="LIA440" s="4"/>
      <c r="LIB440" s="4"/>
      <c r="LIC440" s="4"/>
      <c r="LID440" s="4"/>
      <c r="LIE440" s="4"/>
      <c r="LIF440" s="4"/>
      <c r="LIG440" s="4"/>
      <c r="LIH440" s="4"/>
      <c r="LII440" s="4"/>
      <c r="LIJ440" s="4"/>
      <c r="LIK440" s="4"/>
      <c r="LIL440" s="4"/>
      <c r="LIM440" s="4"/>
      <c r="LIN440" s="4"/>
      <c r="LIO440" s="4"/>
      <c r="LIP440" s="4"/>
      <c r="LIQ440" s="4"/>
      <c r="LIR440" s="4"/>
      <c r="LIS440" s="4"/>
      <c r="LIT440" s="4"/>
      <c r="LIU440" s="4"/>
      <c r="LIV440" s="4"/>
      <c r="LIW440" s="4"/>
      <c r="LIX440" s="4"/>
      <c r="LIY440" s="4"/>
      <c r="LIZ440" s="4"/>
      <c r="LJA440" s="4"/>
      <c r="LJB440" s="4"/>
      <c r="LJC440" s="4"/>
      <c r="LJD440" s="4"/>
      <c r="LJE440" s="4"/>
      <c r="LJF440" s="4"/>
      <c r="LJG440" s="4"/>
      <c r="LJH440" s="4"/>
      <c r="LJI440" s="4"/>
      <c r="LJJ440" s="4"/>
      <c r="LJK440" s="4"/>
      <c r="LJL440" s="4"/>
      <c r="LJM440" s="4"/>
      <c r="LJN440" s="4"/>
      <c r="LJO440" s="4"/>
      <c r="LJP440" s="4"/>
      <c r="LJQ440" s="4"/>
      <c r="LJR440" s="4"/>
      <c r="LJS440" s="4"/>
      <c r="LJT440" s="4"/>
      <c r="LJU440" s="4"/>
      <c r="LJV440" s="4"/>
      <c r="LJW440" s="4"/>
      <c r="LJX440" s="4"/>
      <c r="LJY440" s="4"/>
      <c r="LJZ440" s="4"/>
      <c r="LKA440" s="4"/>
      <c r="LKB440" s="4"/>
      <c r="LKC440" s="4"/>
      <c r="LKD440" s="4"/>
      <c r="LKE440" s="4"/>
      <c r="LKF440" s="4"/>
      <c r="LKG440" s="4"/>
      <c r="LKH440" s="4"/>
      <c r="LKI440" s="4"/>
      <c r="LKJ440" s="4"/>
      <c r="LKK440" s="4"/>
      <c r="LKL440" s="4"/>
      <c r="LKM440" s="4"/>
      <c r="LKN440" s="4"/>
      <c r="LKO440" s="4"/>
      <c r="LKP440" s="4"/>
      <c r="LKQ440" s="4"/>
      <c r="LKR440" s="4"/>
      <c r="LKS440" s="4"/>
      <c r="LKT440" s="4"/>
      <c r="LKU440" s="4"/>
      <c r="LKV440" s="4"/>
      <c r="LKW440" s="4"/>
      <c r="LKX440" s="4"/>
      <c r="LKY440" s="4"/>
      <c r="LKZ440" s="4"/>
      <c r="LLA440" s="4"/>
      <c r="LLB440" s="4"/>
      <c r="LLC440" s="4"/>
      <c r="LLD440" s="4"/>
      <c r="LLE440" s="4"/>
      <c r="LLF440" s="4"/>
      <c r="LLG440" s="4"/>
      <c r="LLH440" s="4"/>
      <c r="LLI440" s="4"/>
      <c r="LLJ440" s="4"/>
      <c r="LLK440" s="4"/>
      <c r="LLL440" s="4"/>
      <c r="LLM440" s="4"/>
      <c r="LLN440" s="4"/>
      <c r="LLO440" s="4"/>
      <c r="LLP440" s="4"/>
      <c r="LLQ440" s="4"/>
      <c r="LLR440" s="4"/>
      <c r="LLS440" s="4"/>
      <c r="LLT440" s="4"/>
      <c r="LLU440" s="4"/>
      <c r="LLV440" s="4"/>
      <c r="LLW440" s="4"/>
      <c r="LLX440" s="4"/>
      <c r="LLY440" s="4"/>
      <c r="LLZ440" s="4"/>
      <c r="LMA440" s="4"/>
      <c r="LMB440" s="4"/>
      <c r="LMC440" s="4"/>
      <c r="LMD440" s="4"/>
      <c r="LME440" s="4"/>
      <c r="LMF440" s="4"/>
      <c r="LMG440" s="4"/>
      <c r="LMH440" s="4"/>
      <c r="LMI440" s="4"/>
      <c r="LMJ440" s="4"/>
      <c r="LMK440" s="4"/>
      <c r="LML440" s="4"/>
      <c r="LMM440" s="4"/>
      <c r="LMN440" s="4"/>
      <c r="LMO440" s="4"/>
      <c r="LMP440" s="4"/>
      <c r="LMQ440" s="4"/>
      <c r="LMR440" s="4"/>
      <c r="LMS440" s="4"/>
      <c r="LMT440" s="4"/>
      <c r="LMU440" s="4"/>
      <c r="LMV440" s="4"/>
      <c r="LMW440" s="4"/>
      <c r="LMX440" s="4"/>
      <c r="LMY440" s="4"/>
      <c r="LMZ440" s="4"/>
      <c r="LNA440" s="4"/>
      <c r="LNB440" s="4"/>
      <c r="LNC440" s="4"/>
      <c r="LND440" s="4"/>
      <c r="LNE440" s="4"/>
      <c r="LNF440" s="4"/>
      <c r="LNG440" s="4"/>
      <c r="LNH440" s="4"/>
      <c r="LNI440" s="4"/>
      <c r="LNJ440" s="4"/>
      <c r="LNK440" s="4"/>
      <c r="LNL440" s="4"/>
      <c r="LNM440" s="4"/>
      <c r="LNN440" s="4"/>
      <c r="LNO440" s="4"/>
      <c r="LNP440" s="4"/>
      <c r="LNQ440" s="4"/>
      <c r="LNR440" s="4"/>
      <c r="LNS440" s="4"/>
      <c r="LNT440" s="4"/>
      <c r="LNU440" s="4"/>
      <c r="LNV440" s="4"/>
      <c r="LNW440" s="4"/>
      <c r="LNX440" s="4"/>
      <c r="LNY440" s="4"/>
      <c r="LNZ440" s="4"/>
      <c r="LOA440" s="4"/>
      <c r="LOB440" s="4"/>
      <c r="LOC440" s="4"/>
      <c r="LOD440" s="4"/>
      <c r="LOE440" s="4"/>
      <c r="LOF440" s="4"/>
      <c r="LOG440" s="4"/>
      <c r="LOH440" s="4"/>
      <c r="LOI440" s="4"/>
      <c r="LOJ440" s="4"/>
      <c r="LOK440" s="4"/>
      <c r="LOL440" s="4"/>
      <c r="LOM440" s="4"/>
      <c r="LON440" s="4"/>
      <c r="LOO440" s="4"/>
      <c r="LOP440" s="4"/>
      <c r="LOQ440" s="4"/>
      <c r="LOR440" s="4"/>
      <c r="LOS440" s="4"/>
      <c r="LOT440" s="4"/>
      <c r="LOU440" s="4"/>
      <c r="LOV440" s="4"/>
      <c r="LOW440" s="4"/>
      <c r="LOX440" s="4"/>
      <c r="LOY440" s="4"/>
      <c r="LOZ440" s="4"/>
      <c r="LPA440" s="4"/>
      <c r="LPB440" s="4"/>
      <c r="LPC440" s="4"/>
      <c r="LPD440" s="4"/>
      <c r="LPE440" s="4"/>
      <c r="LPF440" s="4"/>
      <c r="LPG440" s="4"/>
      <c r="LPH440" s="4"/>
      <c r="LPI440" s="4"/>
      <c r="LPJ440" s="4"/>
      <c r="LPK440" s="4"/>
      <c r="LPL440" s="4"/>
      <c r="LPM440" s="4"/>
      <c r="LPN440" s="4"/>
      <c r="LPO440" s="4"/>
      <c r="LPP440" s="4"/>
      <c r="LPQ440" s="4"/>
      <c r="LPR440" s="4"/>
      <c r="LPS440" s="4"/>
      <c r="LPT440" s="4"/>
      <c r="LPU440" s="4"/>
      <c r="LPV440" s="4"/>
      <c r="LPW440" s="4"/>
      <c r="LPX440" s="4"/>
      <c r="LPY440" s="4"/>
      <c r="LPZ440" s="4"/>
      <c r="LQA440" s="4"/>
      <c r="LQB440" s="4"/>
      <c r="LQC440" s="4"/>
      <c r="LQD440" s="4"/>
      <c r="LQE440" s="4"/>
      <c r="LQF440" s="4"/>
      <c r="LQG440" s="4"/>
      <c r="LQH440" s="4"/>
      <c r="LQI440" s="4"/>
      <c r="LQJ440" s="4"/>
      <c r="LQK440" s="4"/>
      <c r="LQL440" s="4"/>
      <c r="LQM440" s="4"/>
      <c r="LQN440" s="4"/>
      <c r="LQO440" s="4"/>
      <c r="LQP440" s="4"/>
      <c r="LQQ440" s="4"/>
      <c r="LQR440" s="4"/>
      <c r="LQS440" s="4"/>
      <c r="LQT440" s="4"/>
      <c r="LQU440" s="4"/>
      <c r="LQV440" s="4"/>
      <c r="LQW440" s="4"/>
      <c r="LQX440" s="4"/>
      <c r="LQY440" s="4"/>
      <c r="LQZ440" s="4"/>
      <c r="LRA440" s="4"/>
      <c r="LRB440" s="4"/>
      <c r="LRC440" s="4"/>
      <c r="LRD440" s="4"/>
      <c r="LRE440" s="4"/>
      <c r="LRF440" s="4"/>
      <c r="LRG440" s="4"/>
      <c r="LRH440" s="4"/>
      <c r="LRI440" s="4"/>
      <c r="LRJ440" s="4"/>
      <c r="LRK440" s="4"/>
      <c r="LRL440" s="4"/>
      <c r="LRM440" s="4"/>
      <c r="LRN440" s="4"/>
      <c r="LRO440" s="4"/>
      <c r="LRP440" s="4"/>
      <c r="LRQ440" s="4"/>
      <c r="LRR440" s="4"/>
      <c r="LRS440" s="4"/>
      <c r="LRT440" s="4"/>
      <c r="LRU440" s="4"/>
      <c r="LRV440" s="4"/>
      <c r="LRW440" s="4"/>
      <c r="LRX440" s="4"/>
      <c r="LRY440" s="4"/>
      <c r="LRZ440" s="4"/>
      <c r="LSA440" s="4"/>
      <c r="LSB440" s="4"/>
      <c r="LSC440" s="4"/>
      <c r="LSD440" s="4"/>
      <c r="LSE440" s="4"/>
      <c r="LSF440" s="4"/>
      <c r="LSG440" s="4"/>
      <c r="LSH440" s="4"/>
      <c r="LSI440" s="4"/>
      <c r="LSJ440" s="4"/>
      <c r="LSK440" s="4"/>
      <c r="LSL440" s="4"/>
      <c r="LSM440" s="4"/>
      <c r="LSN440" s="4"/>
      <c r="LSO440" s="4"/>
      <c r="LSP440" s="4"/>
      <c r="LSQ440" s="4"/>
      <c r="LSR440" s="4"/>
      <c r="LSS440" s="4"/>
      <c r="LST440" s="4"/>
      <c r="LSU440" s="4"/>
      <c r="LSV440" s="4"/>
      <c r="LSW440" s="4"/>
      <c r="LSX440" s="4"/>
      <c r="LSY440" s="4"/>
      <c r="LSZ440" s="4"/>
      <c r="LTA440" s="4"/>
      <c r="LTB440" s="4"/>
      <c r="LTC440" s="4"/>
      <c r="LTD440" s="4"/>
      <c r="LTE440" s="4"/>
      <c r="LTF440" s="4"/>
      <c r="LTG440" s="4"/>
      <c r="LTH440" s="4"/>
      <c r="LTI440" s="4"/>
      <c r="LTJ440" s="4"/>
      <c r="LTK440" s="4"/>
      <c r="LTL440" s="4"/>
      <c r="LTM440" s="4"/>
      <c r="LTN440" s="4"/>
      <c r="LTO440" s="4"/>
      <c r="LTP440" s="4"/>
      <c r="LTQ440" s="4"/>
      <c r="LTR440" s="4"/>
      <c r="LTS440" s="4"/>
      <c r="LTT440" s="4"/>
      <c r="LTU440" s="4"/>
      <c r="LTV440" s="4"/>
      <c r="LTW440" s="4"/>
      <c r="LTX440" s="4"/>
      <c r="LTY440" s="4"/>
      <c r="LTZ440" s="4"/>
      <c r="LUA440" s="4"/>
      <c r="LUB440" s="4"/>
      <c r="LUC440" s="4"/>
      <c r="LUD440" s="4"/>
      <c r="LUE440" s="4"/>
      <c r="LUF440" s="4"/>
      <c r="LUG440" s="4"/>
      <c r="LUH440" s="4"/>
      <c r="LUI440" s="4"/>
      <c r="LUJ440" s="4"/>
      <c r="LUK440" s="4"/>
      <c r="LUL440" s="4"/>
      <c r="LUM440" s="4"/>
      <c r="LUN440" s="4"/>
      <c r="LUO440" s="4"/>
      <c r="LUP440" s="4"/>
      <c r="LUQ440" s="4"/>
      <c r="LUR440" s="4"/>
      <c r="LUS440" s="4"/>
      <c r="LUT440" s="4"/>
      <c r="LUU440" s="4"/>
      <c r="LUV440" s="4"/>
      <c r="LUW440" s="4"/>
      <c r="LUX440" s="4"/>
      <c r="LUY440" s="4"/>
      <c r="LUZ440" s="4"/>
      <c r="LVA440" s="4"/>
      <c r="LVB440" s="4"/>
      <c r="LVC440" s="4"/>
      <c r="LVD440" s="4"/>
      <c r="LVE440" s="4"/>
      <c r="LVF440" s="4"/>
      <c r="LVG440" s="4"/>
      <c r="LVH440" s="4"/>
      <c r="LVI440" s="4"/>
      <c r="LVJ440" s="4"/>
      <c r="LVK440" s="4"/>
      <c r="LVL440" s="4"/>
      <c r="LVM440" s="4"/>
      <c r="LVN440" s="4"/>
      <c r="LVO440" s="4"/>
      <c r="LVP440" s="4"/>
      <c r="LVQ440" s="4"/>
      <c r="LVR440" s="4"/>
      <c r="LVS440" s="4"/>
      <c r="LVT440" s="4"/>
      <c r="LVU440" s="4"/>
      <c r="LVV440" s="4"/>
      <c r="LVW440" s="4"/>
      <c r="LVX440" s="4"/>
      <c r="LVY440" s="4"/>
      <c r="LVZ440" s="4"/>
      <c r="LWA440" s="4"/>
      <c r="LWB440" s="4"/>
      <c r="LWC440" s="4"/>
      <c r="LWD440" s="4"/>
      <c r="LWE440" s="4"/>
      <c r="LWF440" s="4"/>
      <c r="LWG440" s="4"/>
      <c r="LWH440" s="4"/>
      <c r="LWI440" s="4"/>
      <c r="LWJ440" s="4"/>
      <c r="LWK440" s="4"/>
      <c r="LWL440" s="4"/>
      <c r="LWM440" s="4"/>
      <c r="LWN440" s="4"/>
      <c r="LWO440" s="4"/>
      <c r="LWP440" s="4"/>
      <c r="LWQ440" s="4"/>
      <c r="LWR440" s="4"/>
      <c r="LWS440" s="4"/>
      <c r="LWT440" s="4"/>
      <c r="LWU440" s="4"/>
      <c r="LWV440" s="4"/>
      <c r="LWW440" s="4"/>
      <c r="LWX440" s="4"/>
      <c r="LWY440" s="4"/>
      <c r="LWZ440" s="4"/>
      <c r="LXA440" s="4"/>
      <c r="LXB440" s="4"/>
      <c r="LXC440" s="4"/>
      <c r="LXD440" s="4"/>
      <c r="LXE440" s="4"/>
      <c r="LXF440" s="4"/>
      <c r="LXG440" s="4"/>
      <c r="LXH440" s="4"/>
      <c r="LXI440" s="4"/>
      <c r="LXJ440" s="4"/>
      <c r="LXK440" s="4"/>
      <c r="LXL440" s="4"/>
      <c r="LXM440" s="4"/>
      <c r="LXN440" s="4"/>
      <c r="LXO440" s="4"/>
      <c r="LXP440" s="4"/>
      <c r="LXQ440" s="4"/>
      <c r="LXR440" s="4"/>
      <c r="LXS440" s="4"/>
      <c r="LXT440" s="4"/>
      <c r="LXU440" s="4"/>
      <c r="LXV440" s="4"/>
      <c r="LXW440" s="4"/>
      <c r="LXX440" s="4"/>
      <c r="LXY440" s="4"/>
      <c r="LXZ440" s="4"/>
      <c r="LYA440" s="4"/>
      <c r="LYB440" s="4"/>
      <c r="LYC440" s="4"/>
      <c r="LYD440" s="4"/>
      <c r="LYE440" s="4"/>
      <c r="LYF440" s="4"/>
      <c r="LYG440" s="4"/>
      <c r="LYH440" s="4"/>
      <c r="LYI440" s="4"/>
      <c r="LYJ440" s="4"/>
      <c r="LYK440" s="4"/>
      <c r="LYL440" s="4"/>
      <c r="LYM440" s="4"/>
      <c r="LYN440" s="4"/>
      <c r="LYO440" s="4"/>
      <c r="LYP440" s="4"/>
      <c r="LYQ440" s="4"/>
      <c r="LYR440" s="4"/>
      <c r="LYS440" s="4"/>
      <c r="LYT440" s="4"/>
      <c r="LYU440" s="4"/>
      <c r="LYV440" s="4"/>
      <c r="LYW440" s="4"/>
      <c r="LYX440" s="4"/>
      <c r="LYY440" s="4"/>
      <c r="LYZ440" s="4"/>
      <c r="LZA440" s="4"/>
      <c r="LZB440" s="4"/>
      <c r="LZC440" s="4"/>
      <c r="LZD440" s="4"/>
      <c r="LZE440" s="4"/>
      <c r="LZF440" s="4"/>
      <c r="LZG440" s="4"/>
      <c r="LZH440" s="4"/>
      <c r="LZI440" s="4"/>
      <c r="LZJ440" s="4"/>
      <c r="LZK440" s="4"/>
      <c r="LZL440" s="4"/>
      <c r="LZM440" s="4"/>
      <c r="LZN440" s="4"/>
      <c r="LZO440" s="4"/>
      <c r="LZP440" s="4"/>
      <c r="LZQ440" s="4"/>
      <c r="LZR440" s="4"/>
      <c r="LZS440" s="4"/>
      <c r="LZT440" s="4"/>
      <c r="LZU440" s="4"/>
      <c r="LZV440" s="4"/>
      <c r="LZW440" s="4"/>
      <c r="LZX440" s="4"/>
      <c r="LZY440" s="4"/>
      <c r="LZZ440" s="4"/>
      <c r="MAA440" s="4"/>
      <c r="MAB440" s="4"/>
      <c r="MAC440" s="4"/>
      <c r="MAD440" s="4"/>
      <c r="MAE440" s="4"/>
      <c r="MAF440" s="4"/>
      <c r="MAG440" s="4"/>
      <c r="MAH440" s="4"/>
      <c r="MAI440" s="4"/>
      <c r="MAJ440" s="4"/>
      <c r="MAK440" s="4"/>
      <c r="MAL440" s="4"/>
      <c r="MAM440" s="4"/>
      <c r="MAN440" s="4"/>
      <c r="MAO440" s="4"/>
      <c r="MAP440" s="4"/>
      <c r="MAQ440" s="4"/>
      <c r="MAR440" s="4"/>
      <c r="MAS440" s="4"/>
      <c r="MAT440" s="4"/>
      <c r="MAU440" s="4"/>
      <c r="MAV440" s="4"/>
      <c r="MAW440" s="4"/>
      <c r="MAX440" s="4"/>
      <c r="MAY440" s="4"/>
      <c r="MAZ440" s="4"/>
      <c r="MBA440" s="4"/>
      <c r="MBB440" s="4"/>
      <c r="MBC440" s="4"/>
      <c r="MBD440" s="4"/>
      <c r="MBE440" s="4"/>
      <c r="MBF440" s="4"/>
      <c r="MBG440" s="4"/>
      <c r="MBH440" s="4"/>
      <c r="MBI440" s="4"/>
      <c r="MBJ440" s="4"/>
      <c r="MBK440" s="4"/>
      <c r="MBL440" s="4"/>
      <c r="MBM440" s="4"/>
      <c r="MBN440" s="4"/>
      <c r="MBO440" s="4"/>
      <c r="MBP440" s="4"/>
      <c r="MBQ440" s="4"/>
      <c r="MBR440" s="4"/>
      <c r="MBS440" s="4"/>
      <c r="MBT440" s="4"/>
      <c r="MBU440" s="4"/>
      <c r="MBV440" s="4"/>
      <c r="MBW440" s="4"/>
      <c r="MBX440" s="4"/>
      <c r="MBY440" s="4"/>
      <c r="MBZ440" s="4"/>
      <c r="MCA440" s="4"/>
      <c r="MCB440" s="4"/>
      <c r="MCC440" s="4"/>
      <c r="MCD440" s="4"/>
      <c r="MCE440" s="4"/>
      <c r="MCF440" s="4"/>
      <c r="MCG440" s="4"/>
      <c r="MCH440" s="4"/>
      <c r="MCI440" s="4"/>
      <c r="MCJ440" s="4"/>
      <c r="MCK440" s="4"/>
      <c r="MCL440" s="4"/>
      <c r="MCM440" s="4"/>
      <c r="MCN440" s="4"/>
      <c r="MCO440" s="4"/>
      <c r="MCP440" s="4"/>
      <c r="MCQ440" s="4"/>
      <c r="MCR440" s="4"/>
      <c r="MCS440" s="4"/>
      <c r="MCT440" s="4"/>
      <c r="MCU440" s="4"/>
      <c r="MCV440" s="4"/>
      <c r="MCW440" s="4"/>
      <c r="MCX440" s="4"/>
      <c r="MCY440" s="4"/>
      <c r="MCZ440" s="4"/>
      <c r="MDA440" s="4"/>
      <c r="MDB440" s="4"/>
      <c r="MDC440" s="4"/>
      <c r="MDD440" s="4"/>
      <c r="MDE440" s="4"/>
      <c r="MDF440" s="4"/>
      <c r="MDG440" s="4"/>
      <c r="MDH440" s="4"/>
      <c r="MDI440" s="4"/>
      <c r="MDJ440" s="4"/>
      <c r="MDK440" s="4"/>
      <c r="MDL440" s="4"/>
      <c r="MDM440" s="4"/>
      <c r="MDN440" s="4"/>
      <c r="MDO440" s="4"/>
      <c r="MDP440" s="4"/>
      <c r="MDQ440" s="4"/>
      <c r="MDR440" s="4"/>
      <c r="MDS440" s="4"/>
      <c r="MDT440" s="4"/>
      <c r="MDU440" s="4"/>
      <c r="MDV440" s="4"/>
      <c r="MDW440" s="4"/>
      <c r="MDX440" s="4"/>
      <c r="MDY440" s="4"/>
      <c r="MDZ440" s="4"/>
      <c r="MEA440" s="4"/>
      <c r="MEB440" s="4"/>
      <c r="MEC440" s="4"/>
      <c r="MED440" s="4"/>
      <c r="MEE440" s="4"/>
      <c r="MEF440" s="4"/>
      <c r="MEG440" s="4"/>
      <c r="MEH440" s="4"/>
      <c r="MEI440" s="4"/>
      <c r="MEJ440" s="4"/>
      <c r="MEK440" s="4"/>
      <c r="MEL440" s="4"/>
      <c r="MEM440" s="4"/>
      <c r="MEN440" s="4"/>
      <c r="MEO440" s="4"/>
      <c r="MEP440" s="4"/>
      <c r="MEQ440" s="4"/>
      <c r="MER440" s="4"/>
      <c r="MES440" s="4"/>
      <c r="MET440" s="4"/>
      <c r="MEU440" s="4"/>
      <c r="MEV440" s="4"/>
      <c r="MEW440" s="4"/>
      <c r="MEX440" s="4"/>
      <c r="MEY440" s="4"/>
      <c r="MEZ440" s="4"/>
      <c r="MFA440" s="4"/>
      <c r="MFB440" s="4"/>
      <c r="MFC440" s="4"/>
      <c r="MFD440" s="4"/>
      <c r="MFE440" s="4"/>
      <c r="MFF440" s="4"/>
      <c r="MFG440" s="4"/>
      <c r="MFH440" s="4"/>
      <c r="MFI440" s="4"/>
      <c r="MFJ440" s="4"/>
      <c r="MFK440" s="4"/>
      <c r="MFL440" s="4"/>
      <c r="MFM440" s="4"/>
      <c r="MFN440" s="4"/>
      <c r="MFO440" s="4"/>
      <c r="MFP440" s="4"/>
      <c r="MFQ440" s="4"/>
      <c r="MFR440" s="4"/>
      <c r="MFS440" s="4"/>
      <c r="MFT440" s="4"/>
      <c r="MFU440" s="4"/>
      <c r="MFV440" s="4"/>
      <c r="MFW440" s="4"/>
      <c r="MFX440" s="4"/>
      <c r="MFY440" s="4"/>
      <c r="MFZ440" s="4"/>
      <c r="MGA440" s="4"/>
      <c r="MGB440" s="4"/>
      <c r="MGC440" s="4"/>
      <c r="MGD440" s="4"/>
      <c r="MGE440" s="4"/>
      <c r="MGF440" s="4"/>
      <c r="MGG440" s="4"/>
      <c r="MGH440" s="4"/>
      <c r="MGI440" s="4"/>
      <c r="MGJ440" s="4"/>
      <c r="MGK440" s="4"/>
      <c r="MGL440" s="4"/>
      <c r="MGM440" s="4"/>
      <c r="MGN440" s="4"/>
      <c r="MGO440" s="4"/>
      <c r="MGP440" s="4"/>
      <c r="MGQ440" s="4"/>
      <c r="MGR440" s="4"/>
      <c r="MGS440" s="4"/>
      <c r="MGT440" s="4"/>
      <c r="MGU440" s="4"/>
      <c r="MGV440" s="4"/>
      <c r="MGW440" s="4"/>
      <c r="MGX440" s="4"/>
      <c r="MGY440" s="4"/>
      <c r="MGZ440" s="4"/>
      <c r="MHA440" s="4"/>
      <c r="MHB440" s="4"/>
      <c r="MHC440" s="4"/>
      <c r="MHD440" s="4"/>
      <c r="MHE440" s="4"/>
      <c r="MHF440" s="4"/>
      <c r="MHG440" s="4"/>
      <c r="MHH440" s="4"/>
      <c r="MHI440" s="4"/>
      <c r="MHJ440" s="4"/>
      <c r="MHK440" s="4"/>
      <c r="MHL440" s="4"/>
      <c r="MHM440" s="4"/>
      <c r="MHN440" s="4"/>
      <c r="MHO440" s="4"/>
      <c r="MHP440" s="4"/>
      <c r="MHQ440" s="4"/>
      <c r="MHR440" s="4"/>
      <c r="MHS440" s="4"/>
      <c r="MHT440" s="4"/>
      <c r="MHU440" s="4"/>
      <c r="MHV440" s="4"/>
      <c r="MHW440" s="4"/>
      <c r="MHX440" s="4"/>
      <c r="MHY440" s="4"/>
      <c r="MHZ440" s="4"/>
      <c r="MIA440" s="4"/>
      <c r="MIB440" s="4"/>
      <c r="MIC440" s="4"/>
      <c r="MID440" s="4"/>
      <c r="MIE440" s="4"/>
      <c r="MIF440" s="4"/>
      <c r="MIG440" s="4"/>
      <c r="MIH440" s="4"/>
      <c r="MII440" s="4"/>
      <c r="MIJ440" s="4"/>
      <c r="MIK440" s="4"/>
      <c r="MIL440" s="4"/>
      <c r="MIM440" s="4"/>
      <c r="MIN440" s="4"/>
      <c r="MIO440" s="4"/>
      <c r="MIP440" s="4"/>
      <c r="MIQ440" s="4"/>
      <c r="MIR440" s="4"/>
      <c r="MIS440" s="4"/>
      <c r="MIT440" s="4"/>
      <c r="MIU440" s="4"/>
      <c r="MIV440" s="4"/>
      <c r="MIW440" s="4"/>
      <c r="MIX440" s="4"/>
      <c r="MIY440" s="4"/>
      <c r="MIZ440" s="4"/>
      <c r="MJA440" s="4"/>
      <c r="MJB440" s="4"/>
      <c r="MJC440" s="4"/>
      <c r="MJD440" s="4"/>
      <c r="MJE440" s="4"/>
      <c r="MJF440" s="4"/>
      <c r="MJG440" s="4"/>
      <c r="MJH440" s="4"/>
      <c r="MJI440" s="4"/>
      <c r="MJJ440" s="4"/>
      <c r="MJK440" s="4"/>
      <c r="MJL440" s="4"/>
      <c r="MJM440" s="4"/>
      <c r="MJN440" s="4"/>
      <c r="MJO440" s="4"/>
      <c r="MJP440" s="4"/>
      <c r="MJQ440" s="4"/>
      <c r="MJR440" s="4"/>
      <c r="MJS440" s="4"/>
      <c r="MJT440" s="4"/>
      <c r="MJU440" s="4"/>
      <c r="MJV440" s="4"/>
      <c r="MJW440" s="4"/>
      <c r="MJX440" s="4"/>
      <c r="MJY440" s="4"/>
      <c r="MJZ440" s="4"/>
      <c r="MKA440" s="4"/>
      <c r="MKB440" s="4"/>
      <c r="MKC440" s="4"/>
      <c r="MKD440" s="4"/>
      <c r="MKE440" s="4"/>
      <c r="MKF440" s="4"/>
      <c r="MKG440" s="4"/>
      <c r="MKH440" s="4"/>
      <c r="MKI440" s="4"/>
      <c r="MKJ440" s="4"/>
      <c r="MKK440" s="4"/>
      <c r="MKL440" s="4"/>
      <c r="MKM440" s="4"/>
      <c r="MKN440" s="4"/>
      <c r="MKO440" s="4"/>
      <c r="MKP440" s="4"/>
      <c r="MKQ440" s="4"/>
      <c r="MKR440" s="4"/>
      <c r="MKS440" s="4"/>
      <c r="MKT440" s="4"/>
      <c r="MKU440" s="4"/>
      <c r="MKV440" s="4"/>
      <c r="MKW440" s="4"/>
      <c r="MKX440" s="4"/>
      <c r="MKY440" s="4"/>
      <c r="MKZ440" s="4"/>
      <c r="MLA440" s="4"/>
      <c r="MLB440" s="4"/>
      <c r="MLC440" s="4"/>
      <c r="MLD440" s="4"/>
      <c r="MLE440" s="4"/>
      <c r="MLF440" s="4"/>
      <c r="MLG440" s="4"/>
      <c r="MLH440" s="4"/>
      <c r="MLI440" s="4"/>
      <c r="MLJ440" s="4"/>
      <c r="MLK440" s="4"/>
      <c r="MLL440" s="4"/>
      <c r="MLM440" s="4"/>
      <c r="MLN440" s="4"/>
      <c r="MLO440" s="4"/>
      <c r="MLP440" s="4"/>
      <c r="MLQ440" s="4"/>
      <c r="MLR440" s="4"/>
      <c r="MLS440" s="4"/>
      <c r="MLT440" s="4"/>
      <c r="MLU440" s="4"/>
      <c r="MLV440" s="4"/>
      <c r="MLW440" s="4"/>
      <c r="MLX440" s="4"/>
      <c r="MLY440" s="4"/>
      <c r="MLZ440" s="4"/>
      <c r="MMA440" s="4"/>
      <c r="MMB440" s="4"/>
      <c r="MMC440" s="4"/>
      <c r="MMD440" s="4"/>
      <c r="MME440" s="4"/>
      <c r="MMF440" s="4"/>
      <c r="MMG440" s="4"/>
      <c r="MMH440" s="4"/>
      <c r="MMI440" s="4"/>
      <c r="MMJ440" s="4"/>
      <c r="MMK440" s="4"/>
      <c r="MML440" s="4"/>
      <c r="MMM440" s="4"/>
      <c r="MMN440" s="4"/>
      <c r="MMO440" s="4"/>
      <c r="MMP440" s="4"/>
      <c r="MMQ440" s="4"/>
      <c r="MMR440" s="4"/>
      <c r="MMS440" s="4"/>
      <c r="MMT440" s="4"/>
      <c r="MMU440" s="4"/>
      <c r="MMV440" s="4"/>
      <c r="MMW440" s="4"/>
      <c r="MMX440" s="4"/>
      <c r="MMY440" s="4"/>
      <c r="MMZ440" s="4"/>
      <c r="MNA440" s="4"/>
      <c r="MNB440" s="4"/>
      <c r="MNC440" s="4"/>
      <c r="MND440" s="4"/>
      <c r="MNE440" s="4"/>
      <c r="MNF440" s="4"/>
      <c r="MNG440" s="4"/>
      <c r="MNH440" s="4"/>
      <c r="MNI440" s="4"/>
      <c r="MNJ440" s="4"/>
      <c r="MNK440" s="4"/>
      <c r="MNL440" s="4"/>
      <c r="MNM440" s="4"/>
      <c r="MNN440" s="4"/>
      <c r="MNO440" s="4"/>
      <c r="MNP440" s="4"/>
      <c r="MNQ440" s="4"/>
      <c r="MNR440" s="4"/>
      <c r="MNS440" s="4"/>
      <c r="MNT440" s="4"/>
      <c r="MNU440" s="4"/>
      <c r="MNV440" s="4"/>
      <c r="MNW440" s="4"/>
      <c r="MNX440" s="4"/>
      <c r="MNY440" s="4"/>
      <c r="MNZ440" s="4"/>
      <c r="MOA440" s="4"/>
      <c r="MOB440" s="4"/>
      <c r="MOC440" s="4"/>
      <c r="MOD440" s="4"/>
      <c r="MOE440" s="4"/>
      <c r="MOF440" s="4"/>
      <c r="MOG440" s="4"/>
      <c r="MOH440" s="4"/>
      <c r="MOI440" s="4"/>
      <c r="MOJ440" s="4"/>
      <c r="MOK440" s="4"/>
      <c r="MOL440" s="4"/>
      <c r="MOM440" s="4"/>
      <c r="MON440" s="4"/>
      <c r="MOO440" s="4"/>
      <c r="MOP440" s="4"/>
      <c r="MOQ440" s="4"/>
      <c r="MOR440" s="4"/>
      <c r="MOS440" s="4"/>
      <c r="MOT440" s="4"/>
      <c r="MOU440" s="4"/>
      <c r="MOV440" s="4"/>
      <c r="MOW440" s="4"/>
      <c r="MOX440" s="4"/>
      <c r="MOY440" s="4"/>
      <c r="MOZ440" s="4"/>
      <c r="MPA440" s="4"/>
      <c r="MPB440" s="4"/>
      <c r="MPC440" s="4"/>
      <c r="MPD440" s="4"/>
      <c r="MPE440" s="4"/>
      <c r="MPF440" s="4"/>
      <c r="MPG440" s="4"/>
      <c r="MPH440" s="4"/>
      <c r="MPI440" s="4"/>
      <c r="MPJ440" s="4"/>
      <c r="MPK440" s="4"/>
      <c r="MPL440" s="4"/>
      <c r="MPM440" s="4"/>
      <c r="MPN440" s="4"/>
      <c r="MPO440" s="4"/>
      <c r="MPP440" s="4"/>
      <c r="MPQ440" s="4"/>
      <c r="MPR440" s="4"/>
      <c r="MPS440" s="4"/>
      <c r="MPT440" s="4"/>
      <c r="MPU440" s="4"/>
      <c r="MPV440" s="4"/>
      <c r="MPW440" s="4"/>
      <c r="MPX440" s="4"/>
      <c r="MPY440" s="4"/>
      <c r="MPZ440" s="4"/>
      <c r="MQA440" s="4"/>
      <c r="MQB440" s="4"/>
      <c r="MQC440" s="4"/>
      <c r="MQD440" s="4"/>
      <c r="MQE440" s="4"/>
      <c r="MQF440" s="4"/>
      <c r="MQG440" s="4"/>
      <c r="MQH440" s="4"/>
      <c r="MQI440" s="4"/>
      <c r="MQJ440" s="4"/>
      <c r="MQK440" s="4"/>
      <c r="MQL440" s="4"/>
      <c r="MQM440" s="4"/>
      <c r="MQN440" s="4"/>
      <c r="MQO440" s="4"/>
      <c r="MQP440" s="4"/>
      <c r="MQQ440" s="4"/>
      <c r="MQR440" s="4"/>
      <c r="MQS440" s="4"/>
      <c r="MQT440" s="4"/>
      <c r="MQU440" s="4"/>
      <c r="MQV440" s="4"/>
      <c r="MQW440" s="4"/>
      <c r="MQX440" s="4"/>
      <c r="MQY440" s="4"/>
      <c r="MQZ440" s="4"/>
      <c r="MRA440" s="4"/>
      <c r="MRB440" s="4"/>
      <c r="MRC440" s="4"/>
      <c r="MRD440" s="4"/>
      <c r="MRE440" s="4"/>
      <c r="MRF440" s="4"/>
      <c r="MRG440" s="4"/>
      <c r="MRH440" s="4"/>
      <c r="MRI440" s="4"/>
      <c r="MRJ440" s="4"/>
      <c r="MRK440" s="4"/>
      <c r="MRL440" s="4"/>
      <c r="MRM440" s="4"/>
      <c r="MRN440" s="4"/>
      <c r="MRO440" s="4"/>
      <c r="MRP440" s="4"/>
      <c r="MRQ440" s="4"/>
      <c r="MRR440" s="4"/>
      <c r="MRS440" s="4"/>
      <c r="MRT440" s="4"/>
      <c r="MRU440" s="4"/>
      <c r="MRV440" s="4"/>
      <c r="MRW440" s="4"/>
      <c r="MRX440" s="4"/>
      <c r="MRY440" s="4"/>
      <c r="MRZ440" s="4"/>
      <c r="MSA440" s="4"/>
      <c r="MSB440" s="4"/>
      <c r="MSC440" s="4"/>
      <c r="MSD440" s="4"/>
      <c r="MSE440" s="4"/>
      <c r="MSF440" s="4"/>
      <c r="MSG440" s="4"/>
      <c r="MSH440" s="4"/>
      <c r="MSI440" s="4"/>
      <c r="MSJ440" s="4"/>
      <c r="MSK440" s="4"/>
      <c r="MSL440" s="4"/>
      <c r="MSM440" s="4"/>
      <c r="MSN440" s="4"/>
      <c r="MSO440" s="4"/>
      <c r="MSP440" s="4"/>
      <c r="MSQ440" s="4"/>
      <c r="MSR440" s="4"/>
      <c r="MSS440" s="4"/>
      <c r="MST440" s="4"/>
      <c r="MSU440" s="4"/>
      <c r="MSV440" s="4"/>
      <c r="MSW440" s="4"/>
      <c r="MSX440" s="4"/>
      <c r="MSY440" s="4"/>
      <c r="MSZ440" s="4"/>
      <c r="MTA440" s="4"/>
      <c r="MTB440" s="4"/>
      <c r="MTC440" s="4"/>
      <c r="MTD440" s="4"/>
      <c r="MTE440" s="4"/>
      <c r="MTF440" s="4"/>
      <c r="MTG440" s="4"/>
      <c r="MTH440" s="4"/>
      <c r="MTI440" s="4"/>
      <c r="MTJ440" s="4"/>
      <c r="MTK440" s="4"/>
      <c r="MTL440" s="4"/>
      <c r="MTM440" s="4"/>
      <c r="MTN440" s="4"/>
      <c r="MTO440" s="4"/>
      <c r="MTP440" s="4"/>
      <c r="MTQ440" s="4"/>
      <c r="MTR440" s="4"/>
      <c r="MTS440" s="4"/>
      <c r="MTT440" s="4"/>
      <c r="MTU440" s="4"/>
      <c r="MTV440" s="4"/>
      <c r="MTW440" s="4"/>
      <c r="MTX440" s="4"/>
      <c r="MTY440" s="4"/>
      <c r="MTZ440" s="4"/>
      <c r="MUA440" s="4"/>
      <c r="MUB440" s="4"/>
      <c r="MUC440" s="4"/>
      <c r="MUD440" s="4"/>
      <c r="MUE440" s="4"/>
      <c r="MUF440" s="4"/>
      <c r="MUG440" s="4"/>
      <c r="MUH440" s="4"/>
      <c r="MUI440" s="4"/>
      <c r="MUJ440" s="4"/>
      <c r="MUK440" s="4"/>
      <c r="MUL440" s="4"/>
      <c r="MUM440" s="4"/>
      <c r="MUN440" s="4"/>
      <c r="MUO440" s="4"/>
      <c r="MUP440" s="4"/>
      <c r="MUQ440" s="4"/>
      <c r="MUR440" s="4"/>
      <c r="MUS440" s="4"/>
      <c r="MUT440" s="4"/>
      <c r="MUU440" s="4"/>
      <c r="MUV440" s="4"/>
      <c r="MUW440" s="4"/>
      <c r="MUX440" s="4"/>
      <c r="MUY440" s="4"/>
      <c r="MUZ440" s="4"/>
      <c r="MVA440" s="4"/>
      <c r="MVB440" s="4"/>
      <c r="MVC440" s="4"/>
      <c r="MVD440" s="4"/>
      <c r="MVE440" s="4"/>
      <c r="MVF440" s="4"/>
      <c r="MVG440" s="4"/>
      <c r="MVH440" s="4"/>
      <c r="MVI440" s="4"/>
      <c r="MVJ440" s="4"/>
      <c r="MVK440" s="4"/>
      <c r="MVL440" s="4"/>
      <c r="MVM440" s="4"/>
      <c r="MVN440" s="4"/>
      <c r="MVO440" s="4"/>
      <c r="MVP440" s="4"/>
      <c r="MVQ440" s="4"/>
      <c r="MVR440" s="4"/>
      <c r="MVS440" s="4"/>
      <c r="MVT440" s="4"/>
      <c r="MVU440" s="4"/>
      <c r="MVV440" s="4"/>
      <c r="MVW440" s="4"/>
      <c r="MVX440" s="4"/>
      <c r="MVY440" s="4"/>
      <c r="MVZ440" s="4"/>
      <c r="MWA440" s="4"/>
      <c r="MWB440" s="4"/>
      <c r="MWC440" s="4"/>
      <c r="MWD440" s="4"/>
      <c r="MWE440" s="4"/>
      <c r="MWF440" s="4"/>
      <c r="MWG440" s="4"/>
      <c r="MWH440" s="4"/>
      <c r="MWI440" s="4"/>
      <c r="MWJ440" s="4"/>
      <c r="MWK440" s="4"/>
      <c r="MWL440" s="4"/>
      <c r="MWM440" s="4"/>
      <c r="MWN440" s="4"/>
      <c r="MWO440" s="4"/>
      <c r="MWP440" s="4"/>
      <c r="MWQ440" s="4"/>
      <c r="MWR440" s="4"/>
      <c r="MWS440" s="4"/>
      <c r="MWT440" s="4"/>
      <c r="MWU440" s="4"/>
      <c r="MWV440" s="4"/>
      <c r="MWW440" s="4"/>
      <c r="MWX440" s="4"/>
      <c r="MWY440" s="4"/>
      <c r="MWZ440" s="4"/>
      <c r="MXA440" s="4"/>
      <c r="MXB440" s="4"/>
      <c r="MXC440" s="4"/>
      <c r="MXD440" s="4"/>
      <c r="MXE440" s="4"/>
      <c r="MXF440" s="4"/>
      <c r="MXG440" s="4"/>
      <c r="MXH440" s="4"/>
      <c r="MXI440" s="4"/>
      <c r="MXJ440" s="4"/>
      <c r="MXK440" s="4"/>
      <c r="MXL440" s="4"/>
      <c r="MXM440" s="4"/>
      <c r="MXN440" s="4"/>
      <c r="MXO440" s="4"/>
      <c r="MXP440" s="4"/>
      <c r="MXQ440" s="4"/>
      <c r="MXR440" s="4"/>
      <c r="MXS440" s="4"/>
      <c r="MXT440" s="4"/>
      <c r="MXU440" s="4"/>
      <c r="MXV440" s="4"/>
      <c r="MXW440" s="4"/>
      <c r="MXX440" s="4"/>
      <c r="MXY440" s="4"/>
      <c r="MXZ440" s="4"/>
      <c r="MYA440" s="4"/>
      <c r="MYB440" s="4"/>
      <c r="MYC440" s="4"/>
      <c r="MYD440" s="4"/>
      <c r="MYE440" s="4"/>
      <c r="MYF440" s="4"/>
      <c r="MYG440" s="4"/>
      <c r="MYH440" s="4"/>
      <c r="MYI440" s="4"/>
      <c r="MYJ440" s="4"/>
      <c r="MYK440" s="4"/>
      <c r="MYL440" s="4"/>
      <c r="MYM440" s="4"/>
      <c r="MYN440" s="4"/>
      <c r="MYO440" s="4"/>
      <c r="MYP440" s="4"/>
      <c r="MYQ440" s="4"/>
      <c r="MYR440" s="4"/>
      <c r="MYS440" s="4"/>
      <c r="MYT440" s="4"/>
      <c r="MYU440" s="4"/>
      <c r="MYV440" s="4"/>
      <c r="MYW440" s="4"/>
      <c r="MYX440" s="4"/>
      <c r="MYY440" s="4"/>
      <c r="MYZ440" s="4"/>
      <c r="MZA440" s="4"/>
      <c r="MZB440" s="4"/>
      <c r="MZC440" s="4"/>
      <c r="MZD440" s="4"/>
      <c r="MZE440" s="4"/>
      <c r="MZF440" s="4"/>
      <c r="MZG440" s="4"/>
      <c r="MZH440" s="4"/>
      <c r="MZI440" s="4"/>
      <c r="MZJ440" s="4"/>
      <c r="MZK440" s="4"/>
      <c r="MZL440" s="4"/>
      <c r="MZM440" s="4"/>
      <c r="MZN440" s="4"/>
      <c r="MZO440" s="4"/>
      <c r="MZP440" s="4"/>
      <c r="MZQ440" s="4"/>
      <c r="MZR440" s="4"/>
      <c r="MZS440" s="4"/>
      <c r="MZT440" s="4"/>
      <c r="MZU440" s="4"/>
      <c r="MZV440" s="4"/>
      <c r="MZW440" s="4"/>
      <c r="MZX440" s="4"/>
      <c r="MZY440" s="4"/>
      <c r="MZZ440" s="4"/>
      <c r="NAA440" s="4"/>
      <c r="NAB440" s="4"/>
      <c r="NAC440" s="4"/>
      <c r="NAD440" s="4"/>
      <c r="NAE440" s="4"/>
      <c r="NAF440" s="4"/>
      <c r="NAG440" s="4"/>
      <c r="NAH440" s="4"/>
      <c r="NAI440" s="4"/>
      <c r="NAJ440" s="4"/>
      <c r="NAK440" s="4"/>
      <c r="NAL440" s="4"/>
      <c r="NAM440" s="4"/>
      <c r="NAN440" s="4"/>
      <c r="NAO440" s="4"/>
      <c r="NAP440" s="4"/>
      <c r="NAQ440" s="4"/>
      <c r="NAR440" s="4"/>
      <c r="NAS440" s="4"/>
      <c r="NAT440" s="4"/>
      <c r="NAU440" s="4"/>
      <c r="NAV440" s="4"/>
      <c r="NAW440" s="4"/>
      <c r="NAX440" s="4"/>
      <c r="NAY440" s="4"/>
      <c r="NAZ440" s="4"/>
      <c r="NBA440" s="4"/>
      <c r="NBB440" s="4"/>
      <c r="NBC440" s="4"/>
      <c r="NBD440" s="4"/>
      <c r="NBE440" s="4"/>
      <c r="NBF440" s="4"/>
      <c r="NBG440" s="4"/>
      <c r="NBH440" s="4"/>
      <c r="NBI440" s="4"/>
      <c r="NBJ440" s="4"/>
      <c r="NBK440" s="4"/>
      <c r="NBL440" s="4"/>
      <c r="NBM440" s="4"/>
      <c r="NBN440" s="4"/>
      <c r="NBO440" s="4"/>
      <c r="NBP440" s="4"/>
      <c r="NBQ440" s="4"/>
      <c r="NBR440" s="4"/>
      <c r="NBS440" s="4"/>
      <c r="NBT440" s="4"/>
      <c r="NBU440" s="4"/>
      <c r="NBV440" s="4"/>
      <c r="NBW440" s="4"/>
      <c r="NBX440" s="4"/>
      <c r="NBY440" s="4"/>
      <c r="NBZ440" s="4"/>
      <c r="NCA440" s="4"/>
      <c r="NCB440" s="4"/>
      <c r="NCC440" s="4"/>
      <c r="NCD440" s="4"/>
      <c r="NCE440" s="4"/>
      <c r="NCF440" s="4"/>
      <c r="NCG440" s="4"/>
      <c r="NCH440" s="4"/>
      <c r="NCI440" s="4"/>
      <c r="NCJ440" s="4"/>
      <c r="NCK440" s="4"/>
      <c r="NCL440" s="4"/>
      <c r="NCM440" s="4"/>
      <c r="NCN440" s="4"/>
      <c r="NCO440" s="4"/>
      <c r="NCP440" s="4"/>
      <c r="NCQ440" s="4"/>
      <c r="NCR440" s="4"/>
      <c r="NCS440" s="4"/>
      <c r="NCT440" s="4"/>
      <c r="NCU440" s="4"/>
      <c r="NCV440" s="4"/>
      <c r="NCW440" s="4"/>
      <c r="NCX440" s="4"/>
      <c r="NCY440" s="4"/>
      <c r="NCZ440" s="4"/>
      <c r="NDA440" s="4"/>
      <c r="NDB440" s="4"/>
      <c r="NDC440" s="4"/>
      <c r="NDD440" s="4"/>
      <c r="NDE440" s="4"/>
      <c r="NDF440" s="4"/>
      <c r="NDG440" s="4"/>
      <c r="NDH440" s="4"/>
      <c r="NDI440" s="4"/>
      <c r="NDJ440" s="4"/>
      <c r="NDK440" s="4"/>
      <c r="NDL440" s="4"/>
      <c r="NDM440" s="4"/>
      <c r="NDN440" s="4"/>
      <c r="NDO440" s="4"/>
      <c r="NDP440" s="4"/>
      <c r="NDQ440" s="4"/>
      <c r="NDR440" s="4"/>
      <c r="NDS440" s="4"/>
      <c r="NDT440" s="4"/>
      <c r="NDU440" s="4"/>
      <c r="NDV440" s="4"/>
      <c r="NDW440" s="4"/>
      <c r="NDX440" s="4"/>
      <c r="NDY440" s="4"/>
      <c r="NDZ440" s="4"/>
      <c r="NEA440" s="4"/>
      <c r="NEB440" s="4"/>
      <c r="NEC440" s="4"/>
      <c r="NED440" s="4"/>
      <c r="NEE440" s="4"/>
      <c r="NEF440" s="4"/>
      <c r="NEG440" s="4"/>
      <c r="NEH440" s="4"/>
      <c r="NEI440" s="4"/>
      <c r="NEJ440" s="4"/>
      <c r="NEK440" s="4"/>
      <c r="NEL440" s="4"/>
      <c r="NEM440" s="4"/>
      <c r="NEN440" s="4"/>
      <c r="NEO440" s="4"/>
      <c r="NEP440" s="4"/>
      <c r="NEQ440" s="4"/>
      <c r="NER440" s="4"/>
      <c r="NES440" s="4"/>
      <c r="NET440" s="4"/>
      <c r="NEU440" s="4"/>
      <c r="NEV440" s="4"/>
      <c r="NEW440" s="4"/>
      <c r="NEX440" s="4"/>
      <c r="NEY440" s="4"/>
      <c r="NEZ440" s="4"/>
      <c r="NFA440" s="4"/>
      <c r="NFB440" s="4"/>
      <c r="NFC440" s="4"/>
      <c r="NFD440" s="4"/>
      <c r="NFE440" s="4"/>
      <c r="NFF440" s="4"/>
      <c r="NFG440" s="4"/>
      <c r="NFH440" s="4"/>
      <c r="NFI440" s="4"/>
      <c r="NFJ440" s="4"/>
      <c r="NFK440" s="4"/>
      <c r="NFL440" s="4"/>
      <c r="NFM440" s="4"/>
      <c r="NFN440" s="4"/>
      <c r="NFO440" s="4"/>
      <c r="NFP440" s="4"/>
      <c r="NFQ440" s="4"/>
      <c r="NFR440" s="4"/>
      <c r="NFS440" s="4"/>
      <c r="NFT440" s="4"/>
      <c r="NFU440" s="4"/>
      <c r="NFV440" s="4"/>
      <c r="NFW440" s="4"/>
      <c r="NFX440" s="4"/>
      <c r="NFY440" s="4"/>
      <c r="NFZ440" s="4"/>
      <c r="NGA440" s="4"/>
      <c r="NGB440" s="4"/>
      <c r="NGC440" s="4"/>
      <c r="NGD440" s="4"/>
      <c r="NGE440" s="4"/>
      <c r="NGF440" s="4"/>
      <c r="NGG440" s="4"/>
      <c r="NGH440" s="4"/>
      <c r="NGI440" s="4"/>
      <c r="NGJ440" s="4"/>
      <c r="NGK440" s="4"/>
      <c r="NGL440" s="4"/>
      <c r="NGM440" s="4"/>
      <c r="NGN440" s="4"/>
      <c r="NGO440" s="4"/>
      <c r="NGP440" s="4"/>
      <c r="NGQ440" s="4"/>
      <c r="NGR440" s="4"/>
      <c r="NGS440" s="4"/>
      <c r="NGT440" s="4"/>
      <c r="NGU440" s="4"/>
      <c r="NGV440" s="4"/>
      <c r="NGW440" s="4"/>
      <c r="NGX440" s="4"/>
      <c r="NGY440" s="4"/>
      <c r="NGZ440" s="4"/>
      <c r="NHA440" s="4"/>
      <c r="NHB440" s="4"/>
      <c r="NHC440" s="4"/>
      <c r="NHD440" s="4"/>
      <c r="NHE440" s="4"/>
      <c r="NHF440" s="4"/>
      <c r="NHG440" s="4"/>
      <c r="NHH440" s="4"/>
      <c r="NHI440" s="4"/>
      <c r="NHJ440" s="4"/>
      <c r="NHK440" s="4"/>
      <c r="NHL440" s="4"/>
      <c r="NHM440" s="4"/>
      <c r="NHN440" s="4"/>
      <c r="NHO440" s="4"/>
      <c r="NHP440" s="4"/>
      <c r="NHQ440" s="4"/>
      <c r="NHR440" s="4"/>
      <c r="NHS440" s="4"/>
      <c r="NHT440" s="4"/>
      <c r="NHU440" s="4"/>
      <c r="NHV440" s="4"/>
      <c r="NHW440" s="4"/>
      <c r="NHX440" s="4"/>
      <c r="NHY440" s="4"/>
      <c r="NHZ440" s="4"/>
      <c r="NIA440" s="4"/>
      <c r="NIB440" s="4"/>
      <c r="NIC440" s="4"/>
      <c r="NID440" s="4"/>
      <c r="NIE440" s="4"/>
      <c r="NIF440" s="4"/>
      <c r="NIG440" s="4"/>
      <c r="NIH440" s="4"/>
      <c r="NII440" s="4"/>
      <c r="NIJ440" s="4"/>
      <c r="NIK440" s="4"/>
      <c r="NIL440" s="4"/>
      <c r="NIM440" s="4"/>
      <c r="NIN440" s="4"/>
      <c r="NIO440" s="4"/>
      <c r="NIP440" s="4"/>
      <c r="NIQ440" s="4"/>
      <c r="NIR440" s="4"/>
      <c r="NIS440" s="4"/>
      <c r="NIT440" s="4"/>
      <c r="NIU440" s="4"/>
      <c r="NIV440" s="4"/>
      <c r="NIW440" s="4"/>
      <c r="NIX440" s="4"/>
      <c r="NIY440" s="4"/>
      <c r="NIZ440" s="4"/>
      <c r="NJA440" s="4"/>
      <c r="NJB440" s="4"/>
      <c r="NJC440" s="4"/>
      <c r="NJD440" s="4"/>
      <c r="NJE440" s="4"/>
      <c r="NJF440" s="4"/>
      <c r="NJG440" s="4"/>
      <c r="NJH440" s="4"/>
      <c r="NJI440" s="4"/>
      <c r="NJJ440" s="4"/>
      <c r="NJK440" s="4"/>
      <c r="NJL440" s="4"/>
      <c r="NJM440" s="4"/>
      <c r="NJN440" s="4"/>
      <c r="NJO440" s="4"/>
      <c r="NJP440" s="4"/>
      <c r="NJQ440" s="4"/>
      <c r="NJR440" s="4"/>
      <c r="NJS440" s="4"/>
      <c r="NJT440" s="4"/>
      <c r="NJU440" s="4"/>
      <c r="NJV440" s="4"/>
      <c r="NJW440" s="4"/>
      <c r="NJX440" s="4"/>
      <c r="NJY440" s="4"/>
      <c r="NJZ440" s="4"/>
      <c r="NKA440" s="4"/>
      <c r="NKB440" s="4"/>
      <c r="NKC440" s="4"/>
      <c r="NKD440" s="4"/>
      <c r="NKE440" s="4"/>
      <c r="NKF440" s="4"/>
      <c r="NKG440" s="4"/>
      <c r="NKH440" s="4"/>
      <c r="NKI440" s="4"/>
      <c r="NKJ440" s="4"/>
      <c r="NKK440" s="4"/>
      <c r="NKL440" s="4"/>
      <c r="NKM440" s="4"/>
      <c r="NKN440" s="4"/>
      <c r="NKO440" s="4"/>
      <c r="NKP440" s="4"/>
      <c r="NKQ440" s="4"/>
      <c r="NKR440" s="4"/>
      <c r="NKS440" s="4"/>
      <c r="NKT440" s="4"/>
      <c r="NKU440" s="4"/>
      <c r="NKV440" s="4"/>
      <c r="NKW440" s="4"/>
      <c r="NKX440" s="4"/>
      <c r="NKY440" s="4"/>
      <c r="NKZ440" s="4"/>
      <c r="NLA440" s="4"/>
      <c r="NLB440" s="4"/>
      <c r="NLC440" s="4"/>
      <c r="NLD440" s="4"/>
      <c r="NLE440" s="4"/>
      <c r="NLF440" s="4"/>
      <c r="NLG440" s="4"/>
      <c r="NLH440" s="4"/>
      <c r="NLI440" s="4"/>
      <c r="NLJ440" s="4"/>
      <c r="NLK440" s="4"/>
      <c r="NLL440" s="4"/>
      <c r="NLM440" s="4"/>
      <c r="NLN440" s="4"/>
      <c r="NLO440" s="4"/>
      <c r="NLP440" s="4"/>
      <c r="NLQ440" s="4"/>
      <c r="NLR440" s="4"/>
      <c r="NLS440" s="4"/>
      <c r="NLT440" s="4"/>
      <c r="NLU440" s="4"/>
      <c r="NLV440" s="4"/>
      <c r="NLW440" s="4"/>
      <c r="NLX440" s="4"/>
      <c r="NLY440" s="4"/>
      <c r="NLZ440" s="4"/>
      <c r="NMA440" s="4"/>
      <c r="NMB440" s="4"/>
      <c r="NMC440" s="4"/>
      <c r="NMD440" s="4"/>
      <c r="NME440" s="4"/>
      <c r="NMF440" s="4"/>
      <c r="NMG440" s="4"/>
      <c r="NMH440" s="4"/>
      <c r="NMI440" s="4"/>
      <c r="NMJ440" s="4"/>
      <c r="NMK440" s="4"/>
      <c r="NML440" s="4"/>
      <c r="NMM440" s="4"/>
      <c r="NMN440" s="4"/>
      <c r="NMO440" s="4"/>
      <c r="NMP440" s="4"/>
      <c r="NMQ440" s="4"/>
      <c r="NMR440" s="4"/>
      <c r="NMS440" s="4"/>
      <c r="NMT440" s="4"/>
      <c r="NMU440" s="4"/>
      <c r="NMV440" s="4"/>
      <c r="NMW440" s="4"/>
      <c r="NMX440" s="4"/>
      <c r="NMY440" s="4"/>
      <c r="NMZ440" s="4"/>
      <c r="NNA440" s="4"/>
      <c r="NNB440" s="4"/>
      <c r="NNC440" s="4"/>
      <c r="NND440" s="4"/>
      <c r="NNE440" s="4"/>
      <c r="NNF440" s="4"/>
      <c r="NNG440" s="4"/>
      <c r="NNH440" s="4"/>
      <c r="NNI440" s="4"/>
      <c r="NNJ440" s="4"/>
      <c r="NNK440" s="4"/>
      <c r="NNL440" s="4"/>
      <c r="NNM440" s="4"/>
      <c r="NNN440" s="4"/>
      <c r="NNO440" s="4"/>
      <c r="NNP440" s="4"/>
      <c r="NNQ440" s="4"/>
      <c r="NNR440" s="4"/>
      <c r="NNS440" s="4"/>
      <c r="NNT440" s="4"/>
      <c r="NNU440" s="4"/>
      <c r="NNV440" s="4"/>
      <c r="NNW440" s="4"/>
      <c r="NNX440" s="4"/>
      <c r="NNY440" s="4"/>
      <c r="NNZ440" s="4"/>
      <c r="NOA440" s="4"/>
      <c r="NOB440" s="4"/>
      <c r="NOC440" s="4"/>
      <c r="NOD440" s="4"/>
      <c r="NOE440" s="4"/>
      <c r="NOF440" s="4"/>
      <c r="NOG440" s="4"/>
      <c r="NOH440" s="4"/>
      <c r="NOI440" s="4"/>
      <c r="NOJ440" s="4"/>
      <c r="NOK440" s="4"/>
      <c r="NOL440" s="4"/>
      <c r="NOM440" s="4"/>
      <c r="NON440" s="4"/>
      <c r="NOO440" s="4"/>
      <c r="NOP440" s="4"/>
      <c r="NOQ440" s="4"/>
      <c r="NOR440" s="4"/>
      <c r="NOS440" s="4"/>
      <c r="NOT440" s="4"/>
      <c r="NOU440" s="4"/>
      <c r="NOV440" s="4"/>
      <c r="NOW440" s="4"/>
      <c r="NOX440" s="4"/>
      <c r="NOY440" s="4"/>
      <c r="NOZ440" s="4"/>
      <c r="NPA440" s="4"/>
      <c r="NPB440" s="4"/>
      <c r="NPC440" s="4"/>
      <c r="NPD440" s="4"/>
      <c r="NPE440" s="4"/>
      <c r="NPF440" s="4"/>
      <c r="NPG440" s="4"/>
      <c r="NPH440" s="4"/>
      <c r="NPI440" s="4"/>
      <c r="NPJ440" s="4"/>
      <c r="NPK440" s="4"/>
      <c r="NPL440" s="4"/>
      <c r="NPM440" s="4"/>
      <c r="NPN440" s="4"/>
      <c r="NPO440" s="4"/>
      <c r="NPP440" s="4"/>
      <c r="NPQ440" s="4"/>
      <c r="NPR440" s="4"/>
      <c r="NPS440" s="4"/>
      <c r="NPT440" s="4"/>
      <c r="NPU440" s="4"/>
      <c r="NPV440" s="4"/>
      <c r="NPW440" s="4"/>
      <c r="NPX440" s="4"/>
      <c r="NPY440" s="4"/>
      <c r="NPZ440" s="4"/>
      <c r="NQA440" s="4"/>
      <c r="NQB440" s="4"/>
      <c r="NQC440" s="4"/>
      <c r="NQD440" s="4"/>
      <c r="NQE440" s="4"/>
      <c r="NQF440" s="4"/>
      <c r="NQG440" s="4"/>
      <c r="NQH440" s="4"/>
      <c r="NQI440" s="4"/>
      <c r="NQJ440" s="4"/>
      <c r="NQK440" s="4"/>
      <c r="NQL440" s="4"/>
      <c r="NQM440" s="4"/>
      <c r="NQN440" s="4"/>
      <c r="NQO440" s="4"/>
      <c r="NQP440" s="4"/>
      <c r="NQQ440" s="4"/>
      <c r="NQR440" s="4"/>
      <c r="NQS440" s="4"/>
      <c r="NQT440" s="4"/>
      <c r="NQU440" s="4"/>
      <c r="NQV440" s="4"/>
      <c r="NQW440" s="4"/>
      <c r="NQX440" s="4"/>
      <c r="NQY440" s="4"/>
      <c r="NQZ440" s="4"/>
      <c r="NRA440" s="4"/>
      <c r="NRB440" s="4"/>
      <c r="NRC440" s="4"/>
      <c r="NRD440" s="4"/>
      <c r="NRE440" s="4"/>
      <c r="NRF440" s="4"/>
      <c r="NRG440" s="4"/>
      <c r="NRH440" s="4"/>
      <c r="NRI440" s="4"/>
      <c r="NRJ440" s="4"/>
      <c r="NRK440" s="4"/>
      <c r="NRL440" s="4"/>
      <c r="NRM440" s="4"/>
      <c r="NRN440" s="4"/>
      <c r="NRO440" s="4"/>
      <c r="NRP440" s="4"/>
      <c r="NRQ440" s="4"/>
      <c r="NRR440" s="4"/>
      <c r="NRS440" s="4"/>
      <c r="NRT440" s="4"/>
      <c r="NRU440" s="4"/>
      <c r="NRV440" s="4"/>
      <c r="NRW440" s="4"/>
      <c r="NRX440" s="4"/>
      <c r="NRY440" s="4"/>
      <c r="NRZ440" s="4"/>
      <c r="NSA440" s="4"/>
      <c r="NSB440" s="4"/>
      <c r="NSC440" s="4"/>
      <c r="NSD440" s="4"/>
      <c r="NSE440" s="4"/>
      <c r="NSF440" s="4"/>
      <c r="NSG440" s="4"/>
      <c r="NSH440" s="4"/>
      <c r="NSI440" s="4"/>
      <c r="NSJ440" s="4"/>
      <c r="NSK440" s="4"/>
      <c r="NSL440" s="4"/>
      <c r="NSM440" s="4"/>
      <c r="NSN440" s="4"/>
      <c r="NSO440" s="4"/>
      <c r="NSP440" s="4"/>
      <c r="NSQ440" s="4"/>
      <c r="NSR440" s="4"/>
      <c r="NSS440" s="4"/>
      <c r="NST440" s="4"/>
      <c r="NSU440" s="4"/>
      <c r="NSV440" s="4"/>
      <c r="NSW440" s="4"/>
      <c r="NSX440" s="4"/>
      <c r="NSY440" s="4"/>
      <c r="NSZ440" s="4"/>
      <c r="NTA440" s="4"/>
      <c r="NTB440" s="4"/>
      <c r="NTC440" s="4"/>
      <c r="NTD440" s="4"/>
      <c r="NTE440" s="4"/>
      <c r="NTF440" s="4"/>
      <c r="NTG440" s="4"/>
      <c r="NTH440" s="4"/>
      <c r="NTI440" s="4"/>
      <c r="NTJ440" s="4"/>
      <c r="NTK440" s="4"/>
      <c r="NTL440" s="4"/>
      <c r="NTM440" s="4"/>
      <c r="NTN440" s="4"/>
      <c r="NTO440" s="4"/>
      <c r="NTP440" s="4"/>
      <c r="NTQ440" s="4"/>
      <c r="NTR440" s="4"/>
      <c r="NTS440" s="4"/>
      <c r="NTT440" s="4"/>
      <c r="NTU440" s="4"/>
      <c r="NTV440" s="4"/>
      <c r="NTW440" s="4"/>
      <c r="NTX440" s="4"/>
      <c r="NTY440" s="4"/>
      <c r="NTZ440" s="4"/>
      <c r="NUA440" s="4"/>
      <c r="NUB440" s="4"/>
      <c r="NUC440" s="4"/>
      <c r="NUD440" s="4"/>
      <c r="NUE440" s="4"/>
      <c r="NUF440" s="4"/>
      <c r="NUG440" s="4"/>
      <c r="NUH440" s="4"/>
      <c r="NUI440" s="4"/>
      <c r="NUJ440" s="4"/>
      <c r="NUK440" s="4"/>
      <c r="NUL440" s="4"/>
      <c r="NUM440" s="4"/>
      <c r="NUN440" s="4"/>
      <c r="NUO440" s="4"/>
      <c r="NUP440" s="4"/>
      <c r="NUQ440" s="4"/>
      <c r="NUR440" s="4"/>
      <c r="NUS440" s="4"/>
      <c r="NUT440" s="4"/>
      <c r="NUU440" s="4"/>
      <c r="NUV440" s="4"/>
      <c r="NUW440" s="4"/>
      <c r="NUX440" s="4"/>
      <c r="NUY440" s="4"/>
      <c r="NUZ440" s="4"/>
      <c r="NVA440" s="4"/>
      <c r="NVB440" s="4"/>
      <c r="NVC440" s="4"/>
      <c r="NVD440" s="4"/>
      <c r="NVE440" s="4"/>
      <c r="NVF440" s="4"/>
      <c r="NVG440" s="4"/>
      <c r="NVH440" s="4"/>
      <c r="NVI440" s="4"/>
      <c r="NVJ440" s="4"/>
      <c r="NVK440" s="4"/>
      <c r="NVL440" s="4"/>
      <c r="NVM440" s="4"/>
      <c r="NVN440" s="4"/>
      <c r="NVO440" s="4"/>
      <c r="NVP440" s="4"/>
      <c r="NVQ440" s="4"/>
      <c r="NVR440" s="4"/>
      <c r="NVS440" s="4"/>
      <c r="NVT440" s="4"/>
      <c r="NVU440" s="4"/>
      <c r="NVV440" s="4"/>
      <c r="NVW440" s="4"/>
      <c r="NVX440" s="4"/>
      <c r="NVY440" s="4"/>
      <c r="NVZ440" s="4"/>
      <c r="NWA440" s="4"/>
      <c r="NWB440" s="4"/>
      <c r="NWC440" s="4"/>
      <c r="NWD440" s="4"/>
      <c r="NWE440" s="4"/>
      <c r="NWF440" s="4"/>
      <c r="NWG440" s="4"/>
      <c r="NWH440" s="4"/>
      <c r="NWI440" s="4"/>
      <c r="NWJ440" s="4"/>
      <c r="NWK440" s="4"/>
      <c r="NWL440" s="4"/>
      <c r="NWM440" s="4"/>
      <c r="NWN440" s="4"/>
      <c r="NWO440" s="4"/>
      <c r="NWP440" s="4"/>
      <c r="NWQ440" s="4"/>
      <c r="NWR440" s="4"/>
      <c r="NWS440" s="4"/>
      <c r="NWT440" s="4"/>
      <c r="NWU440" s="4"/>
      <c r="NWV440" s="4"/>
      <c r="NWW440" s="4"/>
      <c r="NWX440" s="4"/>
      <c r="NWY440" s="4"/>
      <c r="NWZ440" s="4"/>
      <c r="NXA440" s="4"/>
      <c r="NXB440" s="4"/>
      <c r="NXC440" s="4"/>
      <c r="NXD440" s="4"/>
      <c r="NXE440" s="4"/>
      <c r="NXF440" s="4"/>
      <c r="NXG440" s="4"/>
      <c r="NXH440" s="4"/>
      <c r="NXI440" s="4"/>
      <c r="NXJ440" s="4"/>
      <c r="NXK440" s="4"/>
      <c r="NXL440" s="4"/>
      <c r="NXM440" s="4"/>
      <c r="NXN440" s="4"/>
      <c r="NXO440" s="4"/>
      <c r="NXP440" s="4"/>
      <c r="NXQ440" s="4"/>
      <c r="NXR440" s="4"/>
      <c r="NXS440" s="4"/>
      <c r="NXT440" s="4"/>
      <c r="NXU440" s="4"/>
      <c r="NXV440" s="4"/>
      <c r="NXW440" s="4"/>
      <c r="NXX440" s="4"/>
      <c r="NXY440" s="4"/>
      <c r="NXZ440" s="4"/>
      <c r="NYA440" s="4"/>
      <c r="NYB440" s="4"/>
      <c r="NYC440" s="4"/>
      <c r="NYD440" s="4"/>
      <c r="NYE440" s="4"/>
      <c r="NYF440" s="4"/>
      <c r="NYG440" s="4"/>
      <c r="NYH440" s="4"/>
      <c r="NYI440" s="4"/>
      <c r="NYJ440" s="4"/>
      <c r="NYK440" s="4"/>
      <c r="NYL440" s="4"/>
      <c r="NYM440" s="4"/>
      <c r="NYN440" s="4"/>
      <c r="NYO440" s="4"/>
      <c r="NYP440" s="4"/>
      <c r="NYQ440" s="4"/>
      <c r="NYR440" s="4"/>
      <c r="NYS440" s="4"/>
      <c r="NYT440" s="4"/>
      <c r="NYU440" s="4"/>
      <c r="NYV440" s="4"/>
      <c r="NYW440" s="4"/>
      <c r="NYX440" s="4"/>
      <c r="NYY440" s="4"/>
      <c r="NYZ440" s="4"/>
      <c r="NZA440" s="4"/>
      <c r="NZB440" s="4"/>
      <c r="NZC440" s="4"/>
      <c r="NZD440" s="4"/>
      <c r="NZE440" s="4"/>
      <c r="NZF440" s="4"/>
      <c r="NZG440" s="4"/>
      <c r="NZH440" s="4"/>
      <c r="NZI440" s="4"/>
      <c r="NZJ440" s="4"/>
      <c r="NZK440" s="4"/>
      <c r="NZL440" s="4"/>
      <c r="NZM440" s="4"/>
      <c r="NZN440" s="4"/>
      <c r="NZO440" s="4"/>
      <c r="NZP440" s="4"/>
      <c r="NZQ440" s="4"/>
      <c r="NZR440" s="4"/>
      <c r="NZS440" s="4"/>
      <c r="NZT440" s="4"/>
      <c r="NZU440" s="4"/>
      <c r="NZV440" s="4"/>
      <c r="NZW440" s="4"/>
      <c r="NZX440" s="4"/>
      <c r="NZY440" s="4"/>
      <c r="NZZ440" s="4"/>
      <c r="OAA440" s="4"/>
      <c r="OAB440" s="4"/>
      <c r="OAC440" s="4"/>
      <c r="OAD440" s="4"/>
      <c r="OAE440" s="4"/>
      <c r="OAF440" s="4"/>
      <c r="OAG440" s="4"/>
      <c r="OAH440" s="4"/>
      <c r="OAI440" s="4"/>
      <c r="OAJ440" s="4"/>
      <c r="OAK440" s="4"/>
      <c r="OAL440" s="4"/>
      <c r="OAM440" s="4"/>
      <c r="OAN440" s="4"/>
      <c r="OAO440" s="4"/>
      <c r="OAP440" s="4"/>
      <c r="OAQ440" s="4"/>
      <c r="OAR440" s="4"/>
      <c r="OAS440" s="4"/>
      <c r="OAT440" s="4"/>
      <c r="OAU440" s="4"/>
      <c r="OAV440" s="4"/>
      <c r="OAW440" s="4"/>
      <c r="OAX440" s="4"/>
      <c r="OAY440" s="4"/>
      <c r="OAZ440" s="4"/>
      <c r="OBA440" s="4"/>
      <c r="OBB440" s="4"/>
      <c r="OBC440" s="4"/>
      <c r="OBD440" s="4"/>
      <c r="OBE440" s="4"/>
      <c r="OBF440" s="4"/>
      <c r="OBG440" s="4"/>
      <c r="OBH440" s="4"/>
      <c r="OBI440" s="4"/>
      <c r="OBJ440" s="4"/>
      <c r="OBK440" s="4"/>
      <c r="OBL440" s="4"/>
      <c r="OBM440" s="4"/>
      <c r="OBN440" s="4"/>
      <c r="OBO440" s="4"/>
      <c r="OBP440" s="4"/>
      <c r="OBQ440" s="4"/>
      <c r="OBR440" s="4"/>
      <c r="OBS440" s="4"/>
      <c r="OBT440" s="4"/>
      <c r="OBU440" s="4"/>
      <c r="OBV440" s="4"/>
      <c r="OBW440" s="4"/>
      <c r="OBX440" s="4"/>
      <c r="OBY440" s="4"/>
      <c r="OBZ440" s="4"/>
      <c r="OCA440" s="4"/>
      <c r="OCB440" s="4"/>
      <c r="OCC440" s="4"/>
      <c r="OCD440" s="4"/>
      <c r="OCE440" s="4"/>
      <c r="OCF440" s="4"/>
      <c r="OCG440" s="4"/>
      <c r="OCH440" s="4"/>
      <c r="OCI440" s="4"/>
      <c r="OCJ440" s="4"/>
      <c r="OCK440" s="4"/>
      <c r="OCL440" s="4"/>
      <c r="OCM440" s="4"/>
      <c r="OCN440" s="4"/>
      <c r="OCO440" s="4"/>
      <c r="OCP440" s="4"/>
      <c r="OCQ440" s="4"/>
      <c r="OCR440" s="4"/>
      <c r="OCS440" s="4"/>
      <c r="OCT440" s="4"/>
      <c r="OCU440" s="4"/>
      <c r="OCV440" s="4"/>
      <c r="OCW440" s="4"/>
      <c r="OCX440" s="4"/>
      <c r="OCY440" s="4"/>
      <c r="OCZ440" s="4"/>
      <c r="ODA440" s="4"/>
      <c r="ODB440" s="4"/>
      <c r="ODC440" s="4"/>
      <c r="ODD440" s="4"/>
      <c r="ODE440" s="4"/>
      <c r="ODF440" s="4"/>
      <c r="ODG440" s="4"/>
      <c r="ODH440" s="4"/>
      <c r="ODI440" s="4"/>
      <c r="ODJ440" s="4"/>
      <c r="ODK440" s="4"/>
      <c r="ODL440" s="4"/>
      <c r="ODM440" s="4"/>
      <c r="ODN440" s="4"/>
      <c r="ODO440" s="4"/>
      <c r="ODP440" s="4"/>
      <c r="ODQ440" s="4"/>
      <c r="ODR440" s="4"/>
      <c r="ODS440" s="4"/>
      <c r="ODT440" s="4"/>
      <c r="ODU440" s="4"/>
      <c r="ODV440" s="4"/>
      <c r="ODW440" s="4"/>
      <c r="ODX440" s="4"/>
      <c r="ODY440" s="4"/>
      <c r="ODZ440" s="4"/>
      <c r="OEA440" s="4"/>
      <c r="OEB440" s="4"/>
      <c r="OEC440" s="4"/>
      <c r="OED440" s="4"/>
      <c r="OEE440" s="4"/>
      <c r="OEF440" s="4"/>
      <c r="OEG440" s="4"/>
      <c r="OEH440" s="4"/>
      <c r="OEI440" s="4"/>
      <c r="OEJ440" s="4"/>
      <c r="OEK440" s="4"/>
      <c r="OEL440" s="4"/>
      <c r="OEM440" s="4"/>
      <c r="OEN440" s="4"/>
      <c r="OEO440" s="4"/>
      <c r="OEP440" s="4"/>
      <c r="OEQ440" s="4"/>
      <c r="OER440" s="4"/>
      <c r="OES440" s="4"/>
      <c r="OET440" s="4"/>
      <c r="OEU440" s="4"/>
      <c r="OEV440" s="4"/>
      <c r="OEW440" s="4"/>
      <c r="OEX440" s="4"/>
      <c r="OEY440" s="4"/>
      <c r="OEZ440" s="4"/>
      <c r="OFA440" s="4"/>
      <c r="OFB440" s="4"/>
      <c r="OFC440" s="4"/>
      <c r="OFD440" s="4"/>
      <c r="OFE440" s="4"/>
      <c r="OFF440" s="4"/>
      <c r="OFG440" s="4"/>
      <c r="OFH440" s="4"/>
      <c r="OFI440" s="4"/>
      <c r="OFJ440" s="4"/>
      <c r="OFK440" s="4"/>
      <c r="OFL440" s="4"/>
      <c r="OFM440" s="4"/>
      <c r="OFN440" s="4"/>
      <c r="OFO440" s="4"/>
      <c r="OFP440" s="4"/>
      <c r="OFQ440" s="4"/>
      <c r="OFR440" s="4"/>
      <c r="OFS440" s="4"/>
      <c r="OFT440" s="4"/>
      <c r="OFU440" s="4"/>
      <c r="OFV440" s="4"/>
      <c r="OFW440" s="4"/>
      <c r="OFX440" s="4"/>
      <c r="OFY440" s="4"/>
      <c r="OFZ440" s="4"/>
      <c r="OGA440" s="4"/>
      <c r="OGB440" s="4"/>
      <c r="OGC440" s="4"/>
      <c r="OGD440" s="4"/>
      <c r="OGE440" s="4"/>
      <c r="OGF440" s="4"/>
      <c r="OGG440" s="4"/>
      <c r="OGH440" s="4"/>
      <c r="OGI440" s="4"/>
      <c r="OGJ440" s="4"/>
      <c r="OGK440" s="4"/>
      <c r="OGL440" s="4"/>
      <c r="OGM440" s="4"/>
      <c r="OGN440" s="4"/>
      <c r="OGO440" s="4"/>
      <c r="OGP440" s="4"/>
      <c r="OGQ440" s="4"/>
      <c r="OGR440" s="4"/>
      <c r="OGS440" s="4"/>
      <c r="OGT440" s="4"/>
      <c r="OGU440" s="4"/>
      <c r="OGV440" s="4"/>
      <c r="OGW440" s="4"/>
      <c r="OGX440" s="4"/>
      <c r="OGY440" s="4"/>
      <c r="OGZ440" s="4"/>
      <c r="OHA440" s="4"/>
      <c r="OHB440" s="4"/>
      <c r="OHC440" s="4"/>
      <c r="OHD440" s="4"/>
      <c r="OHE440" s="4"/>
      <c r="OHF440" s="4"/>
      <c r="OHG440" s="4"/>
      <c r="OHH440" s="4"/>
      <c r="OHI440" s="4"/>
      <c r="OHJ440" s="4"/>
      <c r="OHK440" s="4"/>
      <c r="OHL440" s="4"/>
      <c r="OHM440" s="4"/>
      <c r="OHN440" s="4"/>
      <c r="OHO440" s="4"/>
      <c r="OHP440" s="4"/>
      <c r="OHQ440" s="4"/>
      <c r="OHR440" s="4"/>
      <c r="OHS440" s="4"/>
      <c r="OHT440" s="4"/>
      <c r="OHU440" s="4"/>
      <c r="OHV440" s="4"/>
      <c r="OHW440" s="4"/>
      <c r="OHX440" s="4"/>
      <c r="OHY440" s="4"/>
      <c r="OHZ440" s="4"/>
      <c r="OIA440" s="4"/>
      <c r="OIB440" s="4"/>
      <c r="OIC440" s="4"/>
      <c r="OID440" s="4"/>
      <c r="OIE440" s="4"/>
      <c r="OIF440" s="4"/>
      <c r="OIG440" s="4"/>
      <c r="OIH440" s="4"/>
      <c r="OII440" s="4"/>
      <c r="OIJ440" s="4"/>
      <c r="OIK440" s="4"/>
      <c r="OIL440" s="4"/>
      <c r="OIM440" s="4"/>
      <c r="OIN440" s="4"/>
      <c r="OIO440" s="4"/>
      <c r="OIP440" s="4"/>
      <c r="OIQ440" s="4"/>
      <c r="OIR440" s="4"/>
      <c r="OIS440" s="4"/>
      <c r="OIT440" s="4"/>
      <c r="OIU440" s="4"/>
      <c r="OIV440" s="4"/>
      <c r="OIW440" s="4"/>
      <c r="OIX440" s="4"/>
      <c r="OIY440" s="4"/>
      <c r="OIZ440" s="4"/>
      <c r="OJA440" s="4"/>
      <c r="OJB440" s="4"/>
      <c r="OJC440" s="4"/>
      <c r="OJD440" s="4"/>
      <c r="OJE440" s="4"/>
      <c r="OJF440" s="4"/>
      <c r="OJG440" s="4"/>
      <c r="OJH440" s="4"/>
      <c r="OJI440" s="4"/>
      <c r="OJJ440" s="4"/>
      <c r="OJK440" s="4"/>
      <c r="OJL440" s="4"/>
      <c r="OJM440" s="4"/>
      <c r="OJN440" s="4"/>
      <c r="OJO440" s="4"/>
      <c r="OJP440" s="4"/>
      <c r="OJQ440" s="4"/>
      <c r="OJR440" s="4"/>
      <c r="OJS440" s="4"/>
      <c r="OJT440" s="4"/>
      <c r="OJU440" s="4"/>
      <c r="OJV440" s="4"/>
      <c r="OJW440" s="4"/>
      <c r="OJX440" s="4"/>
      <c r="OJY440" s="4"/>
      <c r="OJZ440" s="4"/>
      <c r="OKA440" s="4"/>
      <c r="OKB440" s="4"/>
      <c r="OKC440" s="4"/>
      <c r="OKD440" s="4"/>
      <c r="OKE440" s="4"/>
      <c r="OKF440" s="4"/>
      <c r="OKG440" s="4"/>
      <c r="OKH440" s="4"/>
      <c r="OKI440" s="4"/>
      <c r="OKJ440" s="4"/>
      <c r="OKK440" s="4"/>
      <c r="OKL440" s="4"/>
      <c r="OKM440" s="4"/>
      <c r="OKN440" s="4"/>
      <c r="OKO440" s="4"/>
      <c r="OKP440" s="4"/>
      <c r="OKQ440" s="4"/>
      <c r="OKR440" s="4"/>
      <c r="OKS440" s="4"/>
      <c r="OKT440" s="4"/>
      <c r="OKU440" s="4"/>
      <c r="OKV440" s="4"/>
      <c r="OKW440" s="4"/>
      <c r="OKX440" s="4"/>
      <c r="OKY440" s="4"/>
      <c r="OKZ440" s="4"/>
      <c r="OLA440" s="4"/>
      <c r="OLB440" s="4"/>
      <c r="OLC440" s="4"/>
      <c r="OLD440" s="4"/>
      <c r="OLE440" s="4"/>
      <c r="OLF440" s="4"/>
      <c r="OLG440" s="4"/>
      <c r="OLH440" s="4"/>
      <c r="OLI440" s="4"/>
      <c r="OLJ440" s="4"/>
      <c r="OLK440" s="4"/>
      <c r="OLL440" s="4"/>
      <c r="OLM440" s="4"/>
      <c r="OLN440" s="4"/>
      <c r="OLO440" s="4"/>
      <c r="OLP440" s="4"/>
      <c r="OLQ440" s="4"/>
      <c r="OLR440" s="4"/>
      <c r="OLS440" s="4"/>
      <c r="OLT440" s="4"/>
      <c r="OLU440" s="4"/>
      <c r="OLV440" s="4"/>
      <c r="OLW440" s="4"/>
      <c r="OLX440" s="4"/>
      <c r="OLY440" s="4"/>
      <c r="OLZ440" s="4"/>
      <c r="OMA440" s="4"/>
      <c r="OMB440" s="4"/>
      <c r="OMC440" s="4"/>
      <c r="OMD440" s="4"/>
      <c r="OME440" s="4"/>
      <c r="OMF440" s="4"/>
      <c r="OMG440" s="4"/>
      <c r="OMH440" s="4"/>
      <c r="OMI440" s="4"/>
      <c r="OMJ440" s="4"/>
      <c r="OMK440" s="4"/>
      <c r="OML440" s="4"/>
      <c r="OMM440" s="4"/>
      <c r="OMN440" s="4"/>
      <c r="OMO440" s="4"/>
      <c r="OMP440" s="4"/>
      <c r="OMQ440" s="4"/>
      <c r="OMR440" s="4"/>
      <c r="OMS440" s="4"/>
      <c r="OMT440" s="4"/>
      <c r="OMU440" s="4"/>
      <c r="OMV440" s="4"/>
      <c r="OMW440" s="4"/>
      <c r="OMX440" s="4"/>
      <c r="OMY440" s="4"/>
      <c r="OMZ440" s="4"/>
      <c r="ONA440" s="4"/>
      <c r="ONB440" s="4"/>
      <c r="ONC440" s="4"/>
      <c r="OND440" s="4"/>
      <c r="ONE440" s="4"/>
      <c r="ONF440" s="4"/>
      <c r="ONG440" s="4"/>
      <c r="ONH440" s="4"/>
      <c r="ONI440" s="4"/>
      <c r="ONJ440" s="4"/>
      <c r="ONK440" s="4"/>
      <c r="ONL440" s="4"/>
      <c r="ONM440" s="4"/>
      <c r="ONN440" s="4"/>
      <c r="ONO440" s="4"/>
      <c r="ONP440" s="4"/>
      <c r="ONQ440" s="4"/>
      <c r="ONR440" s="4"/>
      <c r="ONS440" s="4"/>
      <c r="ONT440" s="4"/>
      <c r="ONU440" s="4"/>
      <c r="ONV440" s="4"/>
      <c r="ONW440" s="4"/>
      <c r="ONX440" s="4"/>
      <c r="ONY440" s="4"/>
      <c r="ONZ440" s="4"/>
      <c r="OOA440" s="4"/>
      <c r="OOB440" s="4"/>
      <c r="OOC440" s="4"/>
      <c r="OOD440" s="4"/>
      <c r="OOE440" s="4"/>
      <c r="OOF440" s="4"/>
      <c r="OOG440" s="4"/>
      <c r="OOH440" s="4"/>
      <c r="OOI440" s="4"/>
      <c r="OOJ440" s="4"/>
      <c r="OOK440" s="4"/>
      <c r="OOL440" s="4"/>
      <c r="OOM440" s="4"/>
      <c r="OON440" s="4"/>
      <c r="OOO440" s="4"/>
      <c r="OOP440" s="4"/>
      <c r="OOQ440" s="4"/>
      <c r="OOR440" s="4"/>
      <c r="OOS440" s="4"/>
      <c r="OOT440" s="4"/>
      <c r="OOU440" s="4"/>
      <c r="OOV440" s="4"/>
      <c r="OOW440" s="4"/>
      <c r="OOX440" s="4"/>
      <c r="OOY440" s="4"/>
      <c r="OOZ440" s="4"/>
      <c r="OPA440" s="4"/>
      <c r="OPB440" s="4"/>
      <c r="OPC440" s="4"/>
      <c r="OPD440" s="4"/>
      <c r="OPE440" s="4"/>
      <c r="OPF440" s="4"/>
      <c r="OPG440" s="4"/>
      <c r="OPH440" s="4"/>
      <c r="OPI440" s="4"/>
      <c r="OPJ440" s="4"/>
      <c r="OPK440" s="4"/>
      <c r="OPL440" s="4"/>
      <c r="OPM440" s="4"/>
      <c r="OPN440" s="4"/>
      <c r="OPO440" s="4"/>
      <c r="OPP440" s="4"/>
      <c r="OPQ440" s="4"/>
      <c r="OPR440" s="4"/>
      <c r="OPS440" s="4"/>
      <c r="OPT440" s="4"/>
      <c r="OPU440" s="4"/>
      <c r="OPV440" s="4"/>
      <c r="OPW440" s="4"/>
      <c r="OPX440" s="4"/>
      <c r="OPY440" s="4"/>
      <c r="OPZ440" s="4"/>
      <c r="OQA440" s="4"/>
      <c r="OQB440" s="4"/>
      <c r="OQC440" s="4"/>
      <c r="OQD440" s="4"/>
      <c r="OQE440" s="4"/>
      <c r="OQF440" s="4"/>
      <c r="OQG440" s="4"/>
      <c r="OQH440" s="4"/>
      <c r="OQI440" s="4"/>
      <c r="OQJ440" s="4"/>
      <c r="OQK440" s="4"/>
      <c r="OQL440" s="4"/>
      <c r="OQM440" s="4"/>
      <c r="OQN440" s="4"/>
      <c r="OQO440" s="4"/>
      <c r="OQP440" s="4"/>
      <c r="OQQ440" s="4"/>
      <c r="OQR440" s="4"/>
      <c r="OQS440" s="4"/>
      <c r="OQT440" s="4"/>
      <c r="OQU440" s="4"/>
      <c r="OQV440" s="4"/>
      <c r="OQW440" s="4"/>
      <c r="OQX440" s="4"/>
      <c r="OQY440" s="4"/>
      <c r="OQZ440" s="4"/>
      <c r="ORA440" s="4"/>
      <c r="ORB440" s="4"/>
      <c r="ORC440" s="4"/>
      <c r="ORD440" s="4"/>
      <c r="ORE440" s="4"/>
      <c r="ORF440" s="4"/>
      <c r="ORG440" s="4"/>
      <c r="ORH440" s="4"/>
      <c r="ORI440" s="4"/>
      <c r="ORJ440" s="4"/>
      <c r="ORK440" s="4"/>
      <c r="ORL440" s="4"/>
      <c r="ORM440" s="4"/>
      <c r="ORN440" s="4"/>
      <c r="ORO440" s="4"/>
      <c r="ORP440" s="4"/>
      <c r="ORQ440" s="4"/>
      <c r="ORR440" s="4"/>
      <c r="ORS440" s="4"/>
      <c r="ORT440" s="4"/>
      <c r="ORU440" s="4"/>
      <c r="ORV440" s="4"/>
      <c r="ORW440" s="4"/>
      <c r="ORX440" s="4"/>
      <c r="ORY440" s="4"/>
      <c r="ORZ440" s="4"/>
      <c r="OSA440" s="4"/>
      <c r="OSB440" s="4"/>
      <c r="OSC440" s="4"/>
      <c r="OSD440" s="4"/>
      <c r="OSE440" s="4"/>
      <c r="OSF440" s="4"/>
      <c r="OSG440" s="4"/>
      <c r="OSH440" s="4"/>
      <c r="OSI440" s="4"/>
      <c r="OSJ440" s="4"/>
      <c r="OSK440" s="4"/>
      <c r="OSL440" s="4"/>
      <c r="OSM440" s="4"/>
      <c r="OSN440" s="4"/>
      <c r="OSO440" s="4"/>
      <c r="OSP440" s="4"/>
      <c r="OSQ440" s="4"/>
      <c r="OSR440" s="4"/>
      <c r="OSS440" s="4"/>
      <c r="OST440" s="4"/>
      <c r="OSU440" s="4"/>
      <c r="OSV440" s="4"/>
      <c r="OSW440" s="4"/>
      <c r="OSX440" s="4"/>
      <c r="OSY440" s="4"/>
      <c r="OSZ440" s="4"/>
      <c r="OTA440" s="4"/>
      <c r="OTB440" s="4"/>
      <c r="OTC440" s="4"/>
      <c r="OTD440" s="4"/>
      <c r="OTE440" s="4"/>
      <c r="OTF440" s="4"/>
      <c r="OTG440" s="4"/>
      <c r="OTH440" s="4"/>
      <c r="OTI440" s="4"/>
      <c r="OTJ440" s="4"/>
      <c r="OTK440" s="4"/>
      <c r="OTL440" s="4"/>
      <c r="OTM440" s="4"/>
      <c r="OTN440" s="4"/>
      <c r="OTO440" s="4"/>
      <c r="OTP440" s="4"/>
      <c r="OTQ440" s="4"/>
      <c r="OTR440" s="4"/>
      <c r="OTS440" s="4"/>
      <c r="OTT440" s="4"/>
      <c r="OTU440" s="4"/>
      <c r="OTV440" s="4"/>
      <c r="OTW440" s="4"/>
      <c r="OTX440" s="4"/>
      <c r="OTY440" s="4"/>
      <c r="OTZ440" s="4"/>
      <c r="OUA440" s="4"/>
      <c r="OUB440" s="4"/>
      <c r="OUC440" s="4"/>
      <c r="OUD440" s="4"/>
      <c r="OUE440" s="4"/>
      <c r="OUF440" s="4"/>
      <c r="OUG440" s="4"/>
      <c r="OUH440" s="4"/>
      <c r="OUI440" s="4"/>
      <c r="OUJ440" s="4"/>
      <c r="OUK440" s="4"/>
      <c r="OUL440" s="4"/>
      <c r="OUM440" s="4"/>
      <c r="OUN440" s="4"/>
      <c r="OUO440" s="4"/>
      <c r="OUP440" s="4"/>
      <c r="OUQ440" s="4"/>
      <c r="OUR440" s="4"/>
      <c r="OUS440" s="4"/>
      <c r="OUT440" s="4"/>
      <c r="OUU440" s="4"/>
      <c r="OUV440" s="4"/>
      <c r="OUW440" s="4"/>
      <c r="OUX440" s="4"/>
      <c r="OUY440" s="4"/>
      <c r="OUZ440" s="4"/>
      <c r="OVA440" s="4"/>
      <c r="OVB440" s="4"/>
      <c r="OVC440" s="4"/>
      <c r="OVD440" s="4"/>
      <c r="OVE440" s="4"/>
      <c r="OVF440" s="4"/>
      <c r="OVG440" s="4"/>
      <c r="OVH440" s="4"/>
      <c r="OVI440" s="4"/>
      <c r="OVJ440" s="4"/>
      <c r="OVK440" s="4"/>
      <c r="OVL440" s="4"/>
      <c r="OVM440" s="4"/>
      <c r="OVN440" s="4"/>
      <c r="OVO440" s="4"/>
      <c r="OVP440" s="4"/>
      <c r="OVQ440" s="4"/>
      <c r="OVR440" s="4"/>
      <c r="OVS440" s="4"/>
      <c r="OVT440" s="4"/>
      <c r="OVU440" s="4"/>
      <c r="OVV440" s="4"/>
      <c r="OVW440" s="4"/>
      <c r="OVX440" s="4"/>
      <c r="OVY440" s="4"/>
      <c r="OVZ440" s="4"/>
      <c r="OWA440" s="4"/>
      <c r="OWB440" s="4"/>
      <c r="OWC440" s="4"/>
      <c r="OWD440" s="4"/>
      <c r="OWE440" s="4"/>
      <c r="OWF440" s="4"/>
      <c r="OWG440" s="4"/>
      <c r="OWH440" s="4"/>
      <c r="OWI440" s="4"/>
      <c r="OWJ440" s="4"/>
      <c r="OWK440" s="4"/>
      <c r="OWL440" s="4"/>
      <c r="OWM440" s="4"/>
      <c r="OWN440" s="4"/>
      <c r="OWO440" s="4"/>
      <c r="OWP440" s="4"/>
      <c r="OWQ440" s="4"/>
      <c r="OWR440" s="4"/>
      <c r="OWS440" s="4"/>
      <c r="OWT440" s="4"/>
      <c r="OWU440" s="4"/>
      <c r="OWV440" s="4"/>
      <c r="OWW440" s="4"/>
      <c r="OWX440" s="4"/>
      <c r="OWY440" s="4"/>
      <c r="OWZ440" s="4"/>
      <c r="OXA440" s="4"/>
      <c r="OXB440" s="4"/>
      <c r="OXC440" s="4"/>
      <c r="OXD440" s="4"/>
      <c r="OXE440" s="4"/>
      <c r="OXF440" s="4"/>
      <c r="OXG440" s="4"/>
      <c r="OXH440" s="4"/>
      <c r="OXI440" s="4"/>
      <c r="OXJ440" s="4"/>
      <c r="OXK440" s="4"/>
      <c r="OXL440" s="4"/>
      <c r="OXM440" s="4"/>
      <c r="OXN440" s="4"/>
      <c r="OXO440" s="4"/>
      <c r="OXP440" s="4"/>
      <c r="OXQ440" s="4"/>
      <c r="OXR440" s="4"/>
      <c r="OXS440" s="4"/>
      <c r="OXT440" s="4"/>
      <c r="OXU440" s="4"/>
      <c r="OXV440" s="4"/>
      <c r="OXW440" s="4"/>
      <c r="OXX440" s="4"/>
      <c r="OXY440" s="4"/>
      <c r="OXZ440" s="4"/>
      <c r="OYA440" s="4"/>
      <c r="OYB440" s="4"/>
      <c r="OYC440" s="4"/>
      <c r="OYD440" s="4"/>
      <c r="OYE440" s="4"/>
      <c r="OYF440" s="4"/>
      <c r="OYG440" s="4"/>
      <c r="OYH440" s="4"/>
      <c r="OYI440" s="4"/>
      <c r="OYJ440" s="4"/>
      <c r="OYK440" s="4"/>
      <c r="OYL440" s="4"/>
      <c r="OYM440" s="4"/>
      <c r="OYN440" s="4"/>
      <c r="OYO440" s="4"/>
      <c r="OYP440" s="4"/>
      <c r="OYQ440" s="4"/>
      <c r="OYR440" s="4"/>
      <c r="OYS440" s="4"/>
      <c r="OYT440" s="4"/>
      <c r="OYU440" s="4"/>
      <c r="OYV440" s="4"/>
      <c r="OYW440" s="4"/>
      <c r="OYX440" s="4"/>
      <c r="OYY440" s="4"/>
      <c r="OYZ440" s="4"/>
      <c r="OZA440" s="4"/>
      <c r="OZB440" s="4"/>
      <c r="OZC440" s="4"/>
      <c r="OZD440" s="4"/>
      <c r="OZE440" s="4"/>
      <c r="OZF440" s="4"/>
      <c r="OZG440" s="4"/>
      <c r="OZH440" s="4"/>
      <c r="OZI440" s="4"/>
      <c r="OZJ440" s="4"/>
      <c r="OZK440" s="4"/>
      <c r="OZL440" s="4"/>
      <c r="OZM440" s="4"/>
      <c r="OZN440" s="4"/>
      <c r="OZO440" s="4"/>
      <c r="OZP440" s="4"/>
      <c r="OZQ440" s="4"/>
      <c r="OZR440" s="4"/>
      <c r="OZS440" s="4"/>
      <c r="OZT440" s="4"/>
      <c r="OZU440" s="4"/>
      <c r="OZV440" s="4"/>
      <c r="OZW440" s="4"/>
      <c r="OZX440" s="4"/>
      <c r="OZY440" s="4"/>
      <c r="OZZ440" s="4"/>
      <c r="PAA440" s="4"/>
      <c r="PAB440" s="4"/>
      <c r="PAC440" s="4"/>
      <c r="PAD440" s="4"/>
      <c r="PAE440" s="4"/>
      <c r="PAF440" s="4"/>
      <c r="PAG440" s="4"/>
      <c r="PAH440" s="4"/>
      <c r="PAI440" s="4"/>
      <c r="PAJ440" s="4"/>
      <c r="PAK440" s="4"/>
      <c r="PAL440" s="4"/>
      <c r="PAM440" s="4"/>
      <c r="PAN440" s="4"/>
      <c r="PAO440" s="4"/>
      <c r="PAP440" s="4"/>
      <c r="PAQ440" s="4"/>
      <c r="PAR440" s="4"/>
      <c r="PAS440" s="4"/>
      <c r="PAT440" s="4"/>
      <c r="PAU440" s="4"/>
      <c r="PAV440" s="4"/>
      <c r="PAW440" s="4"/>
      <c r="PAX440" s="4"/>
      <c r="PAY440" s="4"/>
      <c r="PAZ440" s="4"/>
      <c r="PBA440" s="4"/>
      <c r="PBB440" s="4"/>
      <c r="PBC440" s="4"/>
      <c r="PBD440" s="4"/>
      <c r="PBE440" s="4"/>
      <c r="PBF440" s="4"/>
      <c r="PBG440" s="4"/>
      <c r="PBH440" s="4"/>
      <c r="PBI440" s="4"/>
      <c r="PBJ440" s="4"/>
      <c r="PBK440" s="4"/>
      <c r="PBL440" s="4"/>
      <c r="PBM440" s="4"/>
      <c r="PBN440" s="4"/>
      <c r="PBO440" s="4"/>
      <c r="PBP440" s="4"/>
      <c r="PBQ440" s="4"/>
      <c r="PBR440" s="4"/>
      <c r="PBS440" s="4"/>
      <c r="PBT440" s="4"/>
      <c r="PBU440" s="4"/>
      <c r="PBV440" s="4"/>
      <c r="PBW440" s="4"/>
      <c r="PBX440" s="4"/>
      <c r="PBY440" s="4"/>
      <c r="PBZ440" s="4"/>
      <c r="PCA440" s="4"/>
      <c r="PCB440" s="4"/>
      <c r="PCC440" s="4"/>
      <c r="PCD440" s="4"/>
      <c r="PCE440" s="4"/>
      <c r="PCF440" s="4"/>
      <c r="PCG440" s="4"/>
      <c r="PCH440" s="4"/>
      <c r="PCI440" s="4"/>
      <c r="PCJ440" s="4"/>
      <c r="PCK440" s="4"/>
      <c r="PCL440" s="4"/>
      <c r="PCM440" s="4"/>
      <c r="PCN440" s="4"/>
      <c r="PCO440" s="4"/>
      <c r="PCP440" s="4"/>
      <c r="PCQ440" s="4"/>
      <c r="PCR440" s="4"/>
      <c r="PCS440" s="4"/>
      <c r="PCT440" s="4"/>
      <c r="PCU440" s="4"/>
      <c r="PCV440" s="4"/>
      <c r="PCW440" s="4"/>
      <c r="PCX440" s="4"/>
      <c r="PCY440" s="4"/>
      <c r="PCZ440" s="4"/>
      <c r="PDA440" s="4"/>
      <c r="PDB440" s="4"/>
      <c r="PDC440" s="4"/>
      <c r="PDD440" s="4"/>
      <c r="PDE440" s="4"/>
      <c r="PDF440" s="4"/>
      <c r="PDG440" s="4"/>
      <c r="PDH440" s="4"/>
      <c r="PDI440" s="4"/>
      <c r="PDJ440" s="4"/>
      <c r="PDK440" s="4"/>
      <c r="PDL440" s="4"/>
      <c r="PDM440" s="4"/>
      <c r="PDN440" s="4"/>
      <c r="PDO440" s="4"/>
      <c r="PDP440" s="4"/>
      <c r="PDQ440" s="4"/>
      <c r="PDR440" s="4"/>
      <c r="PDS440" s="4"/>
      <c r="PDT440" s="4"/>
      <c r="PDU440" s="4"/>
      <c r="PDV440" s="4"/>
      <c r="PDW440" s="4"/>
      <c r="PDX440" s="4"/>
      <c r="PDY440" s="4"/>
      <c r="PDZ440" s="4"/>
      <c r="PEA440" s="4"/>
      <c r="PEB440" s="4"/>
      <c r="PEC440" s="4"/>
      <c r="PED440" s="4"/>
      <c r="PEE440" s="4"/>
      <c r="PEF440" s="4"/>
      <c r="PEG440" s="4"/>
      <c r="PEH440" s="4"/>
      <c r="PEI440" s="4"/>
      <c r="PEJ440" s="4"/>
      <c r="PEK440" s="4"/>
      <c r="PEL440" s="4"/>
      <c r="PEM440" s="4"/>
      <c r="PEN440" s="4"/>
      <c r="PEO440" s="4"/>
      <c r="PEP440" s="4"/>
      <c r="PEQ440" s="4"/>
      <c r="PER440" s="4"/>
      <c r="PES440" s="4"/>
      <c r="PET440" s="4"/>
      <c r="PEU440" s="4"/>
      <c r="PEV440" s="4"/>
      <c r="PEW440" s="4"/>
      <c r="PEX440" s="4"/>
      <c r="PEY440" s="4"/>
      <c r="PEZ440" s="4"/>
      <c r="PFA440" s="4"/>
      <c r="PFB440" s="4"/>
      <c r="PFC440" s="4"/>
      <c r="PFD440" s="4"/>
      <c r="PFE440" s="4"/>
      <c r="PFF440" s="4"/>
      <c r="PFG440" s="4"/>
      <c r="PFH440" s="4"/>
      <c r="PFI440" s="4"/>
      <c r="PFJ440" s="4"/>
      <c r="PFK440" s="4"/>
      <c r="PFL440" s="4"/>
      <c r="PFM440" s="4"/>
      <c r="PFN440" s="4"/>
      <c r="PFO440" s="4"/>
      <c r="PFP440" s="4"/>
      <c r="PFQ440" s="4"/>
      <c r="PFR440" s="4"/>
      <c r="PFS440" s="4"/>
      <c r="PFT440" s="4"/>
      <c r="PFU440" s="4"/>
      <c r="PFV440" s="4"/>
      <c r="PFW440" s="4"/>
      <c r="PFX440" s="4"/>
      <c r="PFY440" s="4"/>
      <c r="PFZ440" s="4"/>
      <c r="PGA440" s="4"/>
      <c r="PGB440" s="4"/>
      <c r="PGC440" s="4"/>
      <c r="PGD440" s="4"/>
      <c r="PGE440" s="4"/>
      <c r="PGF440" s="4"/>
      <c r="PGG440" s="4"/>
      <c r="PGH440" s="4"/>
      <c r="PGI440" s="4"/>
      <c r="PGJ440" s="4"/>
      <c r="PGK440" s="4"/>
      <c r="PGL440" s="4"/>
      <c r="PGM440" s="4"/>
      <c r="PGN440" s="4"/>
      <c r="PGO440" s="4"/>
      <c r="PGP440" s="4"/>
      <c r="PGQ440" s="4"/>
      <c r="PGR440" s="4"/>
      <c r="PGS440" s="4"/>
      <c r="PGT440" s="4"/>
      <c r="PGU440" s="4"/>
      <c r="PGV440" s="4"/>
      <c r="PGW440" s="4"/>
      <c r="PGX440" s="4"/>
      <c r="PGY440" s="4"/>
      <c r="PGZ440" s="4"/>
      <c r="PHA440" s="4"/>
      <c r="PHB440" s="4"/>
      <c r="PHC440" s="4"/>
      <c r="PHD440" s="4"/>
      <c r="PHE440" s="4"/>
      <c r="PHF440" s="4"/>
      <c r="PHG440" s="4"/>
      <c r="PHH440" s="4"/>
      <c r="PHI440" s="4"/>
      <c r="PHJ440" s="4"/>
      <c r="PHK440" s="4"/>
      <c r="PHL440" s="4"/>
      <c r="PHM440" s="4"/>
      <c r="PHN440" s="4"/>
      <c r="PHO440" s="4"/>
      <c r="PHP440" s="4"/>
      <c r="PHQ440" s="4"/>
      <c r="PHR440" s="4"/>
      <c r="PHS440" s="4"/>
      <c r="PHT440" s="4"/>
      <c r="PHU440" s="4"/>
      <c r="PHV440" s="4"/>
      <c r="PHW440" s="4"/>
      <c r="PHX440" s="4"/>
      <c r="PHY440" s="4"/>
      <c r="PHZ440" s="4"/>
      <c r="PIA440" s="4"/>
      <c r="PIB440" s="4"/>
      <c r="PIC440" s="4"/>
      <c r="PID440" s="4"/>
      <c r="PIE440" s="4"/>
      <c r="PIF440" s="4"/>
      <c r="PIG440" s="4"/>
      <c r="PIH440" s="4"/>
      <c r="PII440" s="4"/>
      <c r="PIJ440" s="4"/>
      <c r="PIK440" s="4"/>
      <c r="PIL440" s="4"/>
      <c r="PIM440" s="4"/>
      <c r="PIN440" s="4"/>
      <c r="PIO440" s="4"/>
      <c r="PIP440" s="4"/>
      <c r="PIQ440" s="4"/>
      <c r="PIR440" s="4"/>
      <c r="PIS440" s="4"/>
      <c r="PIT440" s="4"/>
      <c r="PIU440" s="4"/>
      <c r="PIV440" s="4"/>
      <c r="PIW440" s="4"/>
      <c r="PIX440" s="4"/>
      <c r="PIY440" s="4"/>
      <c r="PIZ440" s="4"/>
      <c r="PJA440" s="4"/>
      <c r="PJB440" s="4"/>
      <c r="PJC440" s="4"/>
      <c r="PJD440" s="4"/>
      <c r="PJE440" s="4"/>
      <c r="PJF440" s="4"/>
      <c r="PJG440" s="4"/>
      <c r="PJH440" s="4"/>
      <c r="PJI440" s="4"/>
      <c r="PJJ440" s="4"/>
      <c r="PJK440" s="4"/>
      <c r="PJL440" s="4"/>
      <c r="PJM440" s="4"/>
      <c r="PJN440" s="4"/>
      <c r="PJO440" s="4"/>
      <c r="PJP440" s="4"/>
      <c r="PJQ440" s="4"/>
      <c r="PJR440" s="4"/>
      <c r="PJS440" s="4"/>
      <c r="PJT440" s="4"/>
      <c r="PJU440" s="4"/>
      <c r="PJV440" s="4"/>
      <c r="PJW440" s="4"/>
      <c r="PJX440" s="4"/>
      <c r="PJY440" s="4"/>
      <c r="PJZ440" s="4"/>
      <c r="PKA440" s="4"/>
      <c r="PKB440" s="4"/>
      <c r="PKC440" s="4"/>
      <c r="PKD440" s="4"/>
      <c r="PKE440" s="4"/>
      <c r="PKF440" s="4"/>
      <c r="PKG440" s="4"/>
      <c r="PKH440" s="4"/>
      <c r="PKI440" s="4"/>
      <c r="PKJ440" s="4"/>
      <c r="PKK440" s="4"/>
      <c r="PKL440" s="4"/>
      <c r="PKM440" s="4"/>
      <c r="PKN440" s="4"/>
      <c r="PKO440" s="4"/>
      <c r="PKP440" s="4"/>
      <c r="PKQ440" s="4"/>
      <c r="PKR440" s="4"/>
      <c r="PKS440" s="4"/>
      <c r="PKT440" s="4"/>
      <c r="PKU440" s="4"/>
      <c r="PKV440" s="4"/>
      <c r="PKW440" s="4"/>
      <c r="PKX440" s="4"/>
      <c r="PKY440" s="4"/>
      <c r="PKZ440" s="4"/>
      <c r="PLA440" s="4"/>
      <c r="PLB440" s="4"/>
      <c r="PLC440" s="4"/>
      <c r="PLD440" s="4"/>
      <c r="PLE440" s="4"/>
      <c r="PLF440" s="4"/>
      <c r="PLG440" s="4"/>
      <c r="PLH440" s="4"/>
      <c r="PLI440" s="4"/>
      <c r="PLJ440" s="4"/>
      <c r="PLK440" s="4"/>
      <c r="PLL440" s="4"/>
      <c r="PLM440" s="4"/>
      <c r="PLN440" s="4"/>
      <c r="PLO440" s="4"/>
      <c r="PLP440" s="4"/>
      <c r="PLQ440" s="4"/>
      <c r="PLR440" s="4"/>
      <c r="PLS440" s="4"/>
      <c r="PLT440" s="4"/>
      <c r="PLU440" s="4"/>
      <c r="PLV440" s="4"/>
      <c r="PLW440" s="4"/>
      <c r="PLX440" s="4"/>
      <c r="PLY440" s="4"/>
      <c r="PLZ440" s="4"/>
      <c r="PMA440" s="4"/>
      <c r="PMB440" s="4"/>
      <c r="PMC440" s="4"/>
      <c r="PMD440" s="4"/>
      <c r="PME440" s="4"/>
      <c r="PMF440" s="4"/>
      <c r="PMG440" s="4"/>
      <c r="PMH440" s="4"/>
      <c r="PMI440" s="4"/>
      <c r="PMJ440" s="4"/>
      <c r="PMK440" s="4"/>
      <c r="PML440" s="4"/>
      <c r="PMM440" s="4"/>
      <c r="PMN440" s="4"/>
      <c r="PMO440" s="4"/>
      <c r="PMP440" s="4"/>
      <c r="PMQ440" s="4"/>
      <c r="PMR440" s="4"/>
      <c r="PMS440" s="4"/>
      <c r="PMT440" s="4"/>
      <c r="PMU440" s="4"/>
      <c r="PMV440" s="4"/>
      <c r="PMW440" s="4"/>
      <c r="PMX440" s="4"/>
      <c r="PMY440" s="4"/>
      <c r="PMZ440" s="4"/>
      <c r="PNA440" s="4"/>
      <c r="PNB440" s="4"/>
      <c r="PNC440" s="4"/>
      <c r="PND440" s="4"/>
      <c r="PNE440" s="4"/>
      <c r="PNF440" s="4"/>
      <c r="PNG440" s="4"/>
      <c r="PNH440" s="4"/>
      <c r="PNI440" s="4"/>
      <c r="PNJ440" s="4"/>
      <c r="PNK440" s="4"/>
      <c r="PNL440" s="4"/>
      <c r="PNM440" s="4"/>
      <c r="PNN440" s="4"/>
      <c r="PNO440" s="4"/>
      <c r="PNP440" s="4"/>
      <c r="PNQ440" s="4"/>
      <c r="PNR440" s="4"/>
      <c r="PNS440" s="4"/>
      <c r="PNT440" s="4"/>
      <c r="PNU440" s="4"/>
      <c r="PNV440" s="4"/>
      <c r="PNW440" s="4"/>
      <c r="PNX440" s="4"/>
      <c r="PNY440" s="4"/>
      <c r="PNZ440" s="4"/>
      <c r="POA440" s="4"/>
      <c r="POB440" s="4"/>
      <c r="POC440" s="4"/>
      <c r="POD440" s="4"/>
      <c r="POE440" s="4"/>
      <c r="POF440" s="4"/>
      <c r="POG440" s="4"/>
      <c r="POH440" s="4"/>
      <c r="POI440" s="4"/>
      <c r="POJ440" s="4"/>
      <c r="POK440" s="4"/>
      <c r="POL440" s="4"/>
      <c r="POM440" s="4"/>
      <c r="PON440" s="4"/>
      <c r="POO440" s="4"/>
      <c r="POP440" s="4"/>
      <c r="POQ440" s="4"/>
      <c r="POR440" s="4"/>
      <c r="POS440" s="4"/>
      <c r="POT440" s="4"/>
      <c r="POU440" s="4"/>
      <c r="POV440" s="4"/>
      <c r="POW440" s="4"/>
      <c r="POX440" s="4"/>
      <c r="POY440" s="4"/>
      <c r="POZ440" s="4"/>
      <c r="PPA440" s="4"/>
      <c r="PPB440" s="4"/>
      <c r="PPC440" s="4"/>
      <c r="PPD440" s="4"/>
      <c r="PPE440" s="4"/>
      <c r="PPF440" s="4"/>
      <c r="PPG440" s="4"/>
      <c r="PPH440" s="4"/>
      <c r="PPI440" s="4"/>
      <c r="PPJ440" s="4"/>
      <c r="PPK440" s="4"/>
      <c r="PPL440" s="4"/>
      <c r="PPM440" s="4"/>
      <c r="PPN440" s="4"/>
      <c r="PPO440" s="4"/>
      <c r="PPP440" s="4"/>
      <c r="PPQ440" s="4"/>
      <c r="PPR440" s="4"/>
      <c r="PPS440" s="4"/>
      <c r="PPT440" s="4"/>
      <c r="PPU440" s="4"/>
      <c r="PPV440" s="4"/>
      <c r="PPW440" s="4"/>
      <c r="PPX440" s="4"/>
      <c r="PPY440" s="4"/>
      <c r="PPZ440" s="4"/>
      <c r="PQA440" s="4"/>
      <c r="PQB440" s="4"/>
      <c r="PQC440" s="4"/>
      <c r="PQD440" s="4"/>
      <c r="PQE440" s="4"/>
      <c r="PQF440" s="4"/>
      <c r="PQG440" s="4"/>
      <c r="PQH440" s="4"/>
      <c r="PQI440" s="4"/>
      <c r="PQJ440" s="4"/>
      <c r="PQK440" s="4"/>
      <c r="PQL440" s="4"/>
      <c r="PQM440" s="4"/>
      <c r="PQN440" s="4"/>
      <c r="PQO440" s="4"/>
      <c r="PQP440" s="4"/>
      <c r="PQQ440" s="4"/>
      <c r="PQR440" s="4"/>
      <c r="PQS440" s="4"/>
      <c r="PQT440" s="4"/>
      <c r="PQU440" s="4"/>
      <c r="PQV440" s="4"/>
      <c r="PQW440" s="4"/>
      <c r="PQX440" s="4"/>
      <c r="PQY440" s="4"/>
      <c r="PQZ440" s="4"/>
      <c r="PRA440" s="4"/>
      <c r="PRB440" s="4"/>
      <c r="PRC440" s="4"/>
      <c r="PRD440" s="4"/>
      <c r="PRE440" s="4"/>
      <c r="PRF440" s="4"/>
      <c r="PRG440" s="4"/>
      <c r="PRH440" s="4"/>
      <c r="PRI440" s="4"/>
      <c r="PRJ440" s="4"/>
      <c r="PRK440" s="4"/>
      <c r="PRL440" s="4"/>
      <c r="PRM440" s="4"/>
      <c r="PRN440" s="4"/>
      <c r="PRO440" s="4"/>
      <c r="PRP440" s="4"/>
      <c r="PRQ440" s="4"/>
      <c r="PRR440" s="4"/>
      <c r="PRS440" s="4"/>
      <c r="PRT440" s="4"/>
      <c r="PRU440" s="4"/>
      <c r="PRV440" s="4"/>
      <c r="PRW440" s="4"/>
      <c r="PRX440" s="4"/>
      <c r="PRY440" s="4"/>
      <c r="PRZ440" s="4"/>
      <c r="PSA440" s="4"/>
      <c r="PSB440" s="4"/>
      <c r="PSC440" s="4"/>
      <c r="PSD440" s="4"/>
      <c r="PSE440" s="4"/>
      <c r="PSF440" s="4"/>
      <c r="PSG440" s="4"/>
      <c r="PSH440" s="4"/>
      <c r="PSI440" s="4"/>
      <c r="PSJ440" s="4"/>
      <c r="PSK440" s="4"/>
      <c r="PSL440" s="4"/>
      <c r="PSM440" s="4"/>
      <c r="PSN440" s="4"/>
      <c r="PSO440" s="4"/>
      <c r="PSP440" s="4"/>
      <c r="PSQ440" s="4"/>
      <c r="PSR440" s="4"/>
      <c r="PSS440" s="4"/>
      <c r="PST440" s="4"/>
      <c r="PSU440" s="4"/>
      <c r="PSV440" s="4"/>
      <c r="PSW440" s="4"/>
      <c r="PSX440" s="4"/>
      <c r="PSY440" s="4"/>
      <c r="PSZ440" s="4"/>
      <c r="PTA440" s="4"/>
      <c r="PTB440" s="4"/>
      <c r="PTC440" s="4"/>
      <c r="PTD440" s="4"/>
      <c r="PTE440" s="4"/>
      <c r="PTF440" s="4"/>
      <c r="PTG440" s="4"/>
      <c r="PTH440" s="4"/>
      <c r="PTI440" s="4"/>
      <c r="PTJ440" s="4"/>
      <c r="PTK440" s="4"/>
      <c r="PTL440" s="4"/>
      <c r="PTM440" s="4"/>
      <c r="PTN440" s="4"/>
      <c r="PTO440" s="4"/>
      <c r="PTP440" s="4"/>
      <c r="PTQ440" s="4"/>
      <c r="PTR440" s="4"/>
      <c r="PTS440" s="4"/>
      <c r="PTT440" s="4"/>
      <c r="PTU440" s="4"/>
      <c r="PTV440" s="4"/>
      <c r="PTW440" s="4"/>
      <c r="PTX440" s="4"/>
      <c r="PTY440" s="4"/>
      <c r="PTZ440" s="4"/>
      <c r="PUA440" s="4"/>
      <c r="PUB440" s="4"/>
      <c r="PUC440" s="4"/>
      <c r="PUD440" s="4"/>
      <c r="PUE440" s="4"/>
      <c r="PUF440" s="4"/>
      <c r="PUG440" s="4"/>
      <c r="PUH440" s="4"/>
      <c r="PUI440" s="4"/>
      <c r="PUJ440" s="4"/>
      <c r="PUK440" s="4"/>
      <c r="PUL440" s="4"/>
      <c r="PUM440" s="4"/>
      <c r="PUN440" s="4"/>
      <c r="PUO440" s="4"/>
      <c r="PUP440" s="4"/>
      <c r="PUQ440" s="4"/>
      <c r="PUR440" s="4"/>
      <c r="PUS440" s="4"/>
      <c r="PUT440" s="4"/>
      <c r="PUU440" s="4"/>
      <c r="PUV440" s="4"/>
      <c r="PUW440" s="4"/>
      <c r="PUX440" s="4"/>
      <c r="PUY440" s="4"/>
      <c r="PUZ440" s="4"/>
      <c r="PVA440" s="4"/>
      <c r="PVB440" s="4"/>
      <c r="PVC440" s="4"/>
      <c r="PVD440" s="4"/>
      <c r="PVE440" s="4"/>
      <c r="PVF440" s="4"/>
      <c r="PVG440" s="4"/>
      <c r="PVH440" s="4"/>
      <c r="PVI440" s="4"/>
      <c r="PVJ440" s="4"/>
      <c r="PVK440" s="4"/>
      <c r="PVL440" s="4"/>
      <c r="PVM440" s="4"/>
      <c r="PVN440" s="4"/>
      <c r="PVO440" s="4"/>
      <c r="PVP440" s="4"/>
      <c r="PVQ440" s="4"/>
      <c r="PVR440" s="4"/>
      <c r="PVS440" s="4"/>
      <c r="PVT440" s="4"/>
      <c r="PVU440" s="4"/>
      <c r="PVV440" s="4"/>
      <c r="PVW440" s="4"/>
      <c r="PVX440" s="4"/>
      <c r="PVY440" s="4"/>
      <c r="PVZ440" s="4"/>
      <c r="PWA440" s="4"/>
      <c r="PWB440" s="4"/>
      <c r="PWC440" s="4"/>
      <c r="PWD440" s="4"/>
      <c r="PWE440" s="4"/>
      <c r="PWF440" s="4"/>
      <c r="PWG440" s="4"/>
      <c r="PWH440" s="4"/>
      <c r="PWI440" s="4"/>
      <c r="PWJ440" s="4"/>
      <c r="PWK440" s="4"/>
      <c r="PWL440" s="4"/>
      <c r="PWM440" s="4"/>
      <c r="PWN440" s="4"/>
      <c r="PWO440" s="4"/>
      <c r="PWP440" s="4"/>
      <c r="PWQ440" s="4"/>
      <c r="PWR440" s="4"/>
      <c r="PWS440" s="4"/>
      <c r="PWT440" s="4"/>
      <c r="PWU440" s="4"/>
      <c r="PWV440" s="4"/>
      <c r="PWW440" s="4"/>
      <c r="PWX440" s="4"/>
      <c r="PWY440" s="4"/>
      <c r="PWZ440" s="4"/>
      <c r="PXA440" s="4"/>
      <c r="PXB440" s="4"/>
      <c r="PXC440" s="4"/>
      <c r="PXD440" s="4"/>
      <c r="PXE440" s="4"/>
      <c r="PXF440" s="4"/>
      <c r="PXG440" s="4"/>
      <c r="PXH440" s="4"/>
      <c r="PXI440" s="4"/>
      <c r="PXJ440" s="4"/>
      <c r="PXK440" s="4"/>
      <c r="PXL440" s="4"/>
      <c r="PXM440" s="4"/>
      <c r="PXN440" s="4"/>
      <c r="PXO440" s="4"/>
      <c r="PXP440" s="4"/>
      <c r="PXQ440" s="4"/>
      <c r="PXR440" s="4"/>
      <c r="PXS440" s="4"/>
      <c r="PXT440" s="4"/>
      <c r="PXU440" s="4"/>
      <c r="PXV440" s="4"/>
      <c r="PXW440" s="4"/>
      <c r="PXX440" s="4"/>
      <c r="PXY440" s="4"/>
      <c r="PXZ440" s="4"/>
      <c r="PYA440" s="4"/>
      <c r="PYB440" s="4"/>
      <c r="PYC440" s="4"/>
      <c r="PYD440" s="4"/>
      <c r="PYE440" s="4"/>
      <c r="PYF440" s="4"/>
      <c r="PYG440" s="4"/>
      <c r="PYH440" s="4"/>
      <c r="PYI440" s="4"/>
      <c r="PYJ440" s="4"/>
      <c r="PYK440" s="4"/>
      <c r="PYL440" s="4"/>
      <c r="PYM440" s="4"/>
      <c r="PYN440" s="4"/>
      <c r="PYO440" s="4"/>
      <c r="PYP440" s="4"/>
      <c r="PYQ440" s="4"/>
      <c r="PYR440" s="4"/>
      <c r="PYS440" s="4"/>
      <c r="PYT440" s="4"/>
      <c r="PYU440" s="4"/>
      <c r="PYV440" s="4"/>
      <c r="PYW440" s="4"/>
      <c r="PYX440" s="4"/>
      <c r="PYY440" s="4"/>
      <c r="PYZ440" s="4"/>
      <c r="PZA440" s="4"/>
      <c r="PZB440" s="4"/>
      <c r="PZC440" s="4"/>
      <c r="PZD440" s="4"/>
      <c r="PZE440" s="4"/>
      <c r="PZF440" s="4"/>
      <c r="PZG440" s="4"/>
      <c r="PZH440" s="4"/>
      <c r="PZI440" s="4"/>
      <c r="PZJ440" s="4"/>
      <c r="PZK440" s="4"/>
      <c r="PZL440" s="4"/>
      <c r="PZM440" s="4"/>
      <c r="PZN440" s="4"/>
      <c r="PZO440" s="4"/>
      <c r="PZP440" s="4"/>
      <c r="PZQ440" s="4"/>
      <c r="PZR440" s="4"/>
      <c r="PZS440" s="4"/>
      <c r="PZT440" s="4"/>
      <c r="PZU440" s="4"/>
      <c r="PZV440" s="4"/>
      <c r="PZW440" s="4"/>
      <c r="PZX440" s="4"/>
      <c r="PZY440" s="4"/>
      <c r="PZZ440" s="4"/>
      <c r="QAA440" s="4"/>
      <c r="QAB440" s="4"/>
      <c r="QAC440" s="4"/>
      <c r="QAD440" s="4"/>
      <c r="QAE440" s="4"/>
      <c r="QAF440" s="4"/>
      <c r="QAG440" s="4"/>
      <c r="QAH440" s="4"/>
      <c r="QAI440" s="4"/>
      <c r="QAJ440" s="4"/>
      <c r="QAK440" s="4"/>
      <c r="QAL440" s="4"/>
      <c r="QAM440" s="4"/>
      <c r="QAN440" s="4"/>
      <c r="QAO440" s="4"/>
      <c r="QAP440" s="4"/>
      <c r="QAQ440" s="4"/>
      <c r="QAR440" s="4"/>
      <c r="QAS440" s="4"/>
      <c r="QAT440" s="4"/>
      <c r="QAU440" s="4"/>
      <c r="QAV440" s="4"/>
      <c r="QAW440" s="4"/>
      <c r="QAX440" s="4"/>
      <c r="QAY440" s="4"/>
      <c r="QAZ440" s="4"/>
      <c r="QBA440" s="4"/>
      <c r="QBB440" s="4"/>
      <c r="QBC440" s="4"/>
      <c r="QBD440" s="4"/>
      <c r="QBE440" s="4"/>
      <c r="QBF440" s="4"/>
      <c r="QBG440" s="4"/>
      <c r="QBH440" s="4"/>
      <c r="QBI440" s="4"/>
      <c r="QBJ440" s="4"/>
      <c r="QBK440" s="4"/>
      <c r="QBL440" s="4"/>
      <c r="QBM440" s="4"/>
      <c r="QBN440" s="4"/>
      <c r="QBO440" s="4"/>
      <c r="QBP440" s="4"/>
      <c r="QBQ440" s="4"/>
      <c r="QBR440" s="4"/>
      <c r="QBS440" s="4"/>
      <c r="QBT440" s="4"/>
      <c r="QBU440" s="4"/>
      <c r="QBV440" s="4"/>
      <c r="QBW440" s="4"/>
      <c r="QBX440" s="4"/>
      <c r="QBY440" s="4"/>
      <c r="QBZ440" s="4"/>
      <c r="QCA440" s="4"/>
      <c r="QCB440" s="4"/>
      <c r="QCC440" s="4"/>
      <c r="QCD440" s="4"/>
      <c r="QCE440" s="4"/>
      <c r="QCF440" s="4"/>
      <c r="QCG440" s="4"/>
      <c r="QCH440" s="4"/>
      <c r="QCI440" s="4"/>
      <c r="QCJ440" s="4"/>
      <c r="QCK440" s="4"/>
      <c r="QCL440" s="4"/>
      <c r="QCM440" s="4"/>
      <c r="QCN440" s="4"/>
      <c r="QCO440" s="4"/>
      <c r="QCP440" s="4"/>
      <c r="QCQ440" s="4"/>
      <c r="QCR440" s="4"/>
      <c r="QCS440" s="4"/>
      <c r="QCT440" s="4"/>
      <c r="QCU440" s="4"/>
      <c r="QCV440" s="4"/>
      <c r="QCW440" s="4"/>
      <c r="QCX440" s="4"/>
      <c r="QCY440" s="4"/>
      <c r="QCZ440" s="4"/>
      <c r="QDA440" s="4"/>
      <c r="QDB440" s="4"/>
      <c r="QDC440" s="4"/>
      <c r="QDD440" s="4"/>
      <c r="QDE440" s="4"/>
      <c r="QDF440" s="4"/>
      <c r="QDG440" s="4"/>
      <c r="QDH440" s="4"/>
      <c r="QDI440" s="4"/>
      <c r="QDJ440" s="4"/>
      <c r="QDK440" s="4"/>
      <c r="QDL440" s="4"/>
      <c r="QDM440" s="4"/>
      <c r="QDN440" s="4"/>
      <c r="QDO440" s="4"/>
      <c r="QDP440" s="4"/>
      <c r="QDQ440" s="4"/>
      <c r="QDR440" s="4"/>
      <c r="QDS440" s="4"/>
      <c r="QDT440" s="4"/>
      <c r="QDU440" s="4"/>
      <c r="QDV440" s="4"/>
      <c r="QDW440" s="4"/>
      <c r="QDX440" s="4"/>
      <c r="QDY440" s="4"/>
      <c r="QDZ440" s="4"/>
      <c r="QEA440" s="4"/>
      <c r="QEB440" s="4"/>
      <c r="QEC440" s="4"/>
      <c r="QED440" s="4"/>
      <c r="QEE440" s="4"/>
      <c r="QEF440" s="4"/>
      <c r="QEG440" s="4"/>
      <c r="QEH440" s="4"/>
      <c r="QEI440" s="4"/>
      <c r="QEJ440" s="4"/>
      <c r="QEK440" s="4"/>
      <c r="QEL440" s="4"/>
      <c r="QEM440" s="4"/>
      <c r="QEN440" s="4"/>
      <c r="QEO440" s="4"/>
      <c r="QEP440" s="4"/>
      <c r="QEQ440" s="4"/>
      <c r="QER440" s="4"/>
      <c r="QES440" s="4"/>
      <c r="QET440" s="4"/>
      <c r="QEU440" s="4"/>
      <c r="QEV440" s="4"/>
      <c r="QEW440" s="4"/>
      <c r="QEX440" s="4"/>
      <c r="QEY440" s="4"/>
      <c r="QEZ440" s="4"/>
      <c r="QFA440" s="4"/>
      <c r="QFB440" s="4"/>
      <c r="QFC440" s="4"/>
      <c r="QFD440" s="4"/>
      <c r="QFE440" s="4"/>
      <c r="QFF440" s="4"/>
      <c r="QFG440" s="4"/>
      <c r="QFH440" s="4"/>
      <c r="QFI440" s="4"/>
      <c r="QFJ440" s="4"/>
      <c r="QFK440" s="4"/>
      <c r="QFL440" s="4"/>
      <c r="QFM440" s="4"/>
      <c r="QFN440" s="4"/>
      <c r="QFO440" s="4"/>
      <c r="QFP440" s="4"/>
      <c r="QFQ440" s="4"/>
      <c r="QFR440" s="4"/>
      <c r="QFS440" s="4"/>
      <c r="QFT440" s="4"/>
      <c r="QFU440" s="4"/>
      <c r="QFV440" s="4"/>
      <c r="QFW440" s="4"/>
      <c r="QFX440" s="4"/>
      <c r="QFY440" s="4"/>
      <c r="QFZ440" s="4"/>
      <c r="QGA440" s="4"/>
      <c r="QGB440" s="4"/>
      <c r="QGC440" s="4"/>
      <c r="QGD440" s="4"/>
      <c r="QGE440" s="4"/>
      <c r="QGF440" s="4"/>
      <c r="QGG440" s="4"/>
      <c r="QGH440" s="4"/>
      <c r="QGI440" s="4"/>
      <c r="QGJ440" s="4"/>
      <c r="QGK440" s="4"/>
      <c r="QGL440" s="4"/>
      <c r="QGM440" s="4"/>
      <c r="QGN440" s="4"/>
      <c r="QGO440" s="4"/>
      <c r="QGP440" s="4"/>
      <c r="QGQ440" s="4"/>
      <c r="QGR440" s="4"/>
      <c r="QGS440" s="4"/>
      <c r="QGT440" s="4"/>
      <c r="QGU440" s="4"/>
      <c r="QGV440" s="4"/>
      <c r="QGW440" s="4"/>
      <c r="QGX440" s="4"/>
      <c r="QGY440" s="4"/>
      <c r="QGZ440" s="4"/>
      <c r="QHA440" s="4"/>
      <c r="QHB440" s="4"/>
      <c r="QHC440" s="4"/>
      <c r="QHD440" s="4"/>
      <c r="QHE440" s="4"/>
      <c r="QHF440" s="4"/>
      <c r="QHG440" s="4"/>
      <c r="QHH440" s="4"/>
      <c r="QHI440" s="4"/>
      <c r="QHJ440" s="4"/>
      <c r="QHK440" s="4"/>
      <c r="QHL440" s="4"/>
      <c r="QHM440" s="4"/>
      <c r="QHN440" s="4"/>
      <c r="QHO440" s="4"/>
      <c r="QHP440" s="4"/>
      <c r="QHQ440" s="4"/>
      <c r="QHR440" s="4"/>
      <c r="QHS440" s="4"/>
      <c r="QHT440" s="4"/>
      <c r="QHU440" s="4"/>
      <c r="QHV440" s="4"/>
      <c r="QHW440" s="4"/>
      <c r="QHX440" s="4"/>
      <c r="QHY440" s="4"/>
      <c r="QHZ440" s="4"/>
      <c r="QIA440" s="4"/>
      <c r="QIB440" s="4"/>
      <c r="QIC440" s="4"/>
      <c r="QID440" s="4"/>
      <c r="QIE440" s="4"/>
      <c r="QIF440" s="4"/>
      <c r="QIG440" s="4"/>
      <c r="QIH440" s="4"/>
      <c r="QII440" s="4"/>
      <c r="QIJ440" s="4"/>
      <c r="QIK440" s="4"/>
      <c r="QIL440" s="4"/>
      <c r="QIM440" s="4"/>
      <c r="QIN440" s="4"/>
      <c r="QIO440" s="4"/>
      <c r="QIP440" s="4"/>
      <c r="QIQ440" s="4"/>
      <c r="QIR440" s="4"/>
      <c r="QIS440" s="4"/>
      <c r="QIT440" s="4"/>
      <c r="QIU440" s="4"/>
      <c r="QIV440" s="4"/>
      <c r="QIW440" s="4"/>
      <c r="QIX440" s="4"/>
      <c r="QIY440" s="4"/>
      <c r="QIZ440" s="4"/>
      <c r="QJA440" s="4"/>
      <c r="QJB440" s="4"/>
      <c r="QJC440" s="4"/>
      <c r="QJD440" s="4"/>
      <c r="QJE440" s="4"/>
      <c r="QJF440" s="4"/>
      <c r="QJG440" s="4"/>
      <c r="QJH440" s="4"/>
      <c r="QJI440" s="4"/>
      <c r="QJJ440" s="4"/>
      <c r="QJK440" s="4"/>
      <c r="QJL440" s="4"/>
      <c r="QJM440" s="4"/>
      <c r="QJN440" s="4"/>
      <c r="QJO440" s="4"/>
      <c r="QJP440" s="4"/>
      <c r="QJQ440" s="4"/>
      <c r="QJR440" s="4"/>
      <c r="QJS440" s="4"/>
      <c r="QJT440" s="4"/>
      <c r="QJU440" s="4"/>
      <c r="QJV440" s="4"/>
      <c r="QJW440" s="4"/>
      <c r="QJX440" s="4"/>
      <c r="QJY440" s="4"/>
      <c r="QJZ440" s="4"/>
      <c r="QKA440" s="4"/>
      <c r="QKB440" s="4"/>
      <c r="QKC440" s="4"/>
      <c r="QKD440" s="4"/>
      <c r="QKE440" s="4"/>
      <c r="QKF440" s="4"/>
      <c r="QKG440" s="4"/>
      <c r="QKH440" s="4"/>
      <c r="QKI440" s="4"/>
      <c r="QKJ440" s="4"/>
      <c r="QKK440" s="4"/>
      <c r="QKL440" s="4"/>
      <c r="QKM440" s="4"/>
      <c r="QKN440" s="4"/>
      <c r="QKO440" s="4"/>
      <c r="QKP440" s="4"/>
      <c r="QKQ440" s="4"/>
      <c r="QKR440" s="4"/>
      <c r="QKS440" s="4"/>
      <c r="QKT440" s="4"/>
      <c r="QKU440" s="4"/>
      <c r="QKV440" s="4"/>
      <c r="QKW440" s="4"/>
      <c r="QKX440" s="4"/>
      <c r="QKY440" s="4"/>
      <c r="QKZ440" s="4"/>
      <c r="QLA440" s="4"/>
      <c r="QLB440" s="4"/>
      <c r="QLC440" s="4"/>
      <c r="QLD440" s="4"/>
      <c r="QLE440" s="4"/>
      <c r="QLF440" s="4"/>
      <c r="QLG440" s="4"/>
      <c r="QLH440" s="4"/>
      <c r="QLI440" s="4"/>
      <c r="QLJ440" s="4"/>
      <c r="QLK440" s="4"/>
      <c r="QLL440" s="4"/>
      <c r="QLM440" s="4"/>
      <c r="QLN440" s="4"/>
      <c r="QLO440" s="4"/>
      <c r="QLP440" s="4"/>
      <c r="QLQ440" s="4"/>
      <c r="QLR440" s="4"/>
      <c r="QLS440" s="4"/>
      <c r="QLT440" s="4"/>
      <c r="QLU440" s="4"/>
      <c r="QLV440" s="4"/>
      <c r="QLW440" s="4"/>
      <c r="QLX440" s="4"/>
      <c r="QLY440" s="4"/>
      <c r="QLZ440" s="4"/>
      <c r="QMA440" s="4"/>
      <c r="QMB440" s="4"/>
      <c r="QMC440" s="4"/>
      <c r="QMD440" s="4"/>
      <c r="QME440" s="4"/>
      <c r="QMF440" s="4"/>
      <c r="QMG440" s="4"/>
      <c r="QMH440" s="4"/>
      <c r="QMI440" s="4"/>
      <c r="QMJ440" s="4"/>
      <c r="QMK440" s="4"/>
      <c r="QML440" s="4"/>
      <c r="QMM440" s="4"/>
      <c r="QMN440" s="4"/>
      <c r="QMO440" s="4"/>
      <c r="QMP440" s="4"/>
      <c r="QMQ440" s="4"/>
      <c r="QMR440" s="4"/>
      <c r="QMS440" s="4"/>
      <c r="QMT440" s="4"/>
      <c r="QMU440" s="4"/>
      <c r="QMV440" s="4"/>
      <c r="QMW440" s="4"/>
      <c r="QMX440" s="4"/>
      <c r="QMY440" s="4"/>
      <c r="QMZ440" s="4"/>
      <c r="QNA440" s="4"/>
      <c r="QNB440" s="4"/>
      <c r="QNC440" s="4"/>
      <c r="QND440" s="4"/>
      <c r="QNE440" s="4"/>
      <c r="QNF440" s="4"/>
      <c r="QNG440" s="4"/>
      <c r="QNH440" s="4"/>
      <c r="QNI440" s="4"/>
      <c r="QNJ440" s="4"/>
      <c r="QNK440" s="4"/>
      <c r="QNL440" s="4"/>
      <c r="QNM440" s="4"/>
      <c r="QNN440" s="4"/>
      <c r="QNO440" s="4"/>
      <c r="QNP440" s="4"/>
      <c r="QNQ440" s="4"/>
      <c r="QNR440" s="4"/>
      <c r="QNS440" s="4"/>
      <c r="QNT440" s="4"/>
      <c r="QNU440" s="4"/>
      <c r="QNV440" s="4"/>
      <c r="QNW440" s="4"/>
      <c r="QNX440" s="4"/>
      <c r="QNY440" s="4"/>
      <c r="QNZ440" s="4"/>
      <c r="QOA440" s="4"/>
      <c r="QOB440" s="4"/>
      <c r="QOC440" s="4"/>
      <c r="QOD440" s="4"/>
      <c r="QOE440" s="4"/>
      <c r="QOF440" s="4"/>
      <c r="QOG440" s="4"/>
      <c r="QOH440" s="4"/>
      <c r="QOI440" s="4"/>
      <c r="QOJ440" s="4"/>
      <c r="QOK440" s="4"/>
      <c r="QOL440" s="4"/>
      <c r="QOM440" s="4"/>
      <c r="QON440" s="4"/>
      <c r="QOO440" s="4"/>
      <c r="QOP440" s="4"/>
      <c r="QOQ440" s="4"/>
      <c r="QOR440" s="4"/>
      <c r="QOS440" s="4"/>
      <c r="QOT440" s="4"/>
      <c r="QOU440" s="4"/>
      <c r="QOV440" s="4"/>
      <c r="QOW440" s="4"/>
      <c r="QOX440" s="4"/>
      <c r="QOY440" s="4"/>
      <c r="QOZ440" s="4"/>
      <c r="QPA440" s="4"/>
      <c r="QPB440" s="4"/>
      <c r="QPC440" s="4"/>
      <c r="QPD440" s="4"/>
      <c r="QPE440" s="4"/>
      <c r="QPF440" s="4"/>
      <c r="QPG440" s="4"/>
      <c r="QPH440" s="4"/>
      <c r="QPI440" s="4"/>
      <c r="QPJ440" s="4"/>
      <c r="QPK440" s="4"/>
      <c r="QPL440" s="4"/>
      <c r="QPM440" s="4"/>
      <c r="QPN440" s="4"/>
      <c r="QPO440" s="4"/>
      <c r="QPP440" s="4"/>
      <c r="QPQ440" s="4"/>
      <c r="QPR440" s="4"/>
      <c r="QPS440" s="4"/>
      <c r="QPT440" s="4"/>
      <c r="QPU440" s="4"/>
      <c r="QPV440" s="4"/>
      <c r="QPW440" s="4"/>
      <c r="QPX440" s="4"/>
      <c r="QPY440" s="4"/>
      <c r="QPZ440" s="4"/>
      <c r="QQA440" s="4"/>
      <c r="QQB440" s="4"/>
      <c r="QQC440" s="4"/>
      <c r="QQD440" s="4"/>
      <c r="QQE440" s="4"/>
      <c r="QQF440" s="4"/>
      <c r="QQG440" s="4"/>
      <c r="QQH440" s="4"/>
      <c r="QQI440" s="4"/>
      <c r="QQJ440" s="4"/>
      <c r="QQK440" s="4"/>
      <c r="QQL440" s="4"/>
      <c r="QQM440" s="4"/>
      <c r="QQN440" s="4"/>
      <c r="QQO440" s="4"/>
      <c r="QQP440" s="4"/>
      <c r="QQQ440" s="4"/>
      <c r="QQR440" s="4"/>
      <c r="QQS440" s="4"/>
      <c r="QQT440" s="4"/>
      <c r="QQU440" s="4"/>
      <c r="QQV440" s="4"/>
      <c r="QQW440" s="4"/>
      <c r="QQX440" s="4"/>
      <c r="QQY440" s="4"/>
      <c r="QQZ440" s="4"/>
      <c r="QRA440" s="4"/>
      <c r="QRB440" s="4"/>
      <c r="QRC440" s="4"/>
      <c r="QRD440" s="4"/>
      <c r="QRE440" s="4"/>
      <c r="QRF440" s="4"/>
      <c r="QRG440" s="4"/>
      <c r="QRH440" s="4"/>
      <c r="QRI440" s="4"/>
      <c r="QRJ440" s="4"/>
      <c r="QRK440" s="4"/>
      <c r="QRL440" s="4"/>
      <c r="QRM440" s="4"/>
      <c r="QRN440" s="4"/>
      <c r="QRO440" s="4"/>
      <c r="QRP440" s="4"/>
      <c r="QRQ440" s="4"/>
      <c r="QRR440" s="4"/>
      <c r="QRS440" s="4"/>
      <c r="QRT440" s="4"/>
      <c r="QRU440" s="4"/>
      <c r="QRV440" s="4"/>
      <c r="QRW440" s="4"/>
      <c r="QRX440" s="4"/>
      <c r="QRY440" s="4"/>
      <c r="QRZ440" s="4"/>
      <c r="QSA440" s="4"/>
      <c r="QSB440" s="4"/>
      <c r="QSC440" s="4"/>
      <c r="QSD440" s="4"/>
      <c r="QSE440" s="4"/>
      <c r="QSF440" s="4"/>
      <c r="QSG440" s="4"/>
      <c r="QSH440" s="4"/>
      <c r="QSI440" s="4"/>
      <c r="QSJ440" s="4"/>
      <c r="QSK440" s="4"/>
      <c r="QSL440" s="4"/>
      <c r="QSM440" s="4"/>
      <c r="QSN440" s="4"/>
      <c r="QSO440" s="4"/>
      <c r="QSP440" s="4"/>
      <c r="QSQ440" s="4"/>
      <c r="QSR440" s="4"/>
      <c r="QSS440" s="4"/>
      <c r="QST440" s="4"/>
      <c r="QSU440" s="4"/>
      <c r="QSV440" s="4"/>
      <c r="QSW440" s="4"/>
      <c r="QSX440" s="4"/>
      <c r="QSY440" s="4"/>
      <c r="QSZ440" s="4"/>
      <c r="QTA440" s="4"/>
      <c r="QTB440" s="4"/>
      <c r="QTC440" s="4"/>
      <c r="QTD440" s="4"/>
      <c r="QTE440" s="4"/>
      <c r="QTF440" s="4"/>
      <c r="QTG440" s="4"/>
      <c r="QTH440" s="4"/>
      <c r="QTI440" s="4"/>
      <c r="QTJ440" s="4"/>
      <c r="QTK440" s="4"/>
      <c r="QTL440" s="4"/>
      <c r="QTM440" s="4"/>
      <c r="QTN440" s="4"/>
      <c r="QTO440" s="4"/>
      <c r="QTP440" s="4"/>
      <c r="QTQ440" s="4"/>
      <c r="QTR440" s="4"/>
      <c r="QTS440" s="4"/>
      <c r="QTT440" s="4"/>
      <c r="QTU440" s="4"/>
      <c r="QTV440" s="4"/>
      <c r="QTW440" s="4"/>
      <c r="QTX440" s="4"/>
      <c r="QTY440" s="4"/>
      <c r="QTZ440" s="4"/>
      <c r="QUA440" s="4"/>
      <c r="QUB440" s="4"/>
      <c r="QUC440" s="4"/>
      <c r="QUD440" s="4"/>
      <c r="QUE440" s="4"/>
      <c r="QUF440" s="4"/>
      <c r="QUG440" s="4"/>
      <c r="QUH440" s="4"/>
      <c r="QUI440" s="4"/>
      <c r="QUJ440" s="4"/>
      <c r="QUK440" s="4"/>
      <c r="QUL440" s="4"/>
      <c r="QUM440" s="4"/>
      <c r="QUN440" s="4"/>
      <c r="QUO440" s="4"/>
      <c r="QUP440" s="4"/>
      <c r="QUQ440" s="4"/>
      <c r="QUR440" s="4"/>
      <c r="QUS440" s="4"/>
      <c r="QUT440" s="4"/>
      <c r="QUU440" s="4"/>
      <c r="QUV440" s="4"/>
      <c r="QUW440" s="4"/>
      <c r="QUX440" s="4"/>
      <c r="QUY440" s="4"/>
      <c r="QUZ440" s="4"/>
      <c r="QVA440" s="4"/>
      <c r="QVB440" s="4"/>
      <c r="QVC440" s="4"/>
      <c r="QVD440" s="4"/>
      <c r="QVE440" s="4"/>
      <c r="QVF440" s="4"/>
      <c r="QVG440" s="4"/>
      <c r="QVH440" s="4"/>
      <c r="QVI440" s="4"/>
      <c r="QVJ440" s="4"/>
      <c r="QVK440" s="4"/>
      <c r="QVL440" s="4"/>
      <c r="QVM440" s="4"/>
      <c r="QVN440" s="4"/>
      <c r="QVO440" s="4"/>
      <c r="QVP440" s="4"/>
      <c r="QVQ440" s="4"/>
      <c r="QVR440" s="4"/>
      <c r="QVS440" s="4"/>
      <c r="QVT440" s="4"/>
      <c r="QVU440" s="4"/>
      <c r="QVV440" s="4"/>
      <c r="QVW440" s="4"/>
      <c r="QVX440" s="4"/>
      <c r="QVY440" s="4"/>
      <c r="QVZ440" s="4"/>
      <c r="QWA440" s="4"/>
      <c r="QWB440" s="4"/>
      <c r="QWC440" s="4"/>
      <c r="QWD440" s="4"/>
      <c r="QWE440" s="4"/>
      <c r="QWF440" s="4"/>
      <c r="QWG440" s="4"/>
      <c r="QWH440" s="4"/>
      <c r="QWI440" s="4"/>
      <c r="QWJ440" s="4"/>
      <c r="QWK440" s="4"/>
      <c r="QWL440" s="4"/>
      <c r="QWM440" s="4"/>
      <c r="QWN440" s="4"/>
      <c r="QWO440" s="4"/>
      <c r="QWP440" s="4"/>
      <c r="QWQ440" s="4"/>
      <c r="QWR440" s="4"/>
      <c r="QWS440" s="4"/>
      <c r="QWT440" s="4"/>
      <c r="QWU440" s="4"/>
      <c r="QWV440" s="4"/>
      <c r="QWW440" s="4"/>
      <c r="QWX440" s="4"/>
      <c r="QWY440" s="4"/>
      <c r="QWZ440" s="4"/>
      <c r="QXA440" s="4"/>
      <c r="QXB440" s="4"/>
      <c r="QXC440" s="4"/>
      <c r="QXD440" s="4"/>
      <c r="QXE440" s="4"/>
      <c r="QXF440" s="4"/>
      <c r="QXG440" s="4"/>
      <c r="QXH440" s="4"/>
      <c r="QXI440" s="4"/>
      <c r="QXJ440" s="4"/>
      <c r="QXK440" s="4"/>
      <c r="QXL440" s="4"/>
      <c r="QXM440" s="4"/>
      <c r="QXN440" s="4"/>
      <c r="QXO440" s="4"/>
      <c r="QXP440" s="4"/>
      <c r="QXQ440" s="4"/>
      <c r="QXR440" s="4"/>
      <c r="QXS440" s="4"/>
      <c r="QXT440" s="4"/>
      <c r="QXU440" s="4"/>
      <c r="QXV440" s="4"/>
      <c r="QXW440" s="4"/>
      <c r="QXX440" s="4"/>
      <c r="QXY440" s="4"/>
      <c r="QXZ440" s="4"/>
      <c r="QYA440" s="4"/>
      <c r="QYB440" s="4"/>
      <c r="QYC440" s="4"/>
      <c r="QYD440" s="4"/>
      <c r="QYE440" s="4"/>
      <c r="QYF440" s="4"/>
      <c r="QYG440" s="4"/>
      <c r="QYH440" s="4"/>
      <c r="QYI440" s="4"/>
      <c r="QYJ440" s="4"/>
      <c r="QYK440" s="4"/>
      <c r="QYL440" s="4"/>
      <c r="QYM440" s="4"/>
      <c r="QYN440" s="4"/>
      <c r="QYO440" s="4"/>
      <c r="QYP440" s="4"/>
      <c r="QYQ440" s="4"/>
      <c r="QYR440" s="4"/>
      <c r="QYS440" s="4"/>
      <c r="QYT440" s="4"/>
      <c r="QYU440" s="4"/>
      <c r="QYV440" s="4"/>
      <c r="QYW440" s="4"/>
      <c r="QYX440" s="4"/>
      <c r="QYY440" s="4"/>
      <c r="QYZ440" s="4"/>
      <c r="QZA440" s="4"/>
      <c r="QZB440" s="4"/>
      <c r="QZC440" s="4"/>
      <c r="QZD440" s="4"/>
      <c r="QZE440" s="4"/>
      <c r="QZF440" s="4"/>
      <c r="QZG440" s="4"/>
      <c r="QZH440" s="4"/>
      <c r="QZI440" s="4"/>
      <c r="QZJ440" s="4"/>
      <c r="QZK440" s="4"/>
      <c r="QZL440" s="4"/>
      <c r="QZM440" s="4"/>
      <c r="QZN440" s="4"/>
      <c r="QZO440" s="4"/>
      <c r="QZP440" s="4"/>
      <c r="QZQ440" s="4"/>
      <c r="QZR440" s="4"/>
      <c r="QZS440" s="4"/>
      <c r="QZT440" s="4"/>
      <c r="QZU440" s="4"/>
      <c r="QZV440" s="4"/>
      <c r="QZW440" s="4"/>
      <c r="QZX440" s="4"/>
      <c r="QZY440" s="4"/>
      <c r="QZZ440" s="4"/>
      <c r="RAA440" s="4"/>
      <c r="RAB440" s="4"/>
      <c r="RAC440" s="4"/>
      <c r="RAD440" s="4"/>
      <c r="RAE440" s="4"/>
      <c r="RAF440" s="4"/>
      <c r="RAG440" s="4"/>
      <c r="RAH440" s="4"/>
      <c r="RAI440" s="4"/>
      <c r="RAJ440" s="4"/>
      <c r="RAK440" s="4"/>
      <c r="RAL440" s="4"/>
      <c r="RAM440" s="4"/>
      <c r="RAN440" s="4"/>
      <c r="RAO440" s="4"/>
      <c r="RAP440" s="4"/>
      <c r="RAQ440" s="4"/>
      <c r="RAR440" s="4"/>
      <c r="RAS440" s="4"/>
      <c r="RAT440" s="4"/>
      <c r="RAU440" s="4"/>
      <c r="RAV440" s="4"/>
      <c r="RAW440" s="4"/>
      <c r="RAX440" s="4"/>
      <c r="RAY440" s="4"/>
      <c r="RAZ440" s="4"/>
      <c r="RBA440" s="4"/>
      <c r="RBB440" s="4"/>
      <c r="RBC440" s="4"/>
      <c r="RBD440" s="4"/>
      <c r="RBE440" s="4"/>
      <c r="RBF440" s="4"/>
      <c r="RBG440" s="4"/>
      <c r="RBH440" s="4"/>
      <c r="RBI440" s="4"/>
      <c r="RBJ440" s="4"/>
      <c r="RBK440" s="4"/>
      <c r="RBL440" s="4"/>
      <c r="RBM440" s="4"/>
      <c r="RBN440" s="4"/>
      <c r="RBO440" s="4"/>
      <c r="RBP440" s="4"/>
      <c r="RBQ440" s="4"/>
      <c r="RBR440" s="4"/>
      <c r="RBS440" s="4"/>
      <c r="RBT440" s="4"/>
      <c r="RBU440" s="4"/>
      <c r="RBV440" s="4"/>
      <c r="RBW440" s="4"/>
      <c r="RBX440" s="4"/>
      <c r="RBY440" s="4"/>
      <c r="RBZ440" s="4"/>
      <c r="RCA440" s="4"/>
      <c r="RCB440" s="4"/>
      <c r="RCC440" s="4"/>
      <c r="RCD440" s="4"/>
      <c r="RCE440" s="4"/>
      <c r="RCF440" s="4"/>
      <c r="RCG440" s="4"/>
      <c r="RCH440" s="4"/>
      <c r="RCI440" s="4"/>
      <c r="RCJ440" s="4"/>
      <c r="RCK440" s="4"/>
      <c r="RCL440" s="4"/>
      <c r="RCM440" s="4"/>
      <c r="RCN440" s="4"/>
      <c r="RCO440" s="4"/>
      <c r="RCP440" s="4"/>
      <c r="RCQ440" s="4"/>
      <c r="RCR440" s="4"/>
      <c r="RCS440" s="4"/>
      <c r="RCT440" s="4"/>
      <c r="RCU440" s="4"/>
      <c r="RCV440" s="4"/>
      <c r="RCW440" s="4"/>
      <c r="RCX440" s="4"/>
      <c r="RCY440" s="4"/>
      <c r="RCZ440" s="4"/>
      <c r="RDA440" s="4"/>
      <c r="RDB440" s="4"/>
      <c r="RDC440" s="4"/>
      <c r="RDD440" s="4"/>
      <c r="RDE440" s="4"/>
      <c r="RDF440" s="4"/>
      <c r="RDG440" s="4"/>
      <c r="RDH440" s="4"/>
      <c r="RDI440" s="4"/>
      <c r="RDJ440" s="4"/>
      <c r="RDK440" s="4"/>
      <c r="RDL440" s="4"/>
      <c r="RDM440" s="4"/>
      <c r="RDN440" s="4"/>
      <c r="RDO440" s="4"/>
      <c r="RDP440" s="4"/>
      <c r="RDQ440" s="4"/>
      <c r="RDR440" s="4"/>
      <c r="RDS440" s="4"/>
      <c r="RDT440" s="4"/>
      <c r="RDU440" s="4"/>
      <c r="RDV440" s="4"/>
      <c r="RDW440" s="4"/>
      <c r="RDX440" s="4"/>
      <c r="RDY440" s="4"/>
      <c r="RDZ440" s="4"/>
      <c r="REA440" s="4"/>
      <c r="REB440" s="4"/>
      <c r="REC440" s="4"/>
      <c r="RED440" s="4"/>
      <c r="REE440" s="4"/>
      <c r="REF440" s="4"/>
      <c r="REG440" s="4"/>
      <c r="REH440" s="4"/>
      <c r="REI440" s="4"/>
      <c r="REJ440" s="4"/>
      <c r="REK440" s="4"/>
      <c r="REL440" s="4"/>
      <c r="REM440" s="4"/>
      <c r="REN440" s="4"/>
      <c r="REO440" s="4"/>
      <c r="REP440" s="4"/>
      <c r="REQ440" s="4"/>
      <c r="RER440" s="4"/>
      <c r="RES440" s="4"/>
      <c r="RET440" s="4"/>
      <c r="REU440" s="4"/>
      <c r="REV440" s="4"/>
      <c r="REW440" s="4"/>
      <c r="REX440" s="4"/>
      <c r="REY440" s="4"/>
      <c r="REZ440" s="4"/>
      <c r="RFA440" s="4"/>
      <c r="RFB440" s="4"/>
      <c r="RFC440" s="4"/>
      <c r="RFD440" s="4"/>
      <c r="RFE440" s="4"/>
      <c r="RFF440" s="4"/>
      <c r="RFG440" s="4"/>
      <c r="RFH440" s="4"/>
      <c r="RFI440" s="4"/>
      <c r="RFJ440" s="4"/>
      <c r="RFK440" s="4"/>
      <c r="RFL440" s="4"/>
      <c r="RFM440" s="4"/>
      <c r="RFN440" s="4"/>
      <c r="RFO440" s="4"/>
      <c r="RFP440" s="4"/>
      <c r="RFQ440" s="4"/>
      <c r="RFR440" s="4"/>
      <c r="RFS440" s="4"/>
      <c r="RFT440" s="4"/>
      <c r="RFU440" s="4"/>
      <c r="RFV440" s="4"/>
      <c r="RFW440" s="4"/>
      <c r="RFX440" s="4"/>
      <c r="RFY440" s="4"/>
      <c r="RFZ440" s="4"/>
      <c r="RGA440" s="4"/>
      <c r="RGB440" s="4"/>
      <c r="RGC440" s="4"/>
      <c r="RGD440" s="4"/>
      <c r="RGE440" s="4"/>
      <c r="RGF440" s="4"/>
      <c r="RGG440" s="4"/>
      <c r="RGH440" s="4"/>
      <c r="RGI440" s="4"/>
      <c r="RGJ440" s="4"/>
      <c r="RGK440" s="4"/>
      <c r="RGL440" s="4"/>
      <c r="RGM440" s="4"/>
      <c r="RGN440" s="4"/>
      <c r="RGO440" s="4"/>
      <c r="RGP440" s="4"/>
      <c r="RGQ440" s="4"/>
      <c r="RGR440" s="4"/>
      <c r="RGS440" s="4"/>
      <c r="RGT440" s="4"/>
      <c r="RGU440" s="4"/>
      <c r="RGV440" s="4"/>
      <c r="RGW440" s="4"/>
      <c r="RGX440" s="4"/>
      <c r="RGY440" s="4"/>
      <c r="RGZ440" s="4"/>
      <c r="RHA440" s="4"/>
      <c r="RHB440" s="4"/>
      <c r="RHC440" s="4"/>
      <c r="RHD440" s="4"/>
      <c r="RHE440" s="4"/>
      <c r="RHF440" s="4"/>
      <c r="RHG440" s="4"/>
      <c r="RHH440" s="4"/>
      <c r="RHI440" s="4"/>
      <c r="RHJ440" s="4"/>
      <c r="RHK440" s="4"/>
      <c r="RHL440" s="4"/>
      <c r="RHM440" s="4"/>
      <c r="RHN440" s="4"/>
      <c r="RHO440" s="4"/>
      <c r="RHP440" s="4"/>
      <c r="RHQ440" s="4"/>
      <c r="RHR440" s="4"/>
      <c r="RHS440" s="4"/>
      <c r="RHT440" s="4"/>
      <c r="RHU440" s="4"/>
      <c r="RHV440" s="4"/>
      <c r="RHW440" s="4"/>
      <c r="RHX440" s="4"/>
      <c r="RHY440" s="4"/>
      <c r="RHZ440" s="4"/>
      <c r="RIA440" s="4"/>
      <c r="RIB440" s="4"/>
      <c r="RIC440" s="4"/>
      <c r="RID440" s="4"/>
      <c r="RIE440" s="4"/>
      <c r="RIF440" s="4"/>
      <c r="RIG440" s="4"/>
      <c r="RIH440" s="4"/>
      <c r="RII440" s="4"/>
      <c r="RIJ440" s="4"/>
      <c r="RIK440" s="4"/>
      <c r="RIL440" s="4"/>
      <c r="RIM440" s="4"/>
      <c r="RIN440" s="4"/>
      <c r="RIO440" s="4"/>
      <c r="RIP440" s="4"/>
      <c r="RIQ440" s="4"/>
      <c r="RIR440" s="4"/>
      <c r="RIS440" s="4"/>
      <c r="RIT440" s="4"/>
      <c r="RIU440" s="4"/>
      <c r="RIV440" s="4"/>
      <c r="RIW440" s="4"/>
      <c r="RIX440" s="4"/>
      <c r="RIY440" s="4"/>
      <c r="RIZ440" s="4"/>
      <c r="RJA440" s="4"/>
      <c r="RJB440" s="4"/>
      <c r="RJC440" s="4"/>
      <c r="RJD440" s="4"/>
      <c r="RJE440" s="4"/>
      <c r="RJF440" s="4"/>
      <c r="RJG440" s="4"/>
      <c r="RJH440" s="4"/>
      <c r="RJI440" s="4"/>
      <c r="RJJ440" s="4"/>
      <c r="RJK440" s="4"/>
      <c r="RJL440" s="4"/>
      <c r="RJM440" s="4"/>
      <c r="RJN440" s="4"/>
      <c r="RJO440" s="4"/>
      <c r="RJP440" s="4"/>
      <c r="RJQ440" s="4"/>
      <c r="RJR440" s="4"/>
      <c r="RJS440" s="4"/>
      <c r="RJT440" s="4"/>
      <c r="RJU440" s="4"/>
      <c r="RJV440" s="4"/>
      <c r="RJW440" s="4"/>
      <c r="RJX440" s="4"/>
      <c r="RJY440" s="4"/>
      <c r="RJZ440" s="4"/>
      <c r="RKA440" s="4"/>
      <c r="RKB440" s="4"/>
      <c r="RKC440" s="4"/>
      <c r="RKD440" s="4"/>
      <c r="RKE440" s="4"/>
      <c r="RKF440" s="4"/>
      <c r="RKG440" s="4"/>
      <c r="RKH440" s="4"/>
      <c r="RKI440" s="4"/>
      <c r="RKJ440" s="4"/>
      <c r="RKK440" s="4"/>
      <c r="RKL440" s="4"/>
      <c r="RKM440" s="4"/>
      <c r="RKN440" s="4"/>
      <c r="RKO440" s="4"/>
      <c r="RKP440" s="4"/>
      <c r="RKQ440" s="4"/>
      <c r="RKR440" s="4"/>
      <c r="RKS440" s="4"/>
      <c r="RKT440" s="4"/>
      <c r="RKU440" s="4"/>
      <c r="RKV440" s="4"/>
      <c r="RKW440" s="4"/>
      <c r="RKX440" s="4"/>
      <c r="RKY440" s="4"/>
      <c r="RKZ440" s="4"/>
      <c r="RLA440" s="4"/>
      <c r="RLB440" s="4"/>
      <c r="RLC440" s="4"/>
      <c r="RLD440" s="4"/>
      <c r="RLE440" s="4"/>
      <c r="RLF440" s="4"/>
      <c r="RLG440" s="4"/>
      <c r="RLH440" s="4"/>
      <c r="RLI440" s="4"/>
      <c r="RLJ440" s="4"/>
      <c r="RLK440" s="4"/>
      <c r="RLL440" s="4"/>
      <c r="RLM440" s="4"/>
      <c r="RLN440" s="4"/>
      <c r="RLO440" s="4"/>
      <c r="RLP440" s="4"/>
      <c r="RLQ440" s="4"/>
      <c r="RLR440" s="4"/>
      <c r="RLS440" s="4"/>
      <c r="RLT440" s="4"/>
      <c r="RLU440" s="4"/>
      <c r="RLV440" s="4"/>
      <c r="RLW440" s="4"/>
      <c r="RLX440" s="4"/>
      <c r="RLY440" s="4"/>
      <c r="RLZ440" s="4"/>
      <c r="RMA440" s="4"/>
      <c r="RMB440" s="4"/>
      <c r="RMC440" s="4"/>
      <c r="RMD440" s="4"/>
      <c r="RME440" s="4"/>
      <c r="RMF440" s="4"/>
      <c r="RMG440" s="4"/>
      <c r="RMH440" s="4"/>
      <c r="RMI440" s="4"/>
      <c r="RMJ440" s="4"/>
      <c r="RMK440" s="4"/>
      <c r="RML440" s="4"/>
      <c r="RMM440" s="4"/>
      <c r="RMN440" s="4"/>
      <c r="RMO440" s="4"/>
      <c r="RMP440" s="4"/>
      <c r="RMQ440" s="4"/>
      <c r="RMR440" s="4"/>
      <c r="RMS440" s="4"/>
      <c r="RMT440" s="4"/>
      <c r="RMU440" s="4"/>
      <c r="RMV440" s="4"/>
      <c r="RMW440" s="4"/>
      <c r="RMX440" s="4"/>
      <c r="RMY440" s="4"/>
      <c r="RMZ440" s="4"/>
      <c r="RNA440" s="4"/>
      <c r="RNB440" s="4"/>
      <c r="RNC440" s="4"/>
      <c r="RND440" s="4"/>
      <c r="RNE440" s="4"/>
      <c r="RNF440" s="4"/>
      <c r="RNG440" s="4"/>
      <c r="RNH440" s="4"/>
      <c r="RNI440" s="4"/>
      <c r="RNJ440" s="4"/>
      <c r="RNK440" s="4"/>
      <c r="RNL440" s="4"/>
      <c r="RNM440" s="4"/>
      <c r="RNN440" s="4"/>
      <c r="RNO440" s="4"/>
      <c r="RNP440" s="4"/>
      <c r="RNQ440" s="4"/>
      <c r="RNR440" s="4"/>
      <c r="RNS440" s="4"/>
      <c r="RNT440" s="4"/>
      <c r="RNU440" s="4"/>
      <c r="RNV440" s="4"/>
      <c r="RNW440" s="4"/>
      <c r="RNX440" s="4"/>
      <c r="RNY440" s="4"/>
      <c r="RNZ440" s="4"/>
      <c r="ROA440" s="4"/>
      <c r="ROB440" s="4"/>
      <c r="ROC440" s="4"/>
      <c r="ROD440" s="4"/>
      <c r="ROE440" s="4"/>
      <c r="ROF440" s="4"/>
      <c r="ROG440" s="4"/>
      <c r="ROH440" s="4"/>
      <c r="ROI440" s="4"/>
      <c r="ROJ440" s="4"/>
      <c r="ROK440" s="4"/>
      <c r="ROL440" s="4"/>
      <c r="ROM440" s="4"/>
      <c r="RON440" s="4"/>
      <c r="ROO440" s="4"/>
      <c r="ROP440" s="4"/>
      <c r="ROQ440" s="4"/>
      <c r="ROR440" s="4"/>
      <c r="ROS440" s="4"/>
      <c r="ROT440" s="4"/>
      <c r="ROU440" s="4"/>
      <c r="ROV440" s="4"/>
      <c r="ROW440" s="4"/>
      <c r="ROX440" s="4"/>
      <c r="ROY440" s="4"/>
      <c r="ROZ440" s="4"/>
      <c r="RPA440" s="4"/>
      <c r="RPB440" s="4"/>
      <c r="RPC440" s="4"/>
      <c r="RPD440" s="4"/>
      <c r="RPE440" s="4"/>
      <c r="RPF440" s="4"/>
      <c r="RPG440" s="4"/>
      <c r="RPH440" s="4"/>
      <c r="RPI440" s="4"/>
      <c r="RPJ440" s="4"/>
      <c r="RPK440" s="4"/>
      <c r="RPL440" s="4"/>
      <c r="RPM440" s="4"/>
      <c r="RPN440" s="4"/>
      <c r="RPO440" s="4"/>
      <c r="RPP440" s="4"/>
      <c r="RPQ440" s="4"/>
      <c r="RPR440" s="4"/>
      <c r="RPS440" s="4"/>
      <c r="RPT440" s="4"/>
      <c r="RPU440" s="4"/>
      <c r="RPV440" s="4"/>
      <c r="RPW440" s="4"/>
      <c r="RPX440" s="4"/>
      <c r="RPY440" s="4"/>
      <c r="RPZ440" s="4"/>
      <c r="RQA440" s="4"/>
      <c r="RQB440" s="4"/>
      <c r="RQC440" s="4"/>
      <c r="RQD440" s="4"/>
      <c r="RQE440" s="4"/>
      <c r="RQF440" s="4"/>
      <c r="RQG440" s="4"/>
      <c r="RQH440" s="4"/>
      <c r="RQI440" s="4"/>
      <c r="RQJ440" s="4"/>
      <c r="RQK440" s="4"/>
      <c r="RQL440" s="4"/>
      <c r="RQM440" s="4"/>
      <c r="RQN440" s="4"/>
      <c r="RQO440" s="4"/>
      <c r="RQP440" s="4"/>
      <c r="RQQ440" s="4"/>
      <c r="RQR440" s="4"/>
      <c r="RQS440" s="4"/>
      <c r="RQT440" s="4"/>
      <c r="RQU440" s="4"/>
      <c r="RQV440" s="4"/>
      <c r="RQW440" s="4"/>
      <c r="RQX440" s="4"/>
      <c r="RQY440" s="4"/>
      <c r="RQZ440" s="4"/>
      <c r="RRA440" s="4"/>
      <c r="RRB440" s="4"/>
      <c r="RRC440" s="4"/>
      <c r="RRD440" s="4"/>
      <c r="RRE440" s="4"/>
      <c r="RRF440" s="4"/>
      <c r="RRG440" s="4"/>
      <c r="RRH440" s="4"/>
      <c r="RRI440" s="4"/>
      <c r="RRJ440" s="4"/>
      <c r="RRK440" s="4"/>
      <c r="RRL440" s="4"/>
      <c r="RRM440" s="4"/>
      <c r="RRN440" s="4"/>
      <c r="RRO440" s="4"/>
      <c r="RRP440" s="4"/>
      <c r="RRQ440" s="4"/>
      <c r="RRR440" s="4"/>
      <c r="RRS440" s="4"/>
      <c r="RRT440" s="4"/>
      <c r="RRU440" s="4"/>
      <c r="RRV440" s="4"/>
      <c r="RRW440" s="4"/>
      <c r="RRX440" s="4"/>
      <c r="RRY440" s="4"/>
      <c r="RRZ440" s="4"/>
      <c r="RSA440" s="4"/>
      <c r="RSB440" s="4"/>
      <c r="RSC440" s="4"/>
      <c r="RSD440" s="4"/>
      <c r="RSE440" s="4"/>
      <c r="RSF440" s="4"/>
      <c r="RSG440" s="4"/>
      <c r="RSH440" s="4"/>
      <c r="RSI440" s="4"/>
      <c r="RSJ440" s="4"/>
      <c r="RSK440" s="4"/>
      <c r="RSL440" s="4"/>
      <c r="RSM440" s="4"/>
      <c r="RSN440" s="4"/>
      <c r="RSO440" s="4"/>
      <c r="RSP440" s="4"/>
      <c r="RSQ440" s="4"/>
      <c r="RSR440" s="4"/>
      <c r="RSS440" s="4"/>
      <c r="RST440" s="4"/>
      <c r="RSU440" s="4"/>
      <c r="RSV440" s="4"/>
      <c r="RSW440" s="4"/>
      <c r="RSX440" s="4"/>
      <c r="RSY440" s="4"/>
      <c r="RSZ440" s="4"/>
      <c r="RTA440" s="4"/>
      <c r="RTB440" s="4"/>
      <c r="RTC440" s="4"/>
      <c r="RTD440" s="4"/>
      <c r="RTE440" s="4"/>
      <c r="RTF440" s="4"/>
      <c r="RTG440" s="4"/>
      <c r="RTH440" s="4"/>
      <c r="RTI440" s="4"/>
      <c r="RTJ440" s="4"/>
      <c r="RTK440" s="4"/>
      <c r="RTL440" s="4"/>
      <c r="RTM440" s="4"/>
      <c r="RTN440" s="4"/>
      <c r="RTO440" s="4"/>
      <c r="RTP440" s="4"/>
      <c r="RTQ440" s="4"/>
      <c r="RTR440" s="4"/>
      <c r="RTS440" s="4"/>
      <c r="RTT440" s="4"/>
      <c r="RTU440" s="4"/>
      <c r="RTV440" s="4"/>
      <c r="RTW440" s="4"/>
      <c r="RTX440" s="4"/>
      <c r="RTY440" s="4"/>
      <c r="RTZ440" s="4"/>
      <c r="RUA440" s="4"/>
      <c r="RUB440" s="4"/>
      <c r="RUC440" s="4"/>
      <c r="RUD440" s="4"/>
      <c r="RUE440" s="4"/>
      <c r="RUF440" s="4"/>
      <c r="RUG440" s="4"/>
      <c r="RUH440" s="4"/>
      <c r="RUI440" s="4"/>
      <c r="RUJ440" s="4"/>
      <c r="RUK440" s="4"/>
      <c r="RUL440" s="4"/>
      <c r="RUM440" s="4"/>
      <c r="RUN440" s="4"/>
      <c r="RUO440" s="4"/>
      <c r="RUP440" s="4"/>
      <c r="RUQ440" s="4"/>
      <c r="RUR440" s="4"/>
      <c r="RUS440" s="4"/>
      <c r="RUT440" s="4"/>
      <c r="RUU440" s="4"/>
      <c r="RUV440" s="4"/>
      <c r="RUW440" s="4"/>
      <c r="RUX440" s="4"/>
      <c r="RUY440" s="4"/>
      <c r="RUZ440" s="4"/>
      <c r="RVA440" s="4"/>
      <c r="RVB440" s="4"/>
      <c r="RVC440" s="4"/>
      <c r="RVD440" s="4"/>
      <c r="RVE440" s="4"/>
      <c r="RVF440" s="4"/>
      <c r="RVG440" s="4"/>
      <c r="RVH440" s="4"/>
      <c r="RVI440" s="4"/>
      <c r="RVJ440" s="4"/>
      <c r="RVK440" s="4"/>
      <c r="RVL440" s="4"/>
      <c r="RVM440" s="4"/>
      <c r="RVN440" s="4"/>
      <c r="RVO440" s="4"/>
      <c r="RVP440" s="4"/>
      <c r="RVQ440" s="4"/>
      <c r="RVR440" s="4"/>
      <c r="RVS440" s="4"/>
      <c r="RVT440" s="4"/>
      <c r="RVU440" s="4"/>
      <c r="RVV440" s="4"/>
      <c r="RVW440" s="4"/>
      <c r="RVX440" s="4"/>
      <c r="RVY440" s="4"/>
      <c r="RVZ440" s="4"/>
      <c r="RWA440" s="4"/>
      <c r="RWB440" s="4"/>
      <c r="RWC440" s="4"/>
      <c r="RWD440" s="4"/>
      <c r="RWE440" s="4"/>
      <c r="RWF440" s="4"/>
      <c r="RWG440" s="4"/>
      <c r="RWH440" s="4"/>
      <c r="RWI440" s="4"/>
      <c r="RWJ440" s="4"/>
      <c r="RWK440" s="4"/>
      <c r="RWL440" s="4"/>
      <c r="RWM440" s="4"/>
      <c r="RWN440" s="4"/>
      <c r="RWO440" s="4"/>
      <c r="RWP440" s="4"/>
      <c r="RWQ440" s="4"/>
      <c r="RWR440" s="4"/>
      <c r="RWS440" s="4"/>
      <c r="RWT440" s="4"/>
      <c r="RWU440" s="4"/>
      <c r="RWV440" s="4"/>
      <c r="RWW440" s="4"/>
      <c r="RWX440" s="4"/>
      <c r="RWY440" s="4"/>
      <c r="RWZ440" s="4"/>
      <c r="RXA440" s="4"/>
      <c r="RXB440" s="4"/>
      <c r="RXC440" s="4"/>
      <c r="RXD440" s="4"/>
      <c r="RXE440" s="4"/>
      <c r="RXF440" s="4"/>
      <c r="RXG440" s="4"/>
      <c r="RXH440" s="4"/>
      <c r="RXI440" s="4"/>
      <c r="RXJ440" s="4"/>
      <c r="RXK440" s="4"/>
      <c r="RXL440" s="4"/>
      <c r="RXM440" s="4"/>
      <c r="RXN440" s="4"/>
      <c r="RXO440" s="4"/>
      <c r="RXP440" s="4"/>
      <c r="RXQ440" s="4"/>
      <c r="RXR440" s="4"/>
      <c r="RXS440" s="4"/>
      <c r="RXT440" s="4"/>
      <c r="RXU440" s="4"/>
      <c r="RXV440" s="4"/>
      <c r="RXW440" s="4"/>
      <c r="RXX440" s="4"/>
      <c r="RXY440" s="4"/>
      <c r="RXZ440" s="4"/>
      <c r="RYA440" s="4"/>
      <c r="RYB440" s="4"/>
      <c r="RYC440" s="4"/>
      <c r="RYD440" s="4"/>
      <c r="RYE440" s="4"/>
      <c r="RYF440" s="4"/>
      <c r="RYG440" s="4"/>
      <c r="RYH440" s="4"/>
      <c r="RYI440" s="4"/>
      <c r="RYJ440" s="4"/>
      <c r="RYK440" s="4"/>
      <c r="RYL440" s="4"/>
      <c r="RYM440" s="4"/>
      <c r="RYN440" s="4"/>
      <c r="RYO440" s="4"/>
      <c r="RYP440" s="4"/>
      <c r="RYQ440" s="4"/>
      <c r="RYR440" s="4"/>
      <c r="RYS440" s="4"/>
      <c r="RYT440" s="4"/>
      <c r="RYU440" s="4"/>
      <c r="RYV440" s="4"/>
      <c r="RYW440" s="4"/>
      <c r="RYX440" s="4"/>
      <c r="RYY440" s="4"/>
      <c r="RYZ440" s="4"/>
      <c r="RZA440" s="4"/>
      <c r="RZB440" s="4"/>
      <c r="RZC440" s="4"/>
      <c r="RZD440" s="4"/>
      <c r="RZE440" s="4"/>
      <c r="RZF440" s="4"/>
      <c r="RZG440" s="4"/>
      <c r="RZH440" s="4"/>
      <c r="RZI440" s="4"/>
      <c r="RZJ440" s="4"/>
      <c r="RZK440" s="4"/>
      <c r="RZL440" s="4"/>
      <c r="RZM440" s="4"/>
      <c r="RZN440" s="4"/>
      <c r="RZO440" s="4"/>
      <c r="RZP440" s="4"/>
      <c r="RZQ440" s="4"/>
      <c r="RZR440" s="4"/>
      <c r="RZS440" s="4"/>
      <c r="RZT440" s="4"/>
      <c r="RZU440" s="4"/>
      <c r="RZV440" s="4"/>
      <c r="RZW440" s="4"/>
      <c r="RZX440" s="4"/>
      <c r="RZY440" s="4"/>
      <c r="RZZ440" s="4"/>
      <c r="SAA440" s="4"/>
      <c r="SAB440" s="4"/>
      <c r="SAC440" s="4"/>
      <c r="SAD440" s="4"/>
      <c r="SAE440" s="4"/>
      <c r="SAF440" s="4"/>
      <c r="SAG440" s="4"/>
      <c r="SAH440" s="4"/>
      <c r="SAI440" s="4"/>
      <c r="SAJ440" s="4"/>
      <c r="SAK440" s="4"/>
      <c r="SAL440" s="4"/>
      <c r="SAM440" s="4"/>
      <c r="SAN440" s="4"/>
      <c r="SAO440" s="4"/>
      <c r="SAP440" s="4"/>
      <c r="SAQ440" s="4"/>
      <c r="SAR440" s="4"/>
      <c r="SAS440" s="4"/>
      <c r="SAT440" s="4"/>
      <c r="SAU440" s="4"/>
      <c r="SAV440" s="4"/>
      <c r="SAW440" s="4"/>
      <c r="SAX440" s="4"/>
      <c r="SAY440" s="4"/>
      <c r="SAZ440" s="4"/>
      <c r="SBA440" s="4"/>
      <c r="SBB440" s="4"/>
      <c r="SBC440" s="4"/>
      <c r="SBD440" s="4"/>
      <c r="SBE440" s="4"/>
      <c r="SBF440" s="4"/>
      <c r="SBG440" s="4"/>
      <c r="SBH440" s="4"/>
      <c r="SBI440" s="4"/>
      <c r="SBJ440" s="4"/>
      <c r="SBK440" s="4"/>
      <c r="SBL440" s="4"/>
      <c r="SBM440" s="4"/>
      <c r="SBN440" s="4"/>
      <c r="SBO440" s="4"/>
      <c r="SBP440" s="4"/>
      <c r="SBQ440" s="4"/>
      <c r="SBR440" s="4"/>
      <c r="SBS440" s="4"/>
      <c r="SBT440" s="4"/>
      <c r="SBU440" s="4"/>
      <c r="SBV440" s="4"/>
      <c r="SBW440" s="4"/>
      <c r="SBX440" s="4"/>
      <c r="SBY440" s="4"/>
      <c r="SBZ440" s="4"/>
      <c r="SCA440" s="4"/>
      <c r="SCB440" s="4"/>
      <c r="SCC440" s="4"/>
      <c r="SCD440" s="4"/>
      <c r="SCE440" s="4"/>
      <c r="SCF440" s="4"/>
      <c r="SCG440" s="4"/>
      <c r="SCH440" s="4"/>
      <c r="SCI440" s="4"/>
      <c r="SCJ440" s="4"/>
      <c r="SCK440" s="4"/>
      <c r="SCL440" s="4"/>
      <c r="SCM440" s="4"/>
      <c r="SCN440" s="4"/>
      <c r="SCO440" s="4"/>
      <c r="SCP440" s="4"/>
      <c r="SCQ440" s="4"/>
      <c r="SCR440" s="4"/>
      <c r="SCS440" s="4"/>
      <c r="SCT440" s="4"/>
      <c r="SCU440" s="4"/>
      <c r="SCV440" s="4"/>
      <c r="SCW440" s="4"/>
      <c r="SCX440" s="4"/>
      <c r="SCY440" s="4"/>
      <c r="SCZ440" s="4"/>
      <c r="SDA440" s="4"/>
      <c r="SDB440" s="4"/>
      <c r="SDC440" s="4"/>
      <c r="SDD440" s="4"/>
      <c r="SDE440" s="4"/>
      <c r="SDF440" s="4"/>
      <c r="SDG440" s="4"/>
      <c r="SDH440" s="4"/>
      <c r="SDI440" s="4"/>
      <c r="SDJ440" s="4"/>
      <c r="SDK440" s="4"/>
      <c r="SDL440" s="4"/>
      <c r="SDM440" s="4"/>
      <c r="SDN440" s="4"/>
      <c r="SDO440" s="4"/>
      <c r="SDP440" s="4"/>
      <c r="SDQ440" s="4"/>
      <c r="SDR440" s="4"/>
      <c r="SDS440" s="4"/>
      <c r="SDT440" s="4"/>
      <c r="SDU440" s="4"/>
      <c r="SDV440" s="4"/>
      <c r="SDW440" s="4"/>
      <c r="SDX440" s="4"/>
      <c r="SDY440" s="4"/>
      <c r="SDZ440" s="4"/>
      <c r="SEA440" s="4"/>
      <c r="SEB440" s="4"/>
      <c r="SEC440" s="4"/>
      <c r="SED440" s="4"/>
      <c r="SEE440" s="4"/>
      <c r="SEF440" s="4"/>
      <c r="SEG440" s="4"/>
      <c r="SEH440" s="4"/>
      <c r="SEI440" s="4"/>
      <c r="SEJ440" s="4"/>
      <c r="SEK440" s="4"/>
      <c r="SEL440" s="4"/>
      <c r="SEM440" s="4"/>
      <c r="SEN440" s="4"/>
      <c r="SEO440" s="4"/>
      <c r="SEP440" s="4"/>
      <c r="SEQ440" s="4"/>
      <c r="SER440" s="4"/>
      <c r="SES440" s="4"/>
      <c r="SET440" s="4"/>
      <c r="SEU440" s="4"/>
      <c r="SEV440" s="4"/>
      <c r="SEW440" s="4"/>
      <c r="SEX440" s="4"/>
      <c r="SEY440" s="4"/>
      <c r="SEZ440" s="4"/>
      <c r="SFA440" s="4"/>
      <c r="SFB440" s="4"/>
      <c r="SFC440" s="4"/>
      <c r="SFD440" s="4"/>
      <c r="SFE440" s="4"/>
      <c r="SFF440" s="4"/>
      <c r="SFG440" s="4"/>
      <c r="SFH440" s="4"/>
      <c r="SFI440" s="4"/>
      <c r="SFJ440" s="4"/>
      <c r="SFK440" s="4"/>
      <c r="SFL440" s="4"/>
      <c r="SFM440" s="4"/>
      <c r="SFN440" s="4"/>
      <c r="SFO440" s="4"/>
      <c r="SFP440" s="4"/>
      <c r="SFQ440" s="4"/>
      <c r="SFR440" s="4"/>
      <c r="SFS440" s="4"/>
      <c r="SFT440" s="4"/>
      <c r="SFU440" s="4"/>
      <c r="SFV440" s="4"/>
      <c r="SFW440" s="4"/>
      <c r="SFX440" s="4"/>
      <c r="SFY440" s="4"/>
      <c r="SFZ440" s="4"/>
      <c r="SGA440" s="4"/>
      <c r="SGB440" s="4"/>
      <c r="SGC440" s="4"/>
      <c r="SGD440" s="4"/>
      <c r="SGE440" s="4"/>
      <c r="SGF440" s="4"/>
      <c r="SGG440" s="4"/>
      <c r="SGH440" s="4"/>
      <c r="SGI440" s="4"/>
      <c r="SGJ440" s="4"/>
      <c r="SGK440" s="4"/>
      <c r="SGL440" s="4"/>
      <c r="SGM440" s="4"/>
      <c r="SGN440" s="4"/>
      <c r="SGO440" s="4"/>
      <c r="SGP440" s="4"/>
      <c r="SGQ440" s="4"/>
      <c r="SGR440" s="4"/>
      <c r="SGS440" s="4"/>
      <c r="SGT440" s="4"/>
      <c r="SGU440" s="4"/>
      <c r="SGV440" s="4"/>
      <c r="SGW440" s="4"/>
      <c r="SGX440" s="4"/>
      <c r="SGY440" s="4"/>
      <c r="SGZ440" s="4"/>
      <c r="SHA440" s="4"/>
      <c r="SHB440" s="4"/>
      <c r="SHC440" s="4"/>
      <c r="SHD440" s="4"/>
      <c r="SHE440" s="4"/>
      <c r="SHF440" s="4"/>
      <c r="SHG440" s="4"/>
      <c r="SHH440" s="4"/>
      <c r="SHI440" s="4"/>
      <c r="SHJ440" s="4"/>
      <c r="SHK440" s="4"/>
      <c r="SHL440" s="4"/>
      <c r="SHM440" s="4"/>
      <c r="SHN440" s="4"/>
      <c r="SHO440" s="4"/>
      <c r="SHP440" s="4"/>
      <c r="SHQ440" s="4"/>
      <c r="SHR440" s="4"/>
      <c r="SHS440" s="4"/>
      <c r="SHT440" s="4"/>
      <c r="SHU440" s="4"/>
      <c r="SHV440" s="4"/>
      <c r="SHW440" s="4"/>
      <c r="SHX440" s="4"/>
      <c r="SHY440" s="4"/>
      <c r="SHZ440" s="4"/>
      <c r="SIA440" s="4"/>
      <c r="SIB440" s="4"/>
      <c r="SIC440" s="4"/>
      <c r="SID440" s="4"/>
      <c r="SIE440" s="4"/>
      <c r="SIF440" s="4"/>
      <c r="SIG440" s="4"/>
      <c r="SIH440" s="4"/>
      <c r="SII440" s="4"/>
      <c r="SIJ440" s="4"/>
      <c r="SIK440" s="4"/>
      <c r="SIL440" s="4"/>
      <c r="SIM440" s="4"/>
      <c r="SIN440" s="4"/>
      <c r="SIO440" s="4"/>
      <c r="SIP440" s="4"/>
      <c r="SIQ440" s="4"/>
      <c r="SIR440" s="4"/>
      <c r="SIS440" s="4"/>
      <c r="SIT440" s="4"/>
      <c r="SIU440" s="4"/>
      <c r="SIV440" s="4"/>
      <c r="SIW440" s="4"/>
      <c r="SIX440" s="4"/>
      <c r="SIY440" s="4"/>
      <c r="SIZ440" s="4"/>
      <c r="SJA440" s="4"/>
      <c r="SJB440" s="4"/>
      <c r="SJC440" s="4"/>
      <c r="SJD440" s="4"/>
      <c r="SJE440" s="4"/>
      <c r="SJF440" s="4"/>
      <c r="SJG440" s="4"/>
      <c r="SJH440" s="4"/>
      <c r="SJI440" s="4"/>
      <c r="SJJ440" s="4"/>
      <c r="SJK440" s="4"/>
      <c r="SJL440" s="4"/>
      <c r="SJM440" s="4"/>
      <c r="SJN440" s="4"/>
      <c r="SJO440" s="4"/>
      <c r="SJP440" s="4"/>
      <c r="SJQ440" s="4"/>
      <c r="SJR440" s="4"/>
      <c r="SJS440" s="4"/>
      <c r="SJT440" s="4"/>
      <c r="SJU440" s="4"/>
      <c r="SJV440" s="4"/>
      <c r="SJW440" s="4"/>
      <c r="SJX440" s="4"/>
      <c r="SJY440" s="4"/>
      <c r="SJZ440" s="4"/>
      <c r="SKA440" s="4"/>
      <c r="SKB440" s="4"/>
      <c r="SKC440" s="4"/>
      <c r="SKD440" s="4"/>
      <c r="SKE440" s="4"/>
      <c r="SKF440" s="4"/>
      <c r="SKG440" s="4"/>
      <c r="SKH440" s="4"/>
      <c r="SKI440" s="4"/>
      <c r="SKJ440" s="4"/>
      <c r="SKK440" s="4"/>
      <c r="SKL440" s="4"/>
      <c r="SKM440" s="4"/>
      <c r="SKN440" s="4"/>
      <c r="SKO440" s="4"/>
      <c r="SKP440" s="4"/>
      <c r="SKQ440" s="4"/>
      <c r="SKR440" s="4"/>
      <c r="SKS440" s="4"/>
      <c r="SKT440" s="4"/>
      <c r="SKU440" s="4"/>
      <c r="SKV440" s="4"/>
      <c r="SKW440" s="4"/>
      <c r="SKX440" s="4"/>
      <c r="SKY440" s="4"/>
      <c r="SKZ440" s="4"/>
      <c r="SLA440" s="4"/>
      <c r="SLB440" s="4"/>
      <c r="SLC440" s="4"/>
      <c r="SLD440" s="4"/>
      <c r="SLE440" s="4"/>
      <c r="SLF440" s="4"/>
      <c r="SLG440" s="4"/>
      <c r="SLH440" s="4"/>
      <c r="SLI440" s="4"/>
      <c r="SLJ440" s="4"/>
      <c r="SLK440" s="4"/>
      <c r="SLL440" s="4"/>
      <c r="SLM440" s="4"/>
      <c r="SLN440" s="4"/>
      <c r="SLO440" s="4"/>
      <c r="SLP440" s="4"/>
      <c r="SLQ440" s="4"/>
      <c r="SLR440" s="4"/>
      <c r="SLS440" s="4"/>
      <c r="SLT440" s="4"/>
      <c r="SLU440" s="4"/>
      <c r="SLV440" s="4"/>
      <c r="SLW440" s="4"/>
      <c r="SLX440" s="4"/>
      <c r="SLY440" s="4"/>
      <c r="SLZ440" s="4"/>
      <c r="SMA440" s="4"/>
      <c r="SMB440" s="4"/>
      <c r="SMC440" s="4"/>
      <c r="SMD440" s="4"/>
      <c r="SME440" s="4"/>
      <c r="SMF440" s="4"/>
      <c r="SMG440" s="4"/>
      <c r="SMH440" s="4"/>
      <c r="SMI440" s="4"/>
      <c r="SMJ440" s="4"/>
      <c r="SMK440" s="4"/>
      <c r="SML440" s="4"/>
      <c r="SMM440" s="4"/>
      <c r="SMN440" s="4"/>
      <c r="SMO440" s="4"/>
      <c r="SMP440" s="4"/>
      <c r="SMQ440" s="4"/>
      <c r="SMR440" s="4"/>
      <c r="SMS440" s="4"/>
      <c r="SMT440" s="4"/>
      <c r="SMU440" s="4"/>
      <c r="SMV440" s="4"/>
      <c r="SMW440" s="4"/>
      <c r="SMX440" s="4"/>
      <c r="SMY440" s="4"/>
      <c r="SMZ440" s="4"/>
      <c r="SNA440" s="4"/>
      <c r="SNB440" s="4"/>
      <c r="SNC440" s="4"/>
      <c r="SND440" s="4"/>
      <c r="SNE440" s="4"/>
      <c r="SNF440" s="4"/>
      <c r="SNG440" s="4"/>
      <c r="SNH440" s="4"/>
      <c r="SNI440" s="4"/>
      <c r="SNJ440" s="4"/>
      <c r="SNK440" s="4"/>
      <c r="SNL440" s="4"/>
      <c r="SNM440" s="4"/>
      <c r="SNN440" s="4"/>
      <c r="SNO440" s="4"/>
      <c r="SNP440" s="4"/>
      <c r="SNQ440" s="4"/>
      <c r="SNR440" s="4"/>
      <c r="SNS440" s="4"/>
      <c r="SNT440" s="4"/>
      <c r="SNU440" s="4"/>
      <c r="SNV440" s="4"/>
      <c r="SNW440" s="4"/>
      <c r="SNX440" s="4"/>
      <c r="SNY440" s="4"/>
      <c r="SNZ440" s="4"/>
      <c r="SOA440" s="4"/>
      <c r="SOB440" s="4"/>
      <c r="SOC440" s="4"/>
      <c r="SOD440" s="4"/>
      <c r="SOE440" s="4"/>
      <c r="SOF440" s="4"/>
      <c r="SOG440" s="4"/>
      <c r="SOH440" s="4"/>
      <c r="SOI440" s="4"/>
      <c r="SOJ440" s="4"/>
      <c r="SOK440" s="4"/>
      <c r="SOL440" s="4"/>
      <c r="SOM440" s="4"/>
      <c r="SON440" s="4"/>
      <c r="SOO440" s="4"/>
      <c r="SOP440" s="4"/>
      <c r="SOQ440" s="4"/>
      <c r="SOR440" s="4"/>
      <c r="SOS440" s="4"/>
      <c r="SOT440" s="4"/>
      <c r="SOU440" s="4"/>
      <c r="SOV440" s="4"/>
      <c r="SOW440" s="4"/>
      <c r="SOX440" s="4"/>
      <c r="SOY440" s="4"/>
      <c r="SOZ440" s="4"/>
      <c r="SPA440" s="4"/>
      <c r="SPB440" s="4"/>
      <c r="SPC440" s="4"/>
      <c r="SPD440" s="4"/>
      <c r="SPE440" s="4"/>
      <c r="SPF440" s="4"/>
      <c r="SPG440" s="4"/>
      <c r="SPH440" s="4"/>
      <c r="SPI440" s="4"/>
      <c r="SPJ440" s="4"/>
      <c r="SPK440" s="4"/>
      <c r="SPL440" s="4"/>
      <c r="SPM440" s="4"/>
      <c r="SPN440" s="4"/>
      <c r="SPO440" s="4"/>
      <c r="SPP440" s="4"/>
      <c r="SPQ440" s="4"/>
      <c r="SPR440" s="4"/>
      <c r="SPS440" s="4"/>
      <c r="SPT440" s="4"/>
      <c r="SPU440" s="4"/>
      <c r="SPV440" s="4"/>
      <c r="SPW440" s="4"/>
      <c r="SPX440" s="4"/>
      <c r="SPY440" s="4"/>
      <c r="SPZ440" s="4"/>
      <c r="SQA440" s="4"/>
      <c r="SQB440" s="4"/>
      <c r="SQC440" s="4"/>
      <c r="SQD440" s="4"/>
      <c r="SQE440" s="4"/>
      <c r="SQF440" s="4"/>
      <c r="SQG440" s="4"/>
      <c r="SQH440" s="4"/>
      <c r="SQI440" s="4"/>
      <c r="SQJ440" s="4"/>
      <c r="SQK440" s="4"/>
      <c r="SQL440" s="4"/>
      <c r="SQM440" s="4"/>
      <c r="SQN440" s="4"/>
      <c r="SQO440" s="4"/>
      <c r="SQP440" s="4"/>
      <c r="SQQ440" s="4"/>
      <c r="SQR440" s="4"/>
      <c r="SQS440" s="4"/>
      <c r="SQT440" s="4"/>
      <c r="SQU440" s="4"/>
      <c r="SQV440" s="4"/>
      <c r="SQW440" s="4"/>
      <c r="SQX440" s="4"/>
      <c r="SQY440" s="4"/>
      <c r="SQZ440" s="4"/>
      <c r="SRA440" s="4"/>
      <c r="SRB440" s="4"/>
      <c r="SRC440" s="4"/>
      <c r="SRD440" s="4"/>
      <c r="SRE440" s="4"/>
      <c r="SRF440" s="4"/>
      <c r="SRG440" s="4"/>
      <c r="SRH440" s="4"/>
      <c r="SRI440" s="4"/>
      <c r="SRJ440" s="4"/>
      <c r="SRK440" s="4"/>
      <c r="SRL440" s="4"/>
      <c r="SRM440" s="4"/>
      <c r="SRN440" s="4"/>
      <c r="SRO440" s="4"/>
      <c r="SRP440" s="4"/>
      <c r="SRQ440" s="4"/>
      <c r="SRR440" s="4"/>
      <c r="SRS440" s="4"/>
      <c r="SRT440" s="4"/>
      <c r="SRU440" s="4"/>
      <c r="SRV440" s="4"/>
      <c r="SRW440" s="4"/>
      <c r="SRX440" s="4"/>
      <c r="SRY440" s="4"/>
      <c r="SRZ440" s="4"/>
      <c r="SSA440" s="4"/>
      <c r="SSB440" s="4"/>
      <c r="SSC440" s="4"/>
      <c r="SSD440" s="4"/>
      <c r="SSE440" s="4"/>
      <c r="SSF440" s="4"/>
      <c r="SSG440" s="4"/>
      <c r="SSH440" s="4"/>
      <c r="SSI440" s="4"/>
      <c r="SSJ440" s="4"/>
      <c r="SSK440" s="4"/>
      <c r="SSL440" s="4"/>
      <c r="SSM440" s="4"/>
      <c r="SSN440" s="4"/>
      <c r="SSO440" s="4"/>
      <c r="SSP440" s="4"/>
      <c r="SSQ440" s="4"/>
      <c r="SSR440" s="4"/>
      <c r="SSS440" s="4"/>
      <c r="SST440" s="4"/>
      <c r="SSU440" s="4"/>
      <c r="SSV440" s="4"/>
      <c r="SSW440" s="4"/>
      <c r="SSX440" s="4"/>
      <c r="SSY440" s="4"/>
      <c r="SSZ440" s="4"/>
      <c r="STA440" s="4"/>
      <c r="STB440" s="4"/>
      <c r="STC440" s="4"/>
      <c r="STD440" s="4"/>
      <c r="STE440" s="4"/>
      <c r="STF440" s="4"/>
      <c r="STG440" s="4"/>
      <c r="STH440" s="4"/>
      <c r="STI440" s="4"/>
      <c r="STJ440" s="4"/>
      <c r="STK440" s="4"/>
      <c r="STL440" s="4"/>
      <c r="STM440" s="4"/>
      <c r="STN440" s="4"/>
      <c r="STO440" s="4"/>
      <c r="STP440" s="4"/>
      <c r="STQ440" s="4"/>
      <c r="STR440" s="4"/>
      <c r="STS440" s="4"/>
      <c r="STT440" s="4"/>
      <c r="STU440" s="4"/>
      <c r="STV440" s="4"/>
      <c r="STW440" s="4"/>
      <c r="STX440" s="4"/>
      <c r="STY440" s="4"/>
      <c r="STZ440" s="4"/>
      <c r="SUA440" s="4"/>
      <c r="SUB440" s="4"/>
      <c r="SUC440" s="4"/>
      <c r="SUD440" s="4"/>
      <c r="SUE440" s="4"/>
      <c r="SUF440" s="4"/>
      <c r="SUG440" s="4"/>
      <c r="SUH440" s="4"/>
      <c r="SUI440" s="4"/>
      <c r="SUJ440" s="4"/>
      <c r="SUK440" s="4"/>
      <c r="SUL440" s="4"/>
      <c r="SUM440" s="4"/>
      <c r="SUN440" s="4"/>
      <c r="SUO440" s="4"/>
      <c r="SUP440" s="4"/>
      <c r="SUQ440" s="4"/>
      <c r="SUR440" s="4"/>
      <c r="SUS440" s="4"/>
      <c r="SUT440" s="4"/>
      <c r="SUU440" s="4"/>
      <c r="SUV440" s="4"/>
      <c r="SUW440" s="4"/>
      <c r="SUX440" s="4"/>
      <c r="SUY440" s="4"/>
      <c r="SUZ440" s="4"/>
      <c r="SVA440" s="4"/>
      <c r="SVB440" s="4"/>
      <c r="SVC440" s="4"/>
      <c r="SVD440" s="4"/>
      <c r="SVE440" s="4"/>
      <c r="SVF440" s="4"/>
      <c r="SVG440" s="4"/>
      <c r="SVH440" s="4"/>
      <c r="SVI440" s="4"/>
      <c r="SVJ440" s="4"/>
      <c r="SVK440" s="4"/>
      <c r="SVL440" s="4"/>
      <c r="SVM440" s="4"/>
      <c r="SVN440" s="4"/>
      <c r="SVO440" s="4"/>
      <c r="SVP440" s="4"/>
      <c r="SVQ440" s="4"/>
      <c r="SVR440" s="4"/>
      <c r="SVS440" s="4"/>
      <c r="SVT440" s="4"/>
      <c r="SVU440" s="4"/>
      <c r="SVV440" s="4"/>
      <c r="SVW440" s="4"/>
      <c r="SVX440" s="4"/>
      <c r="SVY440" s="4"/>
      <c r="SVZ440" s="4"/>
      <c r="SWA440" s="4"/>
      <c r="SWB440" s="4"/>
      <c r="SWC440" s="4"/>
      <c r="SWD440" s="4"/>
      <c r="SWE440" s="4"/>
      <c r="SWF440" s="4"/>
      <c r="SWG440" s="4"/>
      <c r="SWH440" s="4"/>
      <c r="SWI440" s="4"/>
      <c r="SWJ440" s="4"/>
      <c r="SWK440" s="4"/>
      <c r="SWL440" s="4"/>
      <c r="SWM440" s="4"/>
      <c r="SWN440" s="4"/>
      <c r="SWO440" s="4"/>
      <c r="SWP440" s="4"/>
      <c r="SWQ440" s="4"/>
      <c r="SWR440" s="4"/>
      <c r="SWS440" s="4"/>
      <c r="SWT440" s="4"/>
      <c r="SWU440" s="4"/>
      <c r="SWV440" s="4"/>
      <c r="SWW440" s="4"/>
      <c r="SWX440" s="4"/>
      <c r="SWY440" s="4"/>
      <c r="SWZ440" s="4"/>
      <c r="SXA440" s="4"/>
      <c r="SXB440" s="4"/>
      <c r="SXC440" s="4"/>
      <c r="SXD440" s="4"/>
      <c r="SXE440" s="4"/>
      <c r="SXF440" s="4"/>
      <c r="SXG440" s="4"/>
      <c r="SXH440" s="4"/>
      <c r="SXI440" s="4"/>
      <c r="SXJ440" s="4"/>
      <c r="SXK440" s="4"/>
      <c r="SXL440" s="4"/>
      <c r="SXM440" s="4"/>
      <c r="SXN440" s="4"/>
      <c r="SXO440" s="4"/>
      <c r="SXP440" s="4"/>
      <c r="SXQ440" s="4"/>
      <c r="SXR440" s="4"/>
      <c r="SXS440" s="4"/>
      <c r="SXT440" s="4"/>
      <c r="SXU440" s="4"/>
      <c r="SXV440" s="4"/>
      <c r="SXW440" s="4"/>
      <c r="SXX440" s="4"/>
      <c r="SXY440" s="4"/>
      <c r="SXZ440" s="4"/>
      <c r="SYA440" s="4"/>
      <c r="SYB440" s="4"/>
      <c r="SYC440" s="4"/>
      <c r="SYD440" s="4"/>
      <c r="SYE440" s="4"/>
      <c r="SYF440" s="4"/>
      <c r="SYG440" s="4"/>
      <c r="SYH440" s="4"/>
      <c r="SYI440" s="4"/>
      <c r="SYJ440" s="4"/>
      <c r="SYK440" s="4"/>
      <c r="SYL440" s="4"/>
      <c r="SYM440" s="4"/>
      <c r="SYN440" s="4"/>
      <c r="SYO440" s="4"/>
      <c r="SYP440" s="4"/>
      <c r="SYQ440" s="4"/>
      <c r="SYR440" s="4"/>
      <c r="SYS440" s="4"/>
      <c r="SYT440" s="4"/>
      <c r="SYU440" s="4"/>
      <c r="SYV440" s="4"/>
      <c r="SYW440" s="4"/>
      <c r="SYX440" s="4"/>
      <c r="SYY440" s="4"/>
      <c r="SYZ440" s="4"/>
      <c r="SZA440" s="4"/>
      <c r="SZB440" s="4"/>
      <c r="SZC440" s="4"/>
      <c r="SZD440" s="4"/>
      <c r="SZE440" s="4"/>
      <c r="SZF440" s="4"/>
      <c r="SZG440" s="4"/>
      <c r="SZH440" s="4"/>
      <c r="SZI440" s="4"/>
      <c r="SZJ440" s="4"/>
      <c r="SZK440" s="4"/>
      <c r="SZL440" s="4"/>
      <c r="SZM440" s="4"/>
      <c r="SZN440" s="4"/>
      <c r="SZO440" s="4"/>
      <c r="SZP440" s="4"/>
      <c r="SZQ440" s="4"/>
      <c r="SZR440" s="4"/>
      <c r="SZS440" s="4"/>
      <c r="SZT440" s="4"/>
      <c r="SZU440" s="4"/>
      <c r="SZV440" s="4"/>
      <c r="SZW440" s="4"/>
      <c r="SZX440" s="4"/>
      <c r="SZY440" s="4"/>
      <c r="SZZ440" s="4"/>
      <c r="TAA440" s="4"/>
      <c r="TAB440" s="4"/>
      <c r="TAC440" s="4"/>
      <c r="TAD440" s="4"/>
      <c r="TAE440" s="4"/>
      <c r="TAF440" s="4"/>
      <c r="TAG440" s="4"/>
      <c r="TAH440" s="4"/>
      <c r="TAI440" s="4"/>
      <c r="TAJ440" s="4"/>
      <c r="TAK440" s="4"/>
      <c r="TAL440" s="4"/>
      <c r="TAM440" s="4"/>
      <c r="TAN440" s="4"/>
      <c r="TAO440" s="4"/>
      <c r="TAP440" s="4"/>
      <c r="TAQ440" s="4"/>
      <c r="TAR440" s="4"/>
      <c r="TAS440" s="4"/>
      <c r="TAT440" s="4"/>
      <c r="TAU440" s="4"/>
      <c r="TAV440" s="4"/>
      <c r="TAW440" s="4"/>
      <c r="TAX440" s="4"/>
      <c r="TAY440" s="4"/>
      <c r="TAZ440" s="4"/>
      <c r="TBA440" s="4"/>
      <c r="TBB440" s="4"/>
      <c r="TBC440" s="4"/>
      <c r="TBD440" s="4"/>
      <c r="TBE440" s="4"/>
      <c r="TBF440" s="4"/>
      <c r="TBG440" s="4"/>
      <c r="TBH440" s="4"/>
      <c r="TBI440" s="4"/>
      <c r="TBJ440" s="4"/>
      <c r="TBK440" s="4"/>
      <c r="TBL440" s="4"/>
      <c r="TBM440" s="4"/>
      <c r="TBN440" s="4"/>
      <c r="TBO440" s="4"/>
      <c r="TBP440" s="4"/>
      <c r="TBQ440" s="4"/>
      <c r="TBR440" s="4"/>
      <c r="TBS440" s="4"/>
      <c r="TBT440" s="4"/>
      <c r="TBU440" s="4"/>
      <c r="TBV440" s="4"/>
      <c r="TBW440" s="4"/>
      <c r="TBX440" s="4"/>
      <c r="TBY440" s="4"/>
      <c r="TBZ440" s="4"/>
      <c r="TCA440" s="4"/>
      <c r="TCB440" s="4"/>
      <c r="TCC440" s="4"/>
      <c r="TCD440" s="4"/>
      <c r="TCE440" s="4"/>
      <c r="TCF440" s="4"/>
      <c r="TCG440" s="4"/>
      <c r="TCH440" s="4"/>
      <c r="TCI440" s="4"/>
      <c r="TCJ440" s="4"/>
      <c r="TCK440" s="4"/>
      <c r="TCL440" s="4"/>
      <c r="TCM440" s="4"/>
      <c r="TCN440" s="4"/>
      <c r="TCO440" s="4"/>
      <c r="TCP440" s="4"/>
      <c r="TCQ440" s="4"/>
      <c r="TCR440" s="4"/>
      <c r="TCS440" s="4"/>
      <c r="TCT440" s="4"/>
      <c r="TCU440" s="4"/>
      <c r="TCV440" s="4"/>
      <c r="TCW440" s="4"/>
      <c r="TCX440" s="4"/>
      <c r="TCY440" s="4"/>
      <c r="TCZ440" s="4"/>
      <c r="TDA440" s="4"/>
      <c r="TDB440" s="4"/>
      <c r="TDC440" s="4"/>
      <c r="TDD440" s="4"/>
      <c r="TDE440" s="4"/>
      <c r="TDF440" s="4"/>
      <c r="TDG440" s="4"/>
      <c r="TDH440" s="4"/>
      <c r="TDI440" s="4"/>
      <c r="TDJ440" s="4"/>
      <c r="TDK440" s="4"/>
      <c r="TDL440" s="4"/>
      <c r="TDM440" s="4"/>
      <c r="TDN440" s="4"/>
      <c r="TDO440" s="4"/>
      <c r="TDP440" s="4"/>
      <c r="TDQ440" s="4"/>
      <c r="TDR440" s="4"/>
      <c r="TDS440" s="4"/>
      <c r="TDT440" s="4"/>
      <c r="TDU440" s="4"/>
      <c r="TDV440" s="4"/>
      <c r="TDW440" s="4"/>
      <c r="TDX440" s="4"/>
      <c r="TDY440" s="4"/>
      <c r="TDZ440" s="4"/>
      <c r="TEA440" s="4"/>
      <c r="TEB440" s="4"/>
      <c r="TEC440" s="4"/>
      <c r="TED440" s="4"/>
      <c r="TEE440" s="4"/>
      <c r="TEF440" s="4"/>
      <c r="TEG440" s="4"/>
      <c r="TEH440" s="4"/>
      <c r="TEI440" s="4"/>
      <c r="TEJ440" s="4"/>
      <c r="TEK440" s="4"/>
      <c r="TEL440" s="4"/>
      <c r="TEM440" s="4"/>
      <c r="TEN440" s="4"/>
      <c r="TEO440" s="4"/>
      <c r="TEP440" s="4"/>
      <c r="TEQ440" s="4"/>
      <c r="TER440" s="4"/>
      <c r="TES440" s="4"/>
      <c r="TET440" s="4"/>
      <c r="TEU440" s="4"/>
      <c r="TEV440" s="4"/>
      <c r="TEW440" s="4"/>
      <c r="TEX440" s="4"/>
      <c r="TEY440" s="4"/>
      <c r="TEZ440" s="4"/>
      <c r="TFA440" s="4"/>
      <c r="TFB440" s="4"/>
      <c r="TFC440" s="4"/>
      <c r="TFD440" s="4"/>
      <c r="TFE440" s="4"/>
      <c r="TFF440" s="4"/>
      <c r="TFG440" s="4"/>
      <c r="TFH440" s="4"/>
      <c r="TFI440" s="4"/>
      <c r="TFJ440" s="4"/>
      <c r="TFK440" s="4"/>
      <c r="TFL440" s="4"/>
      <c r="TFM440" s="4"/>
      <c r="TFN440" s="4"/>
      <c r="TFO440" s="4"/>
      <c r="TFP440" s="4"/>
      <c r="TFQ440" s="4"/>
      <c r="TFR440" s="4"/>
      <c r="TFS440" s="4"/>
      <c r="TFT440" s="4"/>
      <c r="TFU440" s="4"/>
      <c r="TFV440" s="4"/>
      <c r="TFW440" s="4"/>
      <c r="TFX440" s="4"/>
      <c r="TFY440" s="4"/>
      <c r="TFZ440" s="4"/>
      <c r="TGA440" s="4"/>
      <c r="TGB440" s="4"/>
      <c r="TGC440" s="4"/>
      <c r="TGD440" s="4"/>
      <c r="TGE440" s="4"/>
      <c r="TGF440" s="4"/>
      <c r="TGG440" s="4"/>
      <c r="TGH440" s="4"/>
      <c r="TGI440" s="4"/>
      <c r="TGJ440" s="4"/>
      <c r="TGK440" s="4"/>
      <c r="TGL440" s="4"/>
      <c r="TGM440" s="4"/>
      <c r="TGN440" s="4"/>
      <c r="TGO440" s="4"/>
      <c r="TGP440" s="4"/>
      <c r="TGQ440" s="4"/>
      <c r="TGR440" s="4"/>
      <c r="TGS440" s="4"/>
      <c r="TGT440" s="4"/>
      <c r="TGU440" s="4"/>
      <c r="TGV440" s="4"/>
      <c r="TGW440" s="4"/>
      <c r="TGX440" s="4"/>
      <c r="TGY440" s="4"/>
      <c r="TGZ440" s="4"/>
      <c r="THA440" s="4"/>
      <c r="THB440" s="4"/>
      <c r="THC440" s="4"/>
      <c r="THD440" s="4"/>
      <c r="THE440" s="4"/>
      <c r="THF440" s="4"/>
      <c r="THG440" s="4"/>
      <c r="THH440" s="4"/>
      <c r="THI440" s="4"/>
      <c r="THJ440" s="4"/>
      <c r="THK440" s="4"/>
      <c r="THL440" s="4"/>
      <c r="THM440" s="4"/>
      <c r="THN440" s="4"/>
      <c r="THO440" s="4"/>
      <c r="THP440" s="4"/>
      <c r="THQ440" s="4"/>
      <c r="THR440" s="4"/>
      <c r="THS440" s="4"/>
      <c r="THT440" s="4"/>
      <c r="THU440" s="4"/>
      <c r="THV440" s="4"/>
      <c r="THW440" s="4"/>
      <c r="THX440" s="4"/>
      <c r="THY440" s="4"/>
      <c r="THZ440" s="4"/>
      <c r="TIA440" s="4"/>
      <c r="TIB440" s="4"/>
      <c r="TIC440" s="4"/>
      <c r="TID440" s="4"/>
      <c r="TIE440" s="4"/>
      <c r="TIF440" s="4"/>
      <c r="TIG440" s="4"/>
      <c r="TIH440" s="4"/>
      <c r="TII440" s="4"/>
      <c r="TIJ440" s="4"/>
      <c r="TIK440" s="4"/>
      <c r="TIL440" s="4"/>
      <c r="TIM440" s="4"/>
      <c r="TIN440" s="4"/>
      <c r="TIO440" s="4"/>
      <c r="TIP440" s="4"/>
      <c r="TIQ440" s="4"/>
      <c r="TIR440" s="4"/>
      <c r="TIS440" s="4"/>
      <c r="TIT440" s="4"/>
      <c r="TIU440" s="4"/>
      <c r="TIV440" s="4"/>
      <c r="TIW440" s="4"/>
      <c r="TIX440" s="4"/>
      <c r="TIY440" s="4"/>
      <c r="TIZ440" s="4"/>
      <c r="TJA440" s="4"/>
      <c r="TJB440" s="4"/>
      <c r="TJC440" s="4"/>
      <c r="TJD440" s="4"/>
      <c r="TJE440" s="4"/>
      <c r="TJF440" s="4"/>
      <c r="TJG440" s="4"/>
      <c r="TJH440" s="4"/>
      <c r="TJI440" s="4"/>
      <c r="TJJ440" s="4"/>
      <c r="TJK440" s="4"/>
      <c r="TJL440" s="4"/>
      <c r="TJM440" s="4"/>
      <c r="TJN440" s="4"/>
      <c r="TJO440" s="4"/>
      <c r="TJP440" s="4"/>
      <c r="TJQ440" s="4"/>
      <c r="TJR440" s="4"/>
      <c r="TJS440" s="4"/>
      <c r="TJT440" s="4"/>
      <c r="TJU440" s="4"/>
      <c r="TJV440" s="4"/>
      <c r="TJW440" s="4"/>
      <c r="TJX440" s="4"/>
      <c r="TJY440" s="4"/>
      <c r="TJZ440" s="4"/>
      <c r="TKA440" s="4"/>
      <c r="TKB440" s="4"/>
      <c r="TKC440" s="4"/>
      <c r="TKD440" s="4"/>
      <c r="TKE440" s="4"/>
      <c r="TKF440" s="4"/>
      <c r="TKG440" s="4"/>
      <c r="TKH440" s="4"/>
      <c r="TKI440" s="4"/>
      <c r="TKJ440" s="4"/>
      <c r="TKK440" s="4"/>
      <c r="TKL440" s="4"/>
      <c r="TKM440" s="4"/>
      <c r="TKN440" s="4"/>
      <c r="TKO440" s="4"/>
      <c r="TKP440" s="4"/>
      <c r="TKQ440" s="4"/>
      <c r="TKR440" s="4"/>
      <c r="TKS440" s="4"/>
      <c r="TKT440" s="4"/>
      <c r="TKU440" s="4"/>
      <c r="TKV440" s="4"/>
      <c r="TKW440" s="4"/>
      <c r="TKX440" s="4"/>
      <c r="TKY440" s="4"/>
      <c r="TKZ440" s="4"/>
      <c r="TLA440" s="4"/>
      <c r="TLB440" s="4"/>
      <c r="TLC440" s="4"/>
      <c r="TLD440" s="4"/>
      <c r="TLE440" s="4"/>
      <c r="TLF440" s="4"/>
      <c r="TLG440" s="4"/>
      <c r="TLH440" s="4"/>
      <c r="TLI440" s="4"/>
      <c r="TLJ440" s="4"/>
      <c r="TLK440" s="4"/>
      <c r="TLL440" s="4"/>
      <c r="TLM440" s="4"/>
      <c r="TLN440" s="4"/>
      <c r="TLO440" s="4"/>
      <c r="TLP440" s="4"/>
      <c r="TLQ440" s="4"/>
      <c r="TLR440" s="4"/>
      <c r="TLS440" s="4"/>
      <c r="TLT440" s="4"/>
      <c r="TLU440" s="4"/>
      <c r="TLV440" s="4"/>
      <c r="TLW440" s="4"/>
      <c r="TLX440" s="4"/>
      <c r="TLY440" s="4"/>
      <c r="TLZ440" s="4"/>
      <c r="TMA440" s="4"/>
      <c r="TMB440" s="4"/>
      <c r="TMC440" s="4"/>
      <c r="TMD440" s="4"/>
      <c r="TME440" s="4"/>
      <c r="TMF440" s="4"/>
      <c r="TMG440" s="4"/>
      <c r="TMH440" s="4"/>
      <c r="TMI440" s="4"/>
      <c r="TMJ440" s="4"/>
      <c r="TMK440" s="4"/>
      <c r="TML440" s="4"/>
      <c r="TMM440" s="4"/>
      <c r="TMN440" s="4"/>
      <c r="TMO440" s="4"/>
      <c r="TMP440" s="4"/>
      <c r="TMQ440" s="4"/>
      <c r="TMR440" s="4"/>
      <c r="TMS440" s="4"/>
      <c r="TMT440" s="4"/>
      <c r="TMU440" s="4"/>
      <c r="TMV440" s="4"/>
      <c r="TMW440" s="4"/>
      <c r="TMX440" s="4"/>
      <c r="TMY440" s="4"/>
      <c r="TMZ440" s="4"/>
      <c r="TNA440" s="4"/>
      <c r="TNB440" s="4"/>
      <c r="TNC440" s="4"/>
      <c r="TND440" s="4"/>
      <c r="TNE440" s="4"/>
      <c r="TNF440" s="4"/>
      <c r="TNG440" s="4"/>
      <c r="TNH440" s="4"/>
      <c r="TNI440" s="4"/>
      <c r="TNJ440" s="4"/>
      <c r="TNK440" s="4"/>
      <c r="TNL440" s="4"/>
      <c r="TNM440" s="4"/>
      <c r="TNN440" s="4"/>
      <c r="TNO440" s="4"/>
      <c r="TNP440" s="4"/>
      <c r="TNQ440" s="4"/>
      <c r="TNR440" s="4"/>
      <c r="TNS440" s="4"/>
      <c r="TNT440" s="4"/>
      <c r="TNU440" s="4"/>
      <c r="TNV440" s="4"/>
      <c r="TNW440" s="4"/>
      <c r="TNX440" s="4"/>
      <c r="TNY440" s="4"/>
      <c r="TNZ440" s="4"/>
      <c r="TOA440" s="4"/>
      <c r="TOB440" s="4"/>
      <c r="TOC440" s="4"/>
      <c r="TOD440" s="4"/>
      <c r="TOE440" s="4"/>
      <c r="TOF440" s="4"/>
      <c r="TOG440" s="4"/>
      <c r="TOH440" s="4"/>
      <c r="TOI440" s="4"/>
      <c r="TOJ440" s="4"/>
      <c r="TOK440" s="4"/>
      <c r="TOL440" s="4"/>
      <c r="TOM440" s="4"/>
      <c r="TON440" s="4"/>
      <c r="TOO440" s="4"/>
      <c r="TOP440" s="4"/>
      <c r="TOQ440" s="4"/>
      <c r="TOR440" s="4"/>
      <c r="TOS440" s="4"/>
      <c r="TOT440" s="4"/>
      <c r="TOU440" s="4"/>
      <c r="TOV440" s="4"/>
      <c r="TOW440" s="4"/>
      <c r="TOX440" s="4"/>
      <c r="TOY440" s="4"/>
      <c r="TOZ440" s="4"/>
      <c r="TPA440" s="4"/>
      <c r="TPB440" s="4"/>
      <c r="TPC440" s="4"/>
      <c r="TPD440" s="4"/>
      <c r="TPE440" s="4"/>
      <c r="TPF440" s="4"/>
      <c r="TPG440" s="4"/>
      <c r="TPH440" s="4"/>
      <c r="TPI440" s="4"/>
      <c r="TPJ440" s="4"/>
      <c r="TPK440" s="4"/>
      <c r="TPL440" s="4"/>
      <c r="TPM440" s="4"/>
      <c r="TPN440" s="4"/>
      <c r="TPO440" s="4"/>
      <c r="TPP440" s="4"/>
      <c r="TPQ440" s="4"/>
      <c r="TPR440" s="4"/>
      <c r="TPS440" s="4"/>
      <c r="TPT440" s="4"/>
      <c r="TPU440" s="4"/>
      <c r="TPV440" s="4"/>
      <c r="TPW440" s="4"/>
      <c r="TPX440" s="4"/>
      <c r="TPY440" s="4"/>
      <c r="TPZ440" s="4"/>
      <c r="TQA440" s="4"/>
      <c r="TQB440" s="4"/>
      <c r="TQC440" s="4"/>
      <c r="TQD440" s="4"/>
      <c r="TQE440" s="4"/>
      <c r="TQF440" s="4"/>
      <c r="TQG440" s="4"/>
      <c r="TQH440" s="4"/>
      <c r="TQI440" s="4"/>
      <c r="TQJ440" s="4"/>
      <c r="TQK440" s="4"/>
      <c r="TQL440" s="4"/>
      <c r="TQM440" s="4"/>
      <c r="TQN440" s="4"/>
      <c r="TQO440" s="4"/>
      <c r="TQP440" s="4"/>
      <c r="TQQ440" s="4"/>
      <c r="TQR440" s="4"/>
      <c r="TQS440" s="4"/>
      <c r="TQT440" s="4"/>
      <c r="TQU440" s="4"/>
      <c r="TQV440" s="4"/>
      <c r="TQW440" s="4"/>
      <c r="TQX440" s="4"/>
      <c r="TQY440" s="4"/>
      <c r="TQZ440" s="4"/>
      <c r="TRA440" s="4"/>
      <c r="TRB440" s="4"/>
      <c r="TRC440" s="4"/>
      <c r="TRD440" s="4"/>
      <c r="TRE440" s="4"/>
      <c r="TRF440" s="4"/>
      <c r="TRG440" s="4"/>
      <c r="TRH440" s="4"/>
      <c r="TRI440" s="4"/>
      <c r="TRJ440" s="4"/>
      <c r="TRK440" s="4"/>
      <c r="TRL440" s="4"/>
      <c r="TRM440" s="4"/>
      <c r="TRN440" s="4"/>
      <c r="TRO440" s="4"/>
      <c r="TRP440" s="4"/>
      <c r="TRQ440" s="4"/>
      <c r="TRR440" s="4"/>
      <c r="TRS440" s="4"/>
      <c r="TRT440" s="4"/>
      <c r="TRU440" s="4"/>
      <c r="TRV440" s="4"/>
      <c r="TRW440" s="4"/>
      <c r="TRX440" s="4"/>
      <c r="TRY440" s="4"/>
      <c r="TRZ440" s="4"/>
      <c r="TSA440" s="4"/>
      <c r="TSB440" s="4"/>
      <c r="TSC440" s="4"/>
      <c r="TSD440" s="4"/>
      <c r="TSE440" s="4"/>
      <c r="TSF440" s="4"/>
      <c r="TSG440" s="4"/>
      <c r="TSH440" s="4"/>
      <c r="TSI440" s="4"/>
      <c r="TSJ440" s="4"/>
      <c r="TSK440" s="4"/>
      <c r="TSL440" s="4"/>
      <c r="TSM440" s="4"/>
      <c r="TSN440" s="4"/>
      <c r="TSO440" s="4"/>
      <c r="TSP440" s="4"/>
      <c r="TSQ440" s="4"/>
      <c r="TSR440" s="4"/>
      <c r="TSS440" s="4"/>
      <c r="TST440" s="4"/>
      <c r="TSU440" s="4"/>
      <c r="TSV440" s="4"/>
      <c r="TSW440" s="4"/>
      <c r="TSX440" s="4"/>
      <c r="TSY440" s="4"/>
      <c r="TSZ440" s="4"/>
      <c r="TTA440" s="4"/>
      <c r="TTB440" s="4"/>
      <c r="TTC440" s="4"/>
      <c r="TTD440" s="4"/>
      <c r="TTE440" s="4"/>
      <c r="TTF440" s="4"/>
      <c r="TTG440" s="4"/>
      <c r="TTH440" s="4"/>
      <c r="TTI440" s="4"/>
      <c r="TTJ440" s="4"/>
      <c r="TTK440" s="4"/>
      <c r="TTL440" s="4"/>
      <c r="TTM440" s="4"/>
      <c r="TTN440" s="4"/>
      <c r="TTO440" s="4"/>
      <c r="TTP440" s="4"/>
      <c r="TTQ440" s="4"/>
      <c r="TTR440" s="4"/>
      <c r="TTS440" s="4"/>
      <c r="TTT440" s="4"/>
      <c r="TTU440" s="4"/>
      <c r="TTV440" s="4"/>
      <c r="TTW440" s="4"/>
      <c r="TTX440" s="4"/>
      <c r="TTY440" s="4"/>
      <c r="TTZ440" s="4"/>
      <c r="TUA440" s="4"/>
      <c r="TUB440" s="4"/>
      <c r="TUC440" s="4"/>
      <c r="TUD440" s="4"/>
      <c r="TUE440" s="4"/>
      <c r="TUF440" s="4"/>
      <c r="TUG440" s="4"/>
      <c r="TUH440" s="4"/>
      <c r="TUI440" s="4"/>
      <c r="TUJ440" s="4"/>
      <c r="TUK440" s="4"/>
      <c r="TUL440" s="4"/>
      <c r="TUM440" s="4"/>
      <c r="TUN440" s="4"/>
      <c r="TUO440" s="4"/>
      <c r="TUP440" s="4"/>
      <c r="TUQ440" s="4"/>
      <c r="TUR440" s="4"/>
      <c r="TUS440" s="4"/>
      <c r="TUT440" s="4"/>
      <c r="TUU440" s="4"/>
      <c r="TUV440" s="4"/>
      <c r="TUW440" s="4"/>
      <c r="TUX440" s="4"/>
      <c r="TUY440" s="4"/>
      <c r="TUZ440" s="4"/>
      <c r="TVA440" s="4"/>
      <c r="TVB440" s="4"/>
      <c r="TVC440" s="4"/>
      <c r="TVD440" s="4"/>
      <c r="TVE440" s="4"/>
      <c r="TVF440" s="4"/>
      <c r="TVG440" s="4"/>
      <c r="TVH440" s="4"/>
      <c r="TVI440" s="4"/>
      <c r="TVJ440" s="4"/>
      <c r="TVK440" s="4"/>
      <c r="TVL440" s="4"/>
      <c r="TVM440" s="4"/>
      <c r="TVN440" s="4"/>
      <c r="TVO440" s="4"/>
      <c r="TVP440" s="4"/>
      <c r="TVQ440" s="4"/>
      <c r="TVR440" s="4"/>
      <c r="TVS440" s="4"/>
      <c r="TVT440" s="4"/>
      <c r="TVU440" s="4"/>
      <c r="TVV440" s="4"/>
      <c r="TVW440" s="4"/>
      <c r="TVX440" s="4"/>
      <c r="TVY440" s="4"/>
      <c r="TVZ440" s="4"/>
      <c r="TWA440" s="4"/>
      <c r="TWB440" s="4"/>
      <c r="TWC440" s="4"/>
      <c r="TWD440" s="4"/>
      <c r="TWE440" s="4"/>
      <c r="TWF440" s="4"/>
      <c r="TWG440" s="4"/>
      <c r="TWH440" s="4"/>
      <c r="TWI440" s="4"/>
      <c r="TWJ440" s="4"/>
      <c r="TWK440" s="4"/>
      <c r="TWL440" s="4"/>
      <c r="TWM440" s="4"/>
      <c r="TWN440" s="4"/>
      <c r="TWO440" s="4"/>
      <c r="TWP440" s="4"/>
      <c r="TWQ440" s="4"/>
      <c r="TWR440" s="4"/>
      <c r="TWS440" s="4"/>
      <c r="TWT440" s="4"/>
      <c r="TWU440" s="4"/>
      <c r="TWV440" s="4"/>
      <c r="TWW440" s="4"/>
      <c r="TWX440" s="4"/>
      <c r="TWY440" s="4"/>
      <c r="TWZ440" s="4"/>
      <c r="TXA440" s="4"/>
      <c r="TXB440" s="4"/>
      <c r="TXC440" s="4"/>
      <c r="TXD440" s="4"/>
      <c r="TXE440" s="4"/>
      <c r="TXF440" s="4"/>
      <c r="TXG440" s="4"/>
      <c r="TXH440" s="4"/>
      <c r="TXI440" s="4"/>
      <c r="TXJ440" s="4"/>
      <c r="TXK440" s="4"/>
      <c r="TXL440" s="4"/>
      <c r="TXM440" s="4"/>
      <c r="TXN440" s="4"/>
      <c r="TXO440" s="4"/>
      <c r="TXP440" s="4"/>
      <c r="TXQ440" s="4"/>
      <c r="TXR440" s="4"/>
      <c r="TXS440" s="4"/>
      <c r="TXT440" s="4"/>
      <c r="TXU440" s="4"/>
      <c r="TXV440" s="4"/>
      <c r="TXW440" s="4"/>
      <c r="TXX440" s="4"/>
      <c r="TXY440" s="4"/>
      <c r="TXZ440" s="4"/>
      <c r="TYA440" s="4"/>
      <c r="TYB440" s="4"/>
      <c r="TYC440" s="4"/>
      <c r="TYD440" s="4"/>
      <c r="TYE440" s="4"/>
      <c r="TYF440" s="4"/>
      <c r="TYG440" s="4"/>
      <c r="TYH440" s="4"/>
      <c r="TYI440" s="4"/>
      <c r="TYJ440" s="4"/>
      <c r="TYK440" s="4"/>
      <c r="TYL440" s="4"/>
      <c r="TYM440" s="4"/>
      <c r="TYN440" s="4"/>
      <c r="TYO440" s="4"/>
      <c r="TYP440" s="4"/>
      <c r="TYQ440" s="4"/>
      <c r="TYR440" s="4"/>
      <c r="TYS440" s="4"/>
      <c r="TYT440" s="4"/>
      <c r="TYU440" s="4"/>
      <c r="TYV440" s="4"/>
      <c r="TYW440" s="4"/>
      <c r="TYX440" s="4"/>
      <c r="TYY440" s="4"/>
      <c r="TYZ440" s="4"/>
      <c r="TZA440" s="4"/>
      <c r="TZB440" s="4"/>
      <c r="TZC440" s="4"/>
      <c r="TZD440" s="4"/>
      <c r="TZE440" s="4"/>
      <c r="TZF440" s="4"/>
      <c r="TZG440" s="4"/>
      <c r="TZH440" s="4"/>
      <c r="TZI440" s="4"/>
      <c r="TZJ440" s="4"/>
      <c r="TZK440" s="4"/>
      <c r="TZL440" s="4"/>
      <c r="TZM440" s="4"/>
      <c r="TZN440" s="4"/>
      <c r="TZO440" s="4"/>
      <c r="TZP440" s="4"/>
      <c r="TZQ440" s="4"/>
      <c r="TZR440" s="4"/>
      <c r="TZS440" s="4"/>
      <c r="TZT440" s="4"/>
      <c r="TZU440" s="4"/>
      <c r="TZV440" s="4"/>
      <c r="TZW440" s="4"/>
      <c r="TZX440" s="4"/>
      <c r="TZY440" s="4"/>
      <c r="TZZ440" s="4"/>
      <c r="UAA440" s="4"/>
      <c r="UAB440" s="4"/>
      <c r="UAC440" s="4"/>
      <c r="UAD440" s="4"/>
      <c r="UAE440" s="4"/>
      <c r="UAF440" s="4"/>
      <c r="UAG440" s="4"/>
      <c r="UAH440" s="4"/>
      <c r="UAI440" s="4"/>
      <c r="UAJ440" s="4"/>
      <c r="UAK440" s="4"/>
      <c r="UAL440" s="4"/>
      <c r="UAM440" s="4"/>
      <c r="UAN440" s="4"/>
      <c r="UAO440" s="4"/>
      <c r="UAP440" s="4"/>
      <c r="UAQ440" s="4"/>
      <c r="UAR440" s="4"/>
      <c r="UAS440" s="4"/>
      <c r="UAT440" s="4"/>
      <c r="UAU440" s="4"/>
      <c r="UAV440" s="4"/>
      <c r="UAW440" s="4"/>
      <c r="UAX440" s="4"/>
      <c r="UAY440" s="4"/>
      <c r="UAZ440" s="4"/>
      <c r="UBA440" s="4"/>
      <c r="UBB440" s="4"/>
      <c r="UBC440" s="4"/>
      <c r="UBD440" s="4"/>
      <c r="UBE440" s="4"/>
      <c r="UBF440" s="4"/>
      <c r="UBG440" s="4"/>
      <c r="UBH440" s="4"/>
      <c r="UBI440" s="4"/>
      <c r="UBJ440" s="4"/>
      <c r="UBK440" s="4"/>
      <c r="UBL440" s="4"/>
      <c r="UBM440" s="4"/>
      <c r="UBN440" s="4"/>
      <c r="UBO440" s="4"/>
      <c r="UBP440" s="4"/>
      <c r="UBQ440" s="4"/>
      <c r="UBR440" s="4"/>
      <c r="UBS440" s="4"/>
      <c r="UBT440" s="4"/>
      <c r="UBU440" s="4"/>
      <c r="UBV440" s="4"/>
      <c r="UBW440" s="4"/>
      <c r="UBX440" s="4"/>
      <c r="UBY440" s="4"/>
      <c r="UBZ440" s="4"/>
      <c r="UCA440" s="4"/>
      <c r="UCB440" s="4"/>
      <c r="UCC440" s="4"/>
      <c r="UCD440" s="4"/>
      <c r="UCE440" s="4"/>
      <c r="UCF440" s="4"/>
      <c r="UCG440" s="4"/>
      <c r="UCH440" s="4"/>
      <c r="UCI440" s="4"/>
      <c r="UCJ440" s="4"/>
      <c r="UCK440" s="4"/>
      <c r="UCL440" s="4"/>
      <c r="UCM440" s="4"/>
      <c r="UCN440" s="4"/>
      <c r="UCO440" s="4"/>
      <c r="UCP440" s="4"/>
      <c r="UCQ440" s="4"/>
      <c r="UCR440" s="4"/>
      <c r="UCS440" s="4"/>
      <c r="UCT440" s="4"/>
      <c r="UCU440" s="4"/>
      <c r="UCV440" s="4"/>
      <c r="UCW440" s="4"/>
      <c r="UCX440" s="4"/>
      <c r="UCY440" s="4"/>
      <c r="UCZ440" s="4"/>
      <c r="UDA440" s="4"/>
      <c r="UDB440" s="4"/>
      <c r="UDC440" s="4"/>
      <c r="UDD440" s="4"/>
      <c r="UDE440" s="4"/>
      <c r="UDF440" s="4"/>
      <c r="UDG440" s="4"/>
      <c r="UDH440" s="4"/>
      <c r="UDI440" s="4"/>
      <c r="UDJ440" s="4"/>
      <c r="UDK440" s="4"/>
      <c r="UDL440" s="4"/>
      <c r="UDM440" s="4"/>
      <c r="UDN440" s="4"/>
      <c r="UDO440" s="4"/>
      <c r="UDP440" s="4"/>
      <c r="UDQ440" s="4"/>
      <c r="UDR440" s="4"/>
      <c r="UDS440" s="4"/>
      <c r="UDT440" s="4"/>
      <c r="UDU440" s="4"/>
      <c r="UDV440" s="4"/>
      <c r="UDW440" s="4"/>
      <c r="UDX440" s="4"/>
      <c r="UDY440" s="4"/>
      <c r="UDZ440" s="4"/>
      <c r="UEA440" s="4"/>
      <c r="UEB440" s="4"/>
      <c r="UEC440" s="4"/>
      <c r="UED440" s="4"/>
      <c r="UEE440" s="4"/>
      <c r="UEF440" s="4"/>
      <c r="UEG440" s="4"/>
      <c r="UEH440" s="4"/>
      <c r="UEI440" s="4"/>
      <c r="UEJ440" s="4"/>
      <c r="UEK440" s="4"/>
      <c r="UEL440" s="4"/>
      <c r="UEM440" s="4"/>
      <c r="UEN440" s="4"/>
      <c r="UEO440" s="4"/>
      <c r="UEP440" s="4"/>
      <c r="UEQ440" s="4"/>
      <c r="UER440" s="4"/>
      <c r="UES440" s="4"/>
      <c r="UET440" s="4"/>
      <c r="UEU440" s="4"/>
      <c r="UEV440" s="4"/>
      <c r="UEW440" s="4"/>
      <c r="UEX440" s="4"/>
      <c r="UEY440" s="4"/>
      <c r="UEZ440" s="4"/>
      <c r="UFA440" s="4"/>
      <c r="UFB440" s="4"/>
      <c r="UFC440" s="4"/>
      <c r="UFD440" s="4"/>
      <c r="UFE440" s="4"/>
      <c r="UFF440" s="4"/>
      <c r="UFG440" s="4"/>
      <c r="UFH440" s="4"/>
      <c r="UFI440" s="4"/>
      <c r="UFJ440" s="4"/>
      <c r="UFK440" s="4"/>
      <c r="UFL440" s="4"/>
      <c r="UFM440" s="4"/>
      <c r="UFN440" s="4"/>
      <c r="UFO440" s="4"/>
      <c r="UFP440" s="4"/>
      <c r="UFQ440" s="4"/>
      <c r="UFR440" s="4"/>
      <c r="UFS440" s="4"/>
      <c r="UFT440" s="4"/>
      <c r="UFU440" s="4"/>
      <c r="UFV440" s="4"/>
      <c r="UFW440" s="4"/>
      <c r="UFX440" s="4"/>
      <c r="UFY440" s="4"/>
      <c r="UFZ440" s="4"/>
      <c r="UGA440" s="4"/>
      <c r="UGB440" s="4"/>
      <c r="UGC440" s="4"/>
      <c r="UGD440" s="4"/>
      <c r="UGE440" s="4"/>
      <c r="UGF440" s="4"/>
      <c r="UGG440" s="4"/>
      <c r="UGH440" s="4"/>
      <c r="UGI440" s="4"/>
      <c r="UGJ440" s="4"/>
      <c r="UGK440" s="4"/>
      <c r="UGL440" s="4"/>
      <c r="UGM440" s="4"/>
      <c r="UGN440" s="4"/>
      <c r="UGO440" s="4"/>
      <c r="UGP440" s="4"/>
      <c r="UGQ440" s="4"/>
      <c r="UGR440" s="4"/>
      <c r="UGS440" s="4"/>
      <c r="UGT440" s="4"/>
      <c r="UGU440" s="4"/>
      <c r="UGV440" s="4"/>
      <c r="UGW440" s="4"/>
      <c r="UGX440" s="4"/>
      <c r="UGY440" s="4"/>
      <c r="UGZ440" s="4"/>
      <c r="UHA440" s="4"/>
      <c r="UHB440" s="4"/>
      <c r="UHC440" s="4"/>
      <c r="UHD440" s="4"/>
      <c r="UHE440" s="4"/>
      <c r="UHF440" s="4"/>
      <c r="UHG440" s="4"/>
      <c r="UHH440" s="4"/>
      <c r="UHI440" s="4"/>
      <c r="UHJ440" s="4"/>
      <c r="UHK440" s="4"/>
      <c r="UHL440" s="4"/>
      <c r="UHM440" s="4"/>
      <c r="UHN440" s="4"/>
      <c r="UHO440" s="4"/>
      <c r="UHP440" s="4"/>
      <c r="UHQ440" s="4"/>
      <c r="UHR440" s="4"/>
      <c r="UHS440" s="4"/>
      <c r="UHT440" s="4"/>
      <c r="UHU440" s="4"/>
      <c r="UHV440" s="4"/>
      <c r="UHW440" s="4"/>
      <c r="UHX440" s="4"/>
      <c r="UHY440" s="4"/>
      <c r="UHZ440" s="4"/>
      <c r="UIA440" s="4"/>
      <c r="UIB440" s="4"/>
      <c r="UIC440" s="4"/>
      <c r="UID440" s="4"/>
      <c r="UIE440" s="4"/>
      <c r="UIF440" s="4"/>
      <c r="UIG440" s="4"/>
      <c r="UIH440" s="4"/>
      <c r="UII440" s="4"/>
      <c r="UIJ440" s="4"/>
      <c r="UIK440" s="4"/>
      <c r="UIL440" s="4"/>
      <c r="UIM440" s="4"/>
      <c r="UIN440" s="4"/>
      <c r="UIO440" s="4"/>
      <c r="UIP440" s="4"/>
      <c r="UIQ440" s="4"/>
      <c r="UIR440" s="4"/>
      <c r="UIS440" s="4"/>
      <c r="UIT440" s="4"/>
      <c r="UIU440" s="4"/>
      <c r="UIV440" s="4"/>
      <c r="UIW440" s="4"/>
      <c r="UIX440" s="4"/>
      <c r="UIY440" s="4"/>
      <c r="UIZ440" s="4"/>
      <c r="UJA440" s="4"/>
      <c r="UJB440" s="4"/>
      <c r="UJC440" s="4"/>
      <c r="UJD440" s="4"/>
      <c r="UJE440" s="4"/>
      <c r="UJF440" s="4"/>
      <c r="UJG440" s="4"/>
      <c r="UJH440" s="4"/>
      <c r="UJI440" s="4"/>
      <c r="UJJ440" s="4"/>
      <c r="UJK440" s="4"/>
      <c r="UJL440" s="4"/>
      <c r="UJM440" s="4"/>
      <c r="UJN440" s="4"/>
      <c r="UJO440" s="4"/>
      <c r="UJP440" s="4"/>
      <c r="UJQ440" s="4"/>
      <c r="UJR440" s="4"/>
      <c r="UJS440" s="4"/>
      <c r="UJT440" s="4"/>
      <c r="UJU440" s="4"/>
      <c r="UJV440" s="4"/>
      <c r="UJW440" s="4"/>
      <c r="UJX440" s="4"/>
      <c r="UJY440" s="4"/>
      <c r="UJZ440" s="4"/>
      <c r="UKA440" s="4"/>
      <c r="UKB440" s="4"/>
      <c r="UKC440" s="4"/>
      <c r="UKD440" s="4"/>
      <c r="UKE440" s="4"/>
      <c r="UKF440" s="4"/>
      <c r="UKG440" s="4"/>
      <c r="UKH440" s="4"/>
      <c r="UKI440" s="4"/>
      <c r="UKJ440" s="4"/>
      <c r="UKK440" s="4"/>
      <c r="UKL440" s="4"/>
      <c r="UKM440" s="4"/>
      <c r="UKN440" s="4"/>
      <c r="UKO440" s="4"/>
      <c r="UKP440" s="4"/>
      <c r="UKQ440" s="4"/>
      <c r="UKR440" s="4"/>
      <c r="UKS440" s="4"/>
      <c r="UKT440" s="4"/>
      <c r="UKU440" s="4"/>
      <c r="UKV440" s="4"/>
      <c r="UKW440" s="4"/>
      <c r="UKX440" s="4"/>
      <c r="UKY440" s="4"/>
      <c r="UKZ440" s="4"/>
      <c r="ULA440" s="4"/>
      <c r="ULB440" s="4"/>
      <c r="ULC440" s="4"/>
      <c r="ULD440" s="4"/>
      <c r="ULE440" s="4"/>
      <c r="ULF440" s="4"/>
      <c r="ULG440" s="4"/>
      <c r="ULH440" s="4"/>
      <c r="ULI440" s="4"/>
      <c r="ULJ440" s="4"/>
      <c r="ULK440" s="4"/>
      <c r="ULL440" s="4"/>
      <c r="ULM440" s="4"/>
      <c r="ULN440" s="4"/>
      <c r="ULO440" s="4"/>
      <c r="ULP440" s="4"/>
      <c r="ULQ440" s="4"/>
      <c r="ULR440" s="4"/>
      <c r="ULS440" s="4"/>
      <c r="ULT440" s="4"/>
      <c r="ULU440" s="4"/>
      <c r="ULV440" s="4"/>
      <c r="ULW440" s="4"/>
      <c r="ULX440" s="4"/>
      <c r="ULY440" s="4"/>
      <c r="ULZ440" s="4"/>
      <c r="UMA440" s="4"/>
      <c r="UMB440" s="4"/>
      <c r="UMC440" s="4"/>
      <c r="UMD440" s="4"/>
      <c r="UME440" s="4"/>
      <c r="UMF440" s="4"/>
      <c r="UMG440" s="4"/>
      <c r="UMH440" s="4"/>
      <c r="UMI440" s="4"/>
      <c r="UMJ440" s="4"/>
      <c r="UMK440" s="4"/>
      <c r="UML440" s="4"/>
      <c r="UMM440" s="4"/>
      <c r="UMN440" s="4"/>
      <c r="UMO440" s="4"/>
      <c r="UMP440" s="4"/>
      <c r="UMQ440" s="4"/>
      <c r="UMR440" s="4"/>
      <c r="UMS440" s="4"/>
      <c r="UMT440" s="4"/>
      <c r="UMU440" s="4"/>
      <c r="UMV440" s="4"/>
      <c r="UMW440" s="4"/>
      <c r="UMX440" s="4"/>
      <c r="UMY440" s="4"/>
      <c r="UMZ440" s="4"/>
      <c r="UNA440" s="4"/>
      <c r="UNB440" s="4"/>
      <c r="UNC440" s="4"/>
      <c r="UND440" s="4"/>
      <c r="UNE440" s="4"/>
      <c r="UNF440" s="4"/>
      <c r="UNG440" s="4"/>
      <c r="UNH440" s="4"/>
      <c r="UNI440" s="4"/>
      <c r="UNJ440" s="4"/>
      <c r="UNK440" s="4"/>
      <c r="UNL440" s="4"/>
      <c r="UNM440" s="4"/>
      <c r="UNN440" s="4"/>
      <c r="UNO440" s="4"/>
      <c r="UNP440" s="4"/>
      <c r="UNQ440" s="4"/>
      <c r="UNR440" s="4"/>
      <c r="UNS440" s="4"/>
      <c r="UNT440" s="4"/>
      <c r="UNU440" s="4"/>
      <c r="UNV440" s="4"/>
      <c r="UNW440" s="4"/>
      <c r="UNX440" s="4"/>
      <c r="UNY440" s="4"/>
      <c r="UNZ440" s="4"/>
      <c r="UOA440" s="4"/>
      <c r="UOB440" s="4"/>
      <c r="UOC440" s="4"/>
      <c r="UOD440" s="4"/>
      <c r="UOE440" s="4"/>
      <c r="UOF440" s="4"/>
      <c r="UOG440" s="4"/>
      <c r="UOH440" s="4"/>
      <c r="UOI440" s="4"/>
      <c r="UOJ440" s="4"/>
      <c r="UOK440" s="4"/>
      <c r="UOL440" s="4"/>
      <c r="UOM440" s="4"/>
      <c r="UON440" s="4"/>
      <c r="UOO440" s="4"/>
      <c r="UOP440" s="4"/>
      <c r="UOQ440" s="4"/>
      <c r="UOR440" s="4"/>
      <c r="UOS440" s="4"/>
      <c r="UOT440" s="4"/>
      <c r="UOU440" s="4"/>
      <c r="UOV440" s="4"/>
      <c r="UOW440" s="4"/>
      <c r="UOX440" s="4"/>
      <c r="UOY440" s="4"/>
      <c r="UOZ440" s="4"/>
      <c r="UPA440" s="4"/>
      <c r="UPB440" s="4"/>
      <c r="UPC440" s="4"/>
      <c r="UPD440" s="4"/>
      <c r="UPE440" s="4"/>
      <c r="UPF440" s="4"/>
      <c r="UPG440" s="4"/>
      <c r="UPH440" s="4"/>
      <c r="UPI440" s="4"/>
      <c r="UPJ440" s="4"/>
      <c r="UPK440" s="4"/>
      <c r="UPL440" s="4"/>
      <c r="UPM440" s="4"/>
      <c r="UPN440" s="4"/>
      <c r="UPO440" s="4"/>
      <c r="UPP440" s="4"/>
      <c r="UPQ440" s="4"/>
      <c r="UPR440" s="4"/>
      <c r="UPS440" s="4"/>
      <c r="UPT440" s="4"/>
      <c r="UPU440" s="4"/>
      <c r="UPV440" s="4"/>
      <c r="UPW440" s="4"/>
      <c r="UPX440" s="4"/>
      <c r="UPY440" s="4"/>
      <c r="UPZ440" s="4"/>
      <c r="UQA440" s="4"/>
      <c r="UQB440" s="4"/>
      <c r="UQC440" s="4"/>
      <c r="UQD440" s="4"/>
      <c r="UQE440" s="4"/>
      <c r="UQF440" s="4"/>
      <c r="UQG440" s="4"/>
      <c r="UQH440" s="4"/>
      <c r="UQI440" s="4"/>
      <c r="UQJ440" s="4"/>
      <c r="UQK440" s="4"/>
      <c r="UQL440" s="4"/>
      <c r="UQM440" s="4"/>
      <c r="UQN440" s="4"/>
      <c r="UQO440" s="4"/>
      <c r="UQP440" s="4"/>
      <c r="UQQ440" s="4"/>
      <c r="UQR440" s="4"/>
      <c r="UQS440" s="4"/>
      <c r="UQT440" s="4"/>
      <c r="UQU440" s="4"/>
      <c r="UQV440" s="4"/>
      <c r="UQW440" s="4"/>
      <c r="UQX440" s="4"/>
      <c r="UQY440" s="4"/>
      <c r="UQZ440" s="4"/>
      <c r="URA440" s="4"/>
      <c r="URB440" s="4"/>
      <c r="URC440" s="4"/>
      <c r="URD440" s="4"/>
      <c r="URE440" s="4"/>
      <c r="URF440" s="4"/>
      <c r="URG440" s="4"/>
      <c r="URH440" s="4"/>
      <c r="URI440" s="4"/>
      <c r="URJ440" s="4"/>
      <c r="URK440" s="4"/>
      <c r="URL440" s="4"/>
      <c r="URM440" s="4"/>
      <c r="URN440" s="4"/>
      <c r="URO440" s="4"/>
      <c r="URP440" s="4"/>
      <c r="URQ440" s="4"/>
      <c r="URR440" s="4"/>
      <c r="URS440" s="4"/>
      <c r="URT440" s="4"/>
      <c r="URU440" s="4"/>
      <c r="URV440" s="4"/>
      <c r="URW440" s="4"/>
      <c r="URX440" s="4"/>
      <c r="URY440" s="4"/>
      <c r="URZ440" s="4"/>
      <c r="USA440" s="4"/>
      <c r="USB440" s="4"/>
      <c r="USC440" s="4"/>
      <c r="USD440" s="4"/>
      <c r="USE440" s="4"/>
      <c r="USF440" s="4"/>
      <c r="USG440" s="4"/>
      <c r="USH440" s="4"/>
      <c r="USI440" s="4"/>
      <c r="USJ440" s="4"/>
      <c r="USK440" s="4"/>
      <c r="USL440" s="4"/>
      <c r="USM440" s="4"/>
      <c r="USN440" s="4"/>
      <c r="USO440" s="4"/>
      <c r="USP440" s="4"/>
      <c r="USQ440" s="4"/>
      <c r="USR440" s="4"/>
      <c r="USS440" s="4"/>
      <c r="UST440" s="4"/>
      <c r="USU440" s="4"/>
      <c r="USV440" s="4"/>
      <c r="USW440" s="4"/>
      <c r="USX440" s="4"/>
      <c r="USY440" s="4"/>
      <c r="USZ440" s="4"/>
      <c r="UTA440" s="4"/>
      <c r="UTB440" s="4"/>
      <c r="UTC440" s="4"/>
      <c r="UTD440" s="4"/>
      <c r="UTE440" s="4"/>
      <c r="UTF440" s="4"/>
      <c r="UTG440" s="4"/>
      <c r="UTH440" s="4"/>
      <c r="UTI440" s="4"/>
      <c r="UTJ440" s="4"/>
      <c r="UTK440" s="4"/>
      <c r="UTL440" s="4"/>
      <c r="UTM440" s="4"/>
      <c r="UTN440" s="4"/>
      <c r="UTO440" s="4"/>
      <c r="UTP440" s="4"/>
      <c r="UTQ440" s="4"/>
      <c r="UTR440" s="4"/>
      <c r="UTS440" s="4"/>
      <c r="UTT440" s="4"/>
      <c r="UTU440" s="4"/>
      <c r="UTV440" s="4"/>
      <c r="UTW440" s="4"/>
      <c r="UTX440" s="4"/>
      <c r="UTY440" s="4"/>
      <c r="UTZ440" s="4"/>
      <c r="UUA440" s="4"/>
      <c r="UUB440" s="4"/>
      <c r="UUC440" s="4"/>
      <c r="UUD440" s="4"/>
      <c r="UUE440" s="4"/>
      <c r="UUF440" s="4"/>
      <c r="UUG440" s="4"/>
      <c r="UUH440" s="4"/>
      <c r="UUI440" s="4"/>
      <c r="UUJ440" s="4"/>
      <c r="UUK440" s="4"/>
      <c r="UUL440" s="4"/>
      <c r="UUM440" s="4"/>
      <c r="UUN440" s="4"/>
      <c r="UUO440" s="4"/>
      <c r="UUP440" s="4"/>
      <c r="UUQ440" s="4"/>
      <c r="UUR440" s="4"/>
      <c r="UUS440" s="4"/>
      <c r="UUT440" s="4"/>
      <c r="UUU440" s="4"/>
      <c r="UUV440" s="4"/>
      <c r="UUW440" s="4"/>
      <c r="UUX440" s="4"/>
      <c r="UUY440" s="4"/>
      <c r="UUZ440" s="4"/>
      <c r="UVA440" s="4"/>
      <c r="UVB440" s="4"/>
      <c r="UVC440" s="4"/>
      <c r="UVD440" s="4"/>
      <c r="UVE440" s="4"/>
      <c r="UVF440" s="4"/>
      <c r="UVG440" s="4"/>
      <c r="UVH440" s="4"/>
      <c r="UVI440" s="4"/>
      <c r="UVJ440" s="4"/>
      <c r="UVK440" s="4"/>
      <c r="UVL440" s="4"/>
      <c r="UVM440" s="4"/>
      <c r="UVN440" s="4"/>
      <c r="UVO440" s="4"/>
      <c r="UVP440" s="4"/>
      <c r="UVQ440" s="4"/>
      <c r="UVR440" s="4"/>
      <c r="UVS440" s="4"/>
      <c r="UVT440" s="4"/>
      <c r="UVU440" s="4"/>
      <c r="UVV440" s="4"/>
      <c r="UVW440" s="4"/>
      <c r="UVX440" s="4"/>
      <c r="UVY440" s="4"/>
      <c r="UVZ440" s="4"/>
      <c r="UWA440" s="4"/>
      <c r="UWB440" s="4"/>
      <c r="UWC440" s="4"/>
      <c r="UWD440" s="4"/>
      <c r="UWE440" s="4"/>
      <c r="UWF440" s="4"/>
      <c r="UWG440" s="4"/>
      <c r="UWH440" s="4"/>
      <c r="UWI440" s="4"/>
      <c r="UWJ440" s="4"/>
      <c r="UWK440" s="4"/>
      <c r="UWL440" s="4"/>
      <c r="UWM440" s="4"/>
      <c r="UWN440" s="4"/>
      <c r="UWO440" s="4"/>
      <c r="UWP440" s="4"/>
      <c r="UWQ440" s="4"/>
      <c r="UWR440" s="4"/>
      <c r="UWS440" s="4"/>
      <c r="UWT440" s="4"/>
      <c r="UWU440" s="4"/>
      <c r="UWV440" s="4"/>
      <c r="UWW440" s="4"/>
      <c r="UWX440" s="4"/>
      <c r="UWY440" s="4"/>
      <c r="UWZ440" s="4"/>
      <c r="UXA440" s="4"/>
      <c r="UXB440" s="4"/>
      <c r="UXC440" s="4"/>
      <c r="UXD440" s="4"/>
      <c r="UXE440" s="4"/>
      <c r="UXF440" s="4"/>
      <c r="UXG440" s="4"/>
      <c r="UXH440" s="4"/>
      <c r="UXI440" s="4"/>
      <c r="UXJ440" s="4"/>
      <c r="UXK440" s="4"/>
      <c r="UXL440" s="4"/>
      <c r="UXM440" s="4"/>
      <c r="UXN440" s="4"/>
      <c r="UXO440" s="4"/>
      <c r="UXP440" s="4"/>
      <c r="UXQ440" s="4"/>
      <c r="UXR440" s="4"/>
      <c r="UXS440" s="4"/>
      <c r="UXT440" s="4"/>
      <c r="UXU440" s="4"/>
      <c r="UXV440" s="4"/>
      <c r="UXW440" s="4"/>
      <c r="UXX440" s="4"/>
      <c r="UXY440" s="4"/>
      <c r="UXZ440" s="4"/>
      <c r="UYA440" s="4"/>
      <c r="UYB440" s="4"/>
      <c r="UYC440" s="4"/>
      <c r="UYD440" s="4"/>
      <c r="UYE440" s="4"/>
      <c r="UYF440" s="4"/>
      <c r="UYG440" s="4"/>
      <c r="UYH440" s="4"/>
      <c r="UYI440" s="4"/>
      <c r="UYJ440" s="4"/>
      <c r="UYK440" s="4"/>
      <c r="UYL440" s="4"/>
      <c r="UYM440" s="4"/>
      <c r="UYN440" s="4"/>
      <c r="UYO440" s="4"/>
      <c r="UYP440" s="4"/>
      <c r="UYQ440" s="4"/>
      <c r="UYR440" s="4"/>
      <c r="UYS440" s="4"/>
      <c r="UYT440" s="4"/>
      <c r="UYU440" s="4"/>
      <c r="UYV440" s="4"/>
      <c r="UYW440" s="4"/>
      <c r="UYX440" s="4"/>
      <c r="UYY440" s="4"/>
      <c r="UYZ440" s="4"/>
      <c r="UZA440" s="4"/>
      <c r="UZB440" s="4"/>
      <c r="UZC440" s="4"/>
      <c r="UZD440" s="4"/>
      <c r="UZE440" s="4"/>
      <c r="UZF440" s="4"/>
      <c r="UZG440" s="4"/>
      <c r="UZH440" s="4"/>
      <c r="UZI440" s="4"/>
      <c r="UZJ440" s="4"/>
      <c r="UZK440" s="4"/>
      <c r="UZL440" s="4"/>
      <c r="UZM440" s="4"/>
      <c r="UZN440" s="4"/>
      <c r="UZO440" s="4"/>
      <c r="UZP440" s="4"/>
      <c r="UZQ440" s="4"/>
      <c r="UZR440" s="4"/>
      <c r="UZS440" s="4"/>
      <c r="UZT440" s="4"/>
      <c r="UZU440" s="4"/>
      <c r="UZV440" s="4"/>
      <c r="UZW440" s="4"/>
      <c r="UZX440" s="4"/>
      <c r="UZY440" s="4"/>
      <c r="UZZ440" s="4"/>
      <c r="VAA440" s="4"/>
      <c r="VAB440" s="4"/>
      <c r="VAC440" s="4"/>
      <c r="VAD440" s="4"/>
      <c r="VAE440" s="4"/>
      <c r="VAF440" s="4"/>
      <c r="VAG440" s="4"/>
      <c r="VAH440" s="4"/>
      <c r="VAI440" s="4"/>
      <c r="VAJ440" s="4"/>
      <c r="VAK440" s="4"/>
      <c r="VAL440" s="4"/>
      <c r="VAM440" s="4"/>
      <c r="VAN440" s="4"/>
      <c r="VAO440" s="4"/>
      <c r="VAP440" s="4"/>
      <c r="VAQ440" s="4"/>
      <c r="VAR440" s="4"/>
      <c r="VAS440" s="4"/>
      <c r="VAT440" s="4"/>
      <c r="VAU440" s="4"/>
      <c r="VAV440" s="4"/>
      <c r="VAW440" s="4"/>
      <c r="VAX440" s="4"/>
      <c r="VAY440" s="4"/>
      <c r="VAZ440" s="4"/>
      <c r="VBA440" s="4"/>
      <c r="VBB440" s="4"/>
      <c r="VBC440" s="4"/>
      <c r="VBD440" s="4"/>
      <c r="VBE440" s="4"/>
      <c r="VBF440" s="4"/>
      <c r="VBG440" s="4"/>
      <c r="VBH440" s="4"/>
      <c r="VBI440" s="4"/>
      <c r="VBJ440" s="4"/>
      <c r="VBK440" s="4"/>
      <c r="VBL440" s="4"/>
      <c r="VBM440" s="4"/>
      <c r="VBN440" s="4"/>
      <c r="VBO440" s="4"/>
      <c r="VBP440" s="4"/>
      <c r="VBQ440" s="4"/>
      <c r="VBR440" s="4"/>
      <c r="VBS440" s="4"/>
      <c r="VBT440" s="4"/>
      <c r="VBU440" s="4"/>
      <c r="VBV440" s="4"/>
      <c r="VBW440" s="4"/>
      <c r="VBX440" s="4"/>
      <c r="VBY440" s="4"/>
      <c r="VBZ440" s="4"/>
      <c r="VCA440" s="4"/>
      <c r="VCB440" s="4"/>
      <c r="VCC440" s="4"/>
      <c r="VCD440" s="4"/>
      <c r="VCE440" s="4"/>
      <c r="VCF440" s="4"/>
      <c r="VCG440" s="4"/>
      <c r="VCH440" s="4"/>
      <c r="VCI440" s="4"/>
      <c r="VCJ440" s="4"/>
      <c r="VCK440" s="4"/>
      <c r="VCL440" s="4"/>
      <c r="VCM440" s="4"/>
      <c r="VCN440" s="4"/>
      <c r="VCO440" s="4"/>
      <c r="VCP440" s="4"/>
      <c r="VCQ440" s="4"/>
      <c r="VCR440" s="4"/>
      <c r="VCS440" s="4"/>
      <c r="VCT440" s="4"/>
      <c r="VCU440" s="4"/>
      <c r="VCV440" s="4"/>
      <c r="VCW440" s="4"/>
      <c r="VCX440" s="4"/>
      <c r="VCY440" s="4"/>
      <c r="VCZ440" s="4"/>
      <c r="VDA440" s="4"/>
      <c r="VDB440" s="4"/>
      <c r="VDC440" s="4"/>
      <c r="VDD440" s="4"/>
      <c r="VDE440" s="4"/>
      <c r="VDF440" s="4"/>
      <c r="VDG440" s="4"/>
      <c r="VDH440" s="4"/>
      <c r="VDI440" s="4"/>
      <c r="VDJ440" s="4"/>
      <c r="VDK440" s="4"/>
      <c r="VDL440" s="4"/>
      <c r="VDM440" s="4"/>
      <c r="VDN440" s="4"/>
      <c r="VDO440" s="4"/>
      <c r="VDP440" s="4"/>
      <c r="VDQ440" s="4"/>
      <c r="VDR440" s="4"/>
      <c r="VDS440" s="4"/>
      <c r="VDT440" s="4"/>
      <c r="VDU440" s="4"/>
      <c r="VDV440" s="4"/>
      <c r="VDW440" s="4"/>
      <c r="VDX440" s="4"/>
      <c r="VDY440" s="4"/>
      <c r="VDZ440" s="4"/>
      <c r="VEA440" s="4"/>
      <c r="VEB440" s="4"/>
      <c r="VEC440" s="4"/>
      <c r="VED440" s="4"/>
      <c r="VEE440" s="4"/>
      <c r="VEF440" s="4"/>
      <c r="VEG440" s="4"/>
      <c r="VEH440" s="4"/>
      <c r="VEI440" s="4"/>
      <c r="VEJ440" s="4"/>
      <c r="VEK440" s="4"/>
      <c r="VEL440" s="4"/>
      <c r="VEM440" s="4"/>
      <c r="VEN440" s="4"/>
      <c r="VEO440" s="4"/>
      <c r="VEP440" s="4"/>
      <c r="VEQ440" s="4"/>
      <c r="VER440" s="4"/>
      <c r="VES440" s="4"/>
      <c r="VET440" s="4"/>
      <c r="VEU440" s="4"/>
      <c r="VEV440" s="4"/>
      <c r="VEW440" s="4"/>
      <c r="VEX440" s="4"/>
      <c r="VEY440" s="4"/>
      <c r="VEZ440" s="4"/>
      <c r="VFA440" s="4"/>
      <c r="VFB440" s="4"/>
      <c r="VFC440" s="4"/>
      <c r="VFD440" s="4"/>
      <c r="VFE440" s="4"/>
      <c r="VFF440" s="4"/>
      <c r="VFG440" s="4"/>
      <c r="VFH440" s="4"/>
      <c r="VFI440" s="4"/>
      <c r="VFJ440" s="4"/>
      <c r="VFK440" s="4"/>
      <c r="VFL440" s="4"/>
      <c r="VFM440" s="4"/>
      <c r="VFN440" s="4"/>
      <c r="VFO440" s="4"/>
      <c r="VFP440" s="4"/>
      <c r="VFQ440" s="4"/>
      <c r="VFR440" s="4"/>
      <c r="VFS440" s="4"/>
      <c r="VFT440" s="4"/>
      <c r="VFU440" s="4"/>
      <c r="VFV440" s="4"/>
      <c r="VFW440" s="4"/>
      <c r="VFX440" s="4"/>
      <c r="VFY440" s="4"/>
      <c r="VFZ440" s="4"/>
      <c r="VGA440" s="4"/>
      <c r="VGB440" s="4"/>
      <c r="VGC440" s="4"/>
      <c r="VGD440" s="4"/>
      <c r="VGE440" s="4"/>
      <c r="VGF440" s="4"/>
      <c r="VGG440" s="4"/>
      <c r="VGH440" s="4"/>
      <c r="VGI440" s="4"/>
      <c r="VGJ440" s="4"/>
      <c r="VGK440" s="4"/>
      <c r="VGL440" s="4"/>
      <c r="VGM440" s="4"/>
      <c r="VGN440" s="4"/>
      <c r="VGO440" s="4"/>
      <c r="VGP440" s="4"/>
      <c r="VGQ440" s="4"/>
      <c r="VGR440" s="4"/>
      <c r="VGS440" s="4"/>
      <c r="VGT440" s="4"/>
      <c r="VGU440" s="4"/>
      <c r="VGV440" s="4"/>
      <c r="VGW440" s="4"/>
      <c r="VGX440" s="4"/>
      <c r="VGY440" s="4"/>
      <c r="VGZ440" s="4"/>
      <c r="VHA440" s="4"/>
      <c r="VHB440" s="4"/>
      <c r="VHC440" s="4"/>
      <c r="VHD440" s="4"/>
      <c r="VHE440" s="4"/>
      <c r="VHF440" s="4"/>
      <c r="VHG440" s="4"/>
      <c r="VHH440" s="4"/>
      <c r="VHI440" s="4"/>
      <c r="VHJ440" s="4"/>
      <c r="VHK440" s="4"/>
      <c r="VHL440" s="4"/>
      <c r="VHM440" s="4"/>
      <c r="VHN440" s="4"/>
      <c r="VHO440" s="4"/>
      <c r="VHP440" s="4"/>
      <c r="VHQ440" s="4"/>
      <c r="VHR440" s="4"/>
      <c r="VHS440" s="4"/>
      <c r="VHT440" s="4"/>
      <c r="VHU440" s="4"/>
      <c r="VHV440" s="4"/>
      <c r="VHW440" s="4"/>
      <c r="VHX440" s="4"/>
      <c r="VHY440" s="4"/>
      <c r="VHZ440" s="4"/>
      <c r="VIA440" s="4"/>
      <c r="VIB440" s="4"/>
      <c r="VIC440" s="4"/>
      <c r="VID440" s="4"/>
      <c r="VIE440" s="4"/>
      <c r="VIF440" s="4"/>
      <c r="VIG440" s="4"/>
      <c r="VIH440" s="4"/>
      <c r="VII440" s="4"/>
      <c r="VIJ440" s="4"/>
      <c r="VIK440" s="4"/>
      <c r="VIL440" s="4"/>
      <c r="VIM440" s="4"/>
      <c r="VIN440" s="4"/>
      <c r="VIO440" s="4"/>
      <c r="VIP440" s="4"/>
      <c r="VIQ440" s="4"/>
      <c r="VIR440" s="4"/>
      <c r="VIS440" s="4"/>
      <c r="VIT440" s="4"/>
      <c r="VIU440" s="4"/>
      <c r="VIV440" s="4"/>
      <c r="VIW440" s="4"/>
      <c r="VIX440" s="4"/>
      <c r="VIY440" s="4"/>
      <c r="VIZ440" s="4"/>
      <c r="VJA440" s="4"/>
      <c r="VJB440" s="4"/>
      <c r="VJC440" s="4"/>
      <c r="VJD440" s="4"/>
      <c r="VJE440" s="4"/>
      <c r="VJF440" s="4"/>
      <c r="VJG440" s="4"/>
      <c r="VJH440" s="4"/>
      <c r="VJI440" s="4"/>
      <c r="VJJ440" s="4"/>
      <c r="VJK440" s="4"/>
      <c r="VJL440" s="4"/>
      <c r="VJM440" s="4"/>
      <c r="VJN440" s="4"/>
      <c r="VJO440" s="4"/>
      <c r="VJP440" s="4"/>
      <c r="VJQ440" s="4"/>
      <c r="VJR440" s="4"/>
      <c r="VJS440" s="4"/>
      <c r="VJT440" s="4"/>
      <c r="VJU440" s="4"/>
      <c r="VJV440" s="4"/>
      <c r="VJW440" s="4"/>
      <c r="VJX440" s="4"/>
      <c r="VJY440" s="4"/>
      <c r="VJZ440" s="4"/>
      <c r="VKA440" s="4"/>
      <c r="VKB440" s="4"/>
      <c r="VKC440" s="4"/>
      <c r="VKD440" s="4"/>
      <c r="VKE440" s="4"/>
      <c r="VKF440" s="4"/>
      <c r="VKG440" s="4"/>
      <c r="VKH440" s="4"/>
      <c r="VKI440" s="4"/>
      <c r="VKJ440" s="4"/>
      <c r="VKK440" s="4"/>
      <c r="VKL440" s="4"/>
      <c r="VKM440" s="4"/>
      <c r="VKN440" s="4"/>
      <c r="VKO440" s="4"/>
      <c r="VKP440" s="4"/>
      <c r="VKQ440" s="4"/>
      <c r="VKR440" s="4"/>
      <c r="VKS440" s="4"/>
      <c r="VKT440" s="4"/>
      <c r="VKU440" s="4"/>
      <c r="VKV440" s="4"/>
      <c r="VKW440" s="4"/>
      <c r="VKX440" s="4"/>
      <c r="VKY440" s="4"/>
      <c r="VKZ440" s="4"/>
      <c r="VLA440" s="4"/>
      <c r="VLB440" s="4"/>
      <c r="VLC440" s="4"/>
      <c r="VLD440" s="4"/>
      <c r="VLE440" s="4"/>
      <c r="VLF440" s="4"/>
      <c r="VLG440" s="4"/>
      <c r="VLH440" s="4"/>
      <c r="VLI440" s="4"/>
      <c r="VLJ440" s="4"/>
      <c r="VLK440" s="4"/>
      <c r="VLL440" s="4"/>
      <c r="VLM440" s="4"/>
      <c r="VLN440" s="4"/>
      <c r="VLO440" s="4"/>
      <c r="VLP440" s="4"/>
      <c r="VLQ440" s="4"/>
      <c r="VLR440" s="4"/>
      <c r="VLS440" s="4"/>
      <c r="VLT440" s="4"/>
      <c r="VLU440" s="4"/>
      <c r="VLV440" s="4"/>
      <c r="VLW440" s="4"/>
      <c r="VLX440" s="4"/>
      <c r="VLY440" s="4"/>
      <c r="VLZ440" s="4"/>
      <c r="VMA440" s="4"/>
      <c r="VMB440" s="4"/>
      <c r="VMC440" s="4"/>
      <c r="VMD440" s="4"/>
      <c r="VME440" s="4"/>
      <c r="VMF440" s="4"/>
      <c r="VMG440" s="4"/>
      <c r="VMH440" s="4"/>
      <c r="VMI440" s="4"/>
      <c r="VMJ440" s="4"/>
      <c r="VMK440" s="4"/>
      <c r="VML440" s="4"/>
      <c r="VMM440" s="4"/>
      <c r="VMN440" s="4"/>
      <c r="VMO440" s="4"/>
      <c r="VMP440" s="4"/>
      <c r="VMQ440" s="4"/>
      <c r="VMR440" s="4"/>
      <c r="VMS440" s="4"/>
      <c r="VMT440" s="4"/>
      <c r="VMU440" s="4"/>
      <c r="VMV440" s="4"/>
      <c r="VMW440" s="4"/>
      <c r="VMX440" s="4"/>
      <c r="VMY440" s="4"/>
      <c r="VMZ440" s="4"/>
      <c r="VNA440" s="4"/>
      <c r="VNB440" s="4"/>
      <c r="VNC440" s="4"/>
      <c r="VND440" s="4"/>
      <c r="VNE440" s="4"/>
      <c r="VNF440" s="4"/>
      <c r="VNG440" s="4"/>
      <c r="VNH440" s="4"/>
      <c r="VNI440" s="4"/>
      <c r="VNJ440" s="4"/>
      <c r="VNK440" s="4"/>
      <c r="VNL440" s="4"/>
      <c r="VNM440" s="4"/>
      <c r="VNN440" s="4"/>
      <c r="VNO440" s="4"/>
      <c r="VNP440" s="4"/>
      <c r="VNQ440" s="4"/>
      <c r="VNR440" s="4"/>
      <c r="VNS440" s="4"/>
      <c r="VNT440" s="4"/>
      <c r="VNU440" s="4"/>
      <c r="VNV440" s="4"/>
      <c r="VNW440" s="4"/>
      <c r="VNX440" s="4"/>
      <c r="VNY440" s="4"/>
      <c r="VNZ440" s="4"/>
      <c r="VOA440" s="4"/>
      <c r="VOB440" s="4"/>
      <c r="VOC440" s="4"/>
      <c r="VOD440" s="4"/>
      <c r="VOE440" s="4"/>
      <c r="VOF440" s="4"/>
      <c r="VOG440" s="4"/>
      <c r="VOH440" s="4"/>
      <c r="VOI440" s="4"/>
      <c r="VOJ440" s="4"/>
      <c r="VOK440" s="4"/>
      <c r="VOL440" s="4"/>
      <c r="VOM440" s="4"/>
      <c r="VON440" s="4"/>
      <c r="VOO440" s="4"/>
      <c r="VOP440" s="4"/>
      <c r="VOQ440" s="4"/>
      <c r="VOR440" s="4"/>
      <c r="VOS440" s="4"/>
      <c r="VOT440" s="4"/>
      <c r="VOU440" s="4"/>
      <c r="VOV440" s="4"/>
      <c r="VOW440" s="4"/>
      <c r="VOX440" s="4"/>
      <c r="VOY440" s="4"/>
      <c r="VOZ440" s="4"/>
      <c r="VPA440" s="4"/>
      <c r="VPB440" s="4"/>
      <c r="VPC440" s="4"/>
      <c r="VPD440" s="4"/>
      <c r="VPE440" s="4"/>
      <c r="VPF440" s="4"/>
      <c r="VPG440" s="4"/>
      <c r="VPH440" s="4"/>
      <c r="VPI440" s="4"/>
      <c r="VPJ440" s="4"/>
      <c r="VPK440" s="4"/>
      <c r="VPL440" s="4"/>
      <c r="VPM440" s="4"/>
      <c r="VPN440" s="4"/>
      <c r="VPO440" s="4"/>
      <c r="VPP440" s="4"/>
      <c r="VPQ440" s="4"/>
      <c r="VPR440" s="4"/>
      <c r="VPS440" s="4"/>
      <c r="VPT440" s="4"/>
      <c r="VPU440" s="4"/>
      <c r="VPV440" s="4"/>
      <c r="VPW440" s="4"/>
      <c r="VPX440" s="4"/>
      <c r="VPY440" s="4"/>
      <c r="VPZ440" s="4"/>
      <c r="VQA440" s="4"/>
      <c r="VQB440" s="4"/>
      <c r="VQC440" s="4"/>
      <c r="VQD440" s="4"/>
      <c r="VQE440" s="4"/>
      <c r="VQF440" s="4"/>
      <c r="VQG440" s="4"/>
      <c r="VQH440" s="4"/>
      <c r="VQI440" s="4"/>
      <c r="VQJ440" s="4"/>
      <c r="VQK440" s="4"/>
      <c r="VQL440" s="4"/>
      <c r="VQM440" s="4"/>
      <c r="VQN440" s="4"/>
      <c r="VQO440" s="4"/>
      <c r="VQP440" s="4"/>
      <c r="VQQ440" s="4"/>
      <c r="VQR440" s="4"/>
      <c r="VQS440" s="4"/>
      <c r="VQT440" s="4"/>
      <c r="VQU440" s="4"/>
      <c r="VQV440" s="4"/>
      <c r="VQW440" s="4"/>
      <c r="VQX440" s="4"/>
      <c r="VQY440" s="4"/>
      <c r="VQZ440" s="4"/>
      <c r="VRA440" s="4"/>
      <c r="VRB440" s="4"/>
      <c r="VRC440" s="4"/>
      <c r="VRD440" s="4"/>
      <c r="VRE440" s="4"/>
      <c r="VRF440" s="4"/>
      <c r="VRG440" s="4"/>
      <c r="VRH440" s="4"/>
      <c r="VRI440" s="4"/>
      <c r="VRJ440" s="4"/>
      <c r="VRK440" s="4"/>
      <c r="VRL440" s="4"/>
      <c r="VRM440" s="4"/>
      <c r="VRN440" s="4"/>
      <c r="VRO440" s="4"/>
      <c r="VRP440" s="4"/>
      <c r="VRQ440" s="4"/>
      <c r="VRR440" s="4"/>
      <c r="VRS440" s="4"/>
      <c r="VRT440" s="4"/>
      <c r="VRU440" s="4"/>
      <c r="VRV440" s="4"/>
      <c r="VRW440" s="4"/>
      <c r="VRX440" s="4"/>
      <c r="VRY440" s="4"/>
      <c r="VRZ440" s="4"/>
      <c r="VSA440" s="4"/>
      <c r="VSB440" s="4"/>
      <c r="VSC440" s="4"/>
      <c r="VSD440" s="4"/>
      <c r="VSE440" s="4"/>
      <c r="VSF440" s="4"/>
      <c r="VSG440" s="4"/>
      <c r="VSH440" s="4"/>
      <c r="VSI440" s="4"/>
      <c r="VSJ440" s="4"/>
      <c r="VSK440" s="4"/>
      <c r="VSL440" s="4"/>
      <c r="VSM440" s="4"/>
      <c r="VSN440" s="4"/>
      <c r="VSO440" s="4"/>
      <c r="VSP440" s="4"/>
      <c r="VSQ440" s="4"/>
      <c r="VSR440" s="4"/>
      <c r="VSS440" s="4"/>
      <c r="VST440" s="4"/>
      <c r="VSU440" s="4"/>
      <c r="VSV440" s="4"/>
      <c r="VSW440" s="4"/>
      <c r="VSX440" s="4"/>
      <c r="VSY440" s="4"/>
      <c r="VSZ440" s="4"/>
      <c r="VTA440" s="4"/>
      <c r="VTB440" s="4"/>
      <c r="VTC440" s="4"/>
      <c r="VTD440" s="4"/>
      <c r="VTE440" s="4"/>
      <c r="VTF440" s="4"/>
      <c r="VTG440" s="4"/>
      <c r="VTH440" s="4"/>
      <c r="VTI440" s="4"/>
      <c r="VTJ440" s="4"/>
      <c r="VTK440" s="4"/>
      <c r="VTL440" s="4"/>
      <c r="VTM440" s="4"/>
      <c r="VTN440" s="4"/>
      <c r="VTO440" s="4"/>
      <c r="VTP440" s="4"/>
      <c r="VTQ440" s="4"/>
      <c r="VTR440" s="4"/>
      <c r="VTS440" s="4"/>
      <c r="VTT440" s="4"/>
      <c r="VTU440" s="4"/>
      <c r="VTV440" s="4"/>
      <c r="VTW440" s="4"/>
      <c r="VTX440" s="4"/>
      <c r="VTY440" s="4"/>
      <c r="VTZ440" s="4"/>
      <c r="VUA440" s="4"/>
      <c r="VUB440" s="4"/>
      <c r="VUC440" s="4"/>
      <c r="VUD440" s="4"/>
      <c r="VUE440" s="4"/>
      <c r="VUF440" s="4"/>
      <c r="VUG440" s="4"/>
      <c r="VUH440" s="4"/>
      <c r="VUI440" s="4"/>
      <c r="VUJ440" s="4"/>
      <c r="VUK440" s="4"/>
      <c r="VUL440" s="4"/>
      <c r="VUM440" s="4"/>
      <c r="VUN440" s="4"/>
      <c r="VUO440" s="4"/>
      <c r="VUP440" s="4"/>
      <c r="VUQ440" s="4"/>
      <c r="VUR440" s="4"/>
      <c r="VUS440" s="4"/>
      <c r="VUT440" s="4"/>
      <c r="VUU440" s="4"/>
      <c r="VUV440" s="4"/>
      <c r="VUW440" s="4"/>
      <c r="VUX440" s="4"/>
      <c r="VUY440" s="4"/>
      <c r="VUZ440" s="4"/>
      <c r="VVA440" s="4"/>
      <c r="VVB440" s="4"/>
      <c r="VVC440" s="4"/>
      <c r="VVD440" s="4"/>
      <c r="VVE440" s="4"/>
      <c r="VVF440" s="4"/>
      <c r="VVG440" s="4"/>
      <c r="VVH440" s="4"/>
      <c r="VVI440" s="4"/>
      <c r="VVJ440" s="4"/>
      <c r="VVK440" s="4"/>
      <c r="VVL440" s="4"/>
      <c r="VVM440" s="4"/>
      <c r="VVN440" s="4"/>
      <c r="VVO440" s="4"/>
      <c r="VVP440" s="4"/>
      <c r="VVQ440" s="4"/>
      <c r="VVR440" s="4"/>
      <c r="VVS440" s="4"/>
      <c r="VVT440" s="4"/>
      <c r="VVU440" s="4"/>
      <c r="VVV440" s="4"/>
      <c r="VVW440" s="4"/>
      <c r="VVX440" s="4"/>
      <c r="VVY440" s="4"/>
      <c r="VVZ440" s="4"/>
      <c r="VWA440" s="4"/>
      <c r="VWB440" s="4"/>
      <c r="VWC440" s="4"/>
      <c r="VWD440" s="4"/>
      <c r="VWE440" s="4"/>
      <c r="VWF440" s="4"/>
      <c r="VWG440" s="4"/>
      <c r="VWH440" s="4"/>
      <c r="VWI440" s="4"/>
      <c r="VWJ440" s="4"/>
      <c r="VWK440" s="4"/>
      <c r="VWL440" s="4"/>
      <c r="VWM440" s="4"/>
      <c r="VWN440" s="4"/>
      <c r="VWO440" s="4"/>
      <c r="VWP440" s="4"/>
      <c r="VWQ440" s="4"/>
      <c r="VWR440" s="4"/>
      <c r="VWS440" s="4"/>
      <c r="VWT440" s="4"/>
      <c r="VWU440" s="4"/>
      <c r="VWV440" s="4"/>
      <c r="VWW440" s="4"/>
      <c r="VWX440" s="4"/>
      <c r="VWY440" s="4"/>
      <c r="VWZ440" s="4"/>
      <c r="VXA440" s="4"/>
      <c r="VXB440" s="4"/>
      <c r="VXC440" s="4"/>
      <c r="VXD440" s="4"/>
      <c r="VXE440" s="4"/>
      <c r="VXF440" s="4"/>
      <c r="VXG440" s="4"/>
      <c r="VXH440" s="4"/>
      <c r="VXI440" s="4"/>
      <c r="VXJ440" s="4"/>
      <c r="VXK440" s="4"/>
      <c r="VXL440" s="4"/>
      <c r="VXM440" s="4"/>
      <c r="VXN440" s="4"/>
      <c r="VXO440" s="4"/>
      <c r="VXP440" s="4"/>
      <c r="VXQ440" s="4"/>
      <c r="VXR440" s="4"/>
      <c r="VXS440" s="4"/>
      <c r="VXT440" s="4"/>
      <c r="VXU440" s="4"/>
      <c r="VXV440" s="4"/>
      <c r="VXW440" s="4"/>
      <c r="VXX440" s="4"/>
      <c r="VXY440" s="4"/>
      <c r="VXZ440" s="4"/>
      <c r="VYA440" s="4"/>
      <c r="VYB440" s="4"/>
      <c r="VYC440" s="4"/>
      <c r="VYD440" s="4"/>
      <c r="VYE440" s="4"/>
      <c r="VYF440" s="4"/>
      <c r="VYG440" s="4"/>
      <c r="VYH440" s="4"/>
      <c r="VYI440" s="4"/>
      <c r="VYJ440" s="4"/>
      <c r="VYK440" s="4"/>
      <c r="VYL440" s="4"/>
      <c r="VYM440" s="4"/>
      <c r="VYN440" s="4"/>
      <c r="VYO440" s="4"/>
      <c r="VYP440" s="4"/>
      <c r="VYQ440" s="4"/>
      <c r="VYR440" s="4"/>
      <c r="VYS440" s="4"/>
      <c r="VYT440" s="4"/>
      <c r="VYU440" s="4"/>
      <c r="VYV440" s="4"/>
      <c r="VYW440" s="4"/>
      <c r="VYX440" s="4"/>
      <c r="VYY440" s="4"/>
      <c r="VYZ440" s="4"/>
      <c r="VZA440" s="4"/>
      <c r="VZB440" s="4"/>
      <c r="VZC440" s="4"/>
      <c r="VZD440" s="4"/>
      <c r="VZE440" s="4"/>
      <c r="VZF440" s="4"/>
      <c r="VZG440" s="4"/>
      <c r="VZH440" s="4"/>
      <c r="VZI440" s="4"/>
      <c r="VZJ440" s="4"/>
      <c r="VZK440" s="4"/>
      <c r="VZL440" s="4"/>
      <c r="VZM440" s="4"/>
      <c r="VZN440" s="4"/>
      <c r="VZO440" s="4"/>
      <c r="VZP440" s="4"/>
      <c r="VZQ440" s="4"/>
      <c r="VZR440" s="4"/>
      <c r="VZS440" s="4"/>
      <c r="VZT440" s="4"/>
      <c r="VZU440" s="4"/>
      <c r="VZV440" s="4"/>
      <c r="VZW440" s="4"/>
      <c r="VZX440" s="4"/>
      <c r="VZY440" s="4"/>
      <c r="VZZ440" s="4"/>
      <c r="WAA440" s="4"/>
      <c r="WAB440" s="4"/>
      <c r="WAC440" s="4"/>
      <c r="WAD440" s="4"/>
      <c r="WAE440" s="4"/>
      <c r="WAF440" s="4"/>
      <c r="WAG440" s="4"/>
      <c r="WAH440" s="4"/>
      <c r="WAI440" s="4"/>
      <c r="WAJ440" s="4"/>
      <c r="WAK440" s="4"/>
      <c r="WAL440" s="4"/>
      <c r="WAM440" s="4"/>
      <c r="WAN440" s="4"/>
      <c r="WAO440" s="4"/>
      <c r="WAP440" s="4"/>
      <c r="WAQ440" s="4"/>
      <c r="WAR440" s="4"/>
      <c r="WAS440" s="4"/>
      <c r="WAT440" s="4"/>
      <c r="WAU440" s="4"/>
      <c r="WAV440" s="4"/>
      <c r="WAW440" s="4"/>
      <c r="WAX440" s="4"/>
      <c r="WAY440" s="4"/>
      <c r="WAZ440" s="4"/>
      <c r="WBA440" s="4"/>
      <c r="WBB440" s="4"/>
      <c r="WBC440" s="4"/>
      <c r="WBD440" s="4"/>
      <c r="WBE440" s="4"/>
      <c r="WBF440" s="4"/>
      <c r="WBG440" s="4"/>
      <c r="WBH440" s="4"/>
      <c r="WBI440" s="4"/>
      <c r="WBJ440" s="4"/>
      <c r="WBK440" s="4"/>
      <c r="WBL440" s="4"/>
      <c r="WBM440" s="4"/>
      <c r="WBN440" s="4"/>
      <c r="WBO440" s="4"/>
      <c r="WBP440" s="4"/>
      <c r="WBQ440" s="4"/>
      <c r="WBR440" s="4"/>
      <c r="WBS440" s="4"/>
      <c r="WBT440" s="4"/>
      <c r="WBU440" s="4"/>
      <c r="WBV440" s="4"/>
      <c r="WBW440" s="4"/>
      <c r="WBX440" s="4"/>
      <c r="WBY440" s="4"/>
      <c r="WBZ440" s="4"/>
      <c r="WCA440" s="4"/>
      <c r="WCB440" s="4"/>
      <c r="WCC440" s="4"/>
      <c r="WCD440" s="4"/>
      <c r="WCE440" s="4"/>
      <c r="WCF440" s="4"/>
      <c r="WCG440" s="4"/>
      <c r="WCH440" s="4"/>
      <c r="WCI440" s="4"/>
      <c r="WCJ440" s="4"/>
      <c r="WCK440" s="4"/>
      <c r="WCL440" s="4"/>
      <c r="WCM440" s="4"/>
      <c r="WCN440" s="4"/>
      <c r="WCO440" s="4"/>
      <c r="WCP440" s="4"/>
      <c r="WCQ440" s="4"/>
      <c r="WCR440" s="4"/>
      <c r="WCS440" s="4"/>
      <c r="WCT440" s="4"/>
      <c r="WCU440" s="4"/>
      <c r="WCV440" s="4"/>
      <c r="WCW440" s="4"/>
      <c r="WCX440" s="4"/>
      <c r="WCY440" s="4"/>
      <c r="WCZ440" s="4"/>
      <c r="WDA440" s="4"/>
      <c r="WDB440" s="4"/>
      <c r="WDC440" s="4"/>
      <c r="WDD440" s="4"/>
      <c r="WDE440" s="4"/>
      <c r="WDF440" s="4"/>
      <c r="WDG440" s="4"/>
      <c r="WDH440" s="4"/>
      <c r="WDI440" s="4"/>
      <c r="WDJ440" s="4"/>
      <c r="WDK440" s="4"/>
      <c r="WDL440" s="4"/>
      <c r="WDM440" s="4"/>
      <c r="WDN440" s="4"/>
      <c r="WDO440" s="4"/>
      <c r="WDP440" s="4"/>
      <c r="WDQ440" s="4"/>
      <c r="WDR440" s="4"/>
      <c r="WDS440" s="4"/>
      <c r="WDT440" s="4"/>
      <c r="WDU440" s="4"/>
      <c r="WDV440" s="4"/>
      <c r="WDW440" s="4"/>
      <c r="WDX440" s="4"/>
      <c r="WDY440" s="4"/>
      <c r="WDZ440" s="4"/>
      <c r="WEA440" s="4"/>
      <c r="WEB440" s="4"/>
      <c r="WEC440" s="4"/>
      <c r="WED440" s="4"/>
      <c r="WEE440" s="4"/>
      <c r="WEF440" s="4"/>
      <c r="WEG440" s="4"/>
      <c r="WEH440" s="4"/>
      <c r="WEI440" s="4"/>
      <c r="WEJ440" s="4"/>
      <c r="WEK440" s="4"/>
      <c r="WEL440" s="4"/>
      <c r="WEM440" s="4"/>
      <c r="WEN440" s="4"/>
      <c r="WEO440" s="4"/>
      <c r="WEP440" s="4"/>
      <c r="WEQ440" s="4"/>
      <c r="WER440" s="4"/>
      <c r="WES440" s="4"/>
      <c r="WET440" s="4"/>
      <c r="WEU440" s="4"/>
      <c r="WEV440" s="4"/>
      <c r="WEW440" s="4"/>
      <c r="WEX440" s="4"/>
      <c r="WEY440" s="4"/>
      <c r="WEZ440" s="4"/>
      <c r="WFA440" s="4"/>
      <c r="WFB440" s="4"/>
      <c r="WFC440" s="4"/>
      <c r="WFD440" s="4"/>
      <c r="WFE440" s="4"/>
      <c r="WFF440" s="4"/>
      <c r="WFG440" s="4"/>
      <c r="WFH440" s="4"/>
      <c r="WFI440" s="4"/>
      <c r="WFJ440" s="4"/>
      <c r="WFK440" s="4"/>
      <c r="WFL440" s="4"/>
      <c r="WFM440" s="4"/>
      <c r="WFN440" s="4"/>
      <c r="WFO440" s="4"/>
      <c r="WFP440" s="4"/>
      <c r="WFQ440" s="4"/>
      <c r="WFR440" s="4"/>
      <c r="WFS440" s="4"/>
      <c r="WFT440" s="4"/>
      <c r="WFU440" s="4"/>
      <c r="WFV440" s="4"/>
      <c r="WFW440" s="4"/>
      <c r="WFX440" s="4"/>
      <c r="WFY440" s="4"/>
      <c r="WFZ440" s="4"/>
      <c r="WGA440" s="4"/>
      <c r="WGB440" s="4"/>
      <c r="WGC440" s="4"/>
      <c r="WGD440" s="4"/>
      <c r="WGE440" s="4"/>
      <c r="WGF440" s="4"/>
      <c r="WGG440" s="4"/>
      <c r="WGH440" s="4"/>
      <c r="WGI440" s="4"/>
      <c r="WGJ440" s="4"/>
      <c r="WGK440" s="4"/>
      <c r="WGL440" s="4"/>
      <c r="WGM440" s="4"/>
      <c r="WGN440" s="4"/>
      <c r="WGO440" s="4"/>
      <c r="WGP440" s="4"/>
      <c r="WGQ440" s="4"/>
      <c r="WGR440" s="4"/>
      <c r="WGS440" s="4"/>
      <c r="WGT440" s="4"/>
      <c r="WGU440" s="4"/>
      <c r="WGV440" s="4"/>
      <c r="WGW440" s="4"/>
      <c r="WGX440" s="4"/>
      <c r="WGY440" s="4"/>
      <c r="WGZ440" s="4"/>
      <c r="WHA440" s="4"/>
      <c r="WHB440" s="4"/>
      <c r="WHC440" s="4"/>
      <c r="WHD440" s="4"/>
      <c r="WHE440" s="4"/>
      <c r="WHF440" s="4"/>
      <c r="WHG440" s="4"/>
      <c r="WHH440" s="4"/>
      <c r="WHI440" s="4"/>
      <c r="WHJ440" s="4"/>
      <c r="WHK440" s="4"/>
      <c r="WHL440" s="4"/>
      <c r="WHM440" s="4"/>
      <c r="WHN440" s="4"/>
      <c r="WHO440" s="4"/>
      <c r="WHP440" s="4"/>
      <c r="WHQ440" s="4"/>
      <c r="WHR440" s="4"/>
      <c r="WHS440" s="4"/>
      <c r="WHT440" s="4"/>
      <c r="WHU440" s="4"/>
      <c r="WHV440" s="4"/>
      <c r="WHW440" s="4"/>
      <c r="WHX440" s="4"/>
      <c r="WHY440" s="4"/>
      <c r="WHZ440" s="4"/>
      <c r="WIA440" s="4"/>
      <c r="WIB440" s="4"/>
      <c r="WIC440" s="4"/>
      <c r="WID440" s="4"/>
      <c r="WIE440" s="4"/>
      <c r="WIF440" s="4"/>
      <c r="WIG440" s="4"/>
      <c r="WIH440" s="4"/>
      <c r="WII440" s="4"/>
      <c r="WIJ440" s="4"/>
      <c r="WIK440" s="4"/>
      <c r="WIL440" s="4"/>
      <c r="WIM440" s="4"/>
      <c r="WIN440" s="4"/>
      <c r="WIO440" s="4"/>
      <c r="WIP440" s="4"/>
      <c r="WIQ440" s="4"/>
      <c r="WIR440" s="4"/>
      <c r="WIS440" s="4"/>
      <c r="WIT440" s="4"/>
      <c r="WIU440" s="4"/>
      <c r="WIV440" s="4"/>
      <c r="WIW440" s="4"/>
      <c r="WIX440" s="4"/>
      <c r="WIY440" s="4"/>
      <c r="WIZ440" s="4"/>
      <c r="WJA440" s="4"/>
      <c r="WJB440" s="4"/>
      <c r="WJC440" s="4"/>
      <c r="WJD440" s="4"/>
      <c r="WJE440" s="4"/>
      <c r="WJF440" s="4"/>
      <c r="WJG440" s="4"/>
      <c r="WJH440" s="4"/>
      <c r="WJI440" s="4"/>
      <c r="WJJ440" s="4"/>
      <c r="WJK440" s="4"/>
      <c r="WJL440" s="4"/>
      <c r="WJM440" s="4"/>
      <c r="WJN440" s="4"/>
      <c r="WJO440" s="4"/>
      <c r="WJP440" s="4"/>
      <c r="WJQ440" s="4"/>
      <c r="WJR440" s="4"/>
      <c r="WJS440" s="4"/>
      <c r="WJT440" s="4"/>
      <c r="WJU440" s="4"/>
      <c r="WJV440" s="4"/>
      <c r="WJW440" s="4"/>
      <c r="WJX440" s="4"/>
      <c r="WJY440" s="4"/>
      <c r="WJZ440" s="4"/>
      <c r="WKA440" s="4"/>
      <c r="WKB440" s="4"/>
      <c r="WKC440" s="4"/>
      <c r="WKD440" s="4"/>
      <c r="WKE440" s="4"/>
      <c r="WKF440" s="4"/>
      <c r="WKG440" s="4"/>
      <c r="WKH440" s="4"/>
      <c r="WKI440" s="4"/>
      <c r="WKJ440" s="4"/>
      <c r="WKK440" s="4"/>
      <c r="WKL440" s="4"/>
      <c r="WKM440" s="4"/>
      <c r="WKN440" s="4"/>
      <c r="WKO440" s="4"/>
      <c r="WKP440" s="4"/>
      <c r="WKQ440" s="4"/>
      <c r="WKR440" s="4"/>
      <c r="WKS440" s="4"/>
      <c r="WKT440" s="4"/>
      <c r="WKU440" s="4"/>
      <c r="WKV440" s="4"/>
      <c r="WKW440" s="4"/>
      <c r="WKX440" s="4"/>
      <c r="WKY440" s="4"/>
      <c r="WKZ440" s="4"/>
      <c r="WLA440" s="4"/>
      <c r="WLB440" s="4"/>
      <c r="WLC440" s="4"/>
      <c r="WLD440" s="4"/>
      <c r="WLE440" s="4"/>
      <c r="WLF440" s="4"/>
      <c r="WLG440" s="4"/>
      <c r="WLH440" s="4"/>
      <c r="WLI440" s="4"/>
      <c r="WLJ440" s="4"/>
      <c r="WLK440" s="4"/>
      <c r="WLL440" s="4"/>
      <c r="WLM440" s="4"/>
      <c r="WLN440" s="4"/>
      <c r="WLO440" s="4"/>
      <c r="WLP440" s="4"/>
      <c r="WLQ440" s="4"/>
      <c r="WLR440" s="4"/>
      <c r="WLS440" s="4"/>
      <c r="WLT440" s="4"/>
      <c r="WLU440" s="4"/>
      <c r="WLV440" s="4"/>
      <c r="WLW440" s="4"/>
      <c r="WLX440" s="4"/>
      <c r="WLY440" s="4"/>
      <c r="WLZ440" s="4"/>
      <c r="WMA440" s="4"/>
      <c r="WMB440" s="4"/>
      <c r="WMC440" s="4"/>
      <c r="WMD440" s="4"/>
      <c r="WME440" s="4"/>
      <c r="WMF440" s="4"/>
      <c r="WMG440" s="4"/>
      <c r="WMH440" s="4"/>
      <c r="WMI440" s="4"/>
      <c r="WMJ440" s="4"/>
      <c r="WMK440" s="4"/>
      <c r="WML440" s="4"/>
      <c r="WMM440" s="4"/>
      <c r="WMN440" s="4"/>
      <c r="WMO440" s="4"/>
      <c r="WMP440" s="4"/>
      <c r="WMQ440" s="4"/>
      <c r="WMR440" s="4"/>
      <c r="WMS440" s="4"/>
      <c r="WMT440" s="4"/>
      <c r="WMU440" s="4"/>
      <c r="WMV440" s="4"/>
      <c r="WMW440" s="4"/>
      <c r="WMX440" s="4"/>
      <c r="WMY440" s="4"/>
      <c r="WMZ440" s="4"/>
      <c r="WNA440" s="4"/>
      <c r="WNB440" s="4"/>
      <c r="WNC440" s="4"/>
      <c r="WND440" s="4"/>
      <c r="WNE440" s="4"/>
      <c r="WNF440" s="4"/>
      <c r="WNG440" s="4"/>
      <c r="WNH440" s="4"/>
      <c r="WNI440" s="4"/>
      <c r="WNJ440" s="4"/>
      <c r="WNK440" s="4"/>
      <c r="WNL440" s="4"/>
      <c r="WNM440" s="4"/>
      <c r="WNN440" s="4"/>
      <c r="WNO440" s="4"/>
      <c r="WNP440" s="4"/>
      <c r="WNQ440" s="4"/>
      <c r="WNR440" s="4"/>
      <c r="WNS440" s="4"/>
      <c r="WNT440" s="4"/>
      <c r="WNU440" s="4"/>
      <c r="WNV440" s="4"/>
      <c r="WNW440" s="4"/>
      <c r="WNX440" s="4"/>
      <c r="WNY440" s="4"/>
      <c r="WNZ440" s="4"/>
      <c r="WOA440" s="4"/>
      <c r="WOB440" s="4"/>
      <c r="WOC440" s="4"/>
      <c r="WOD440" s="4"/>
      <c r="WOE440" s="4"/>
      <c r="WOF440" s="4"/>
      <c r="WOG440" s="4"/>
      <c r="WOH440" s="4"/>
      <c r="WOI440" s="4"/>
      <c r="WOJ440" s="4"/>
      <c r="WOK440" s="4"/>
      <c r="WOL440" s="4"/>
      <c r="WOM440" s="4"/>
      <c r="WON440" s="4"/>
      <c r="WOO440" s="4"/>
      <c r="WOP440" s="4"/>
      <c r="WOQ440" s="4"/>
      <c r="WOR440" s="4"/>
      <c r="WOS440" s="4"/>
      <c r="WOT440" s="4"/>
      <c r="WOU440" s="4"/>
      <c r="WOV440" s="4"/>
      <c r="WOW440" s="4"/>
      <c r="WOX440" s="4"/>
      <c r="WOY440" s="4"/>
      <c r="WOZ440" s="4"/>
      <c r="WPA440" s="4"/>
      <c r="WPB440" s="4"/>
      <c r="WPC440" s="4"/>
      <c r="WPD440" s="4"/>
      <c r="WPE440" s="4"/>
      <c r="WPF440" s="4"/>
      <c r="WPG440" s="4"/>
      <c r="WPH440" s="4"/>
      <c r="WPI440" s="4"/>
      <c r="WPJ440" s="4"/>
      <c r="WPK440" s="4"/>
      <c r="WPL440" s="4"/>
      <c r="WPM440" s="4"/>
      <c r="WPN440" s="4"/>
      <c r="WPO440" s="4"/>
      <c r="WPP440" s="4"/>
      <c r="WPQ440" s="4"/>
      <c r="WPR440" s="4"/>
      <c r="WPS440" s="4"/>
      <c r="WPT440" s="4"/>
      <c r="WPU440" s="4"/>
      <c r="WPV440" s="4"/>
      <c r="WPW440" s="4"/>
      <c r="WPX440" s="4"/>
      <c r="WPY440" s="4"/>
      <c r="WPZ440" s="4"/>
      <c r="WQA440" s="4"/>
      <c r="WQB440" s="4"/>
      <c r="WQC440" s="4"/>
      <c r="WQD440" s="4"/>
      <c r="WQE440" s="4"/>
      <c r="WQF440" s="4"/>
      <c r="WQG440" s="4"/>
      <c r="WQH440" s="4"/>
      <c r="WQI440" s="4"/>
      <c r="WQJ440" s="4"/>
      <c r="WQK440" s="4"/>
      <c r="WQL440" s="4"/>
      <c r="WQM440" s="4"/>
      <c r="WQN440" s="4"/>
      <c r="WQO440" s="4"/>
      <c r="WQP440" s="4"/>
      <c r="WQQ440" s="4"/>
      <c r="WQR440" s="4"/>
      <c r="WQS440" s="4"/>
      <c r="WQT440" s="4"/>
      <c r="WQU440" s="4"/>
      <c r="WQV440" s="4"/>
      <c r="WQW440" s="4"/>
      <c r="WQX440" s="4"/>
      <c r="WQY440" s="4"/>
      <c r="WQZ440" s="4"/>
      <c r="WRA440" s="4"/>
      <c r="WRB440" s="4"/>
      <c r="WRC440" s="4"/>
      <c r="WRD440" s="4"/>
      <c r="WRE440" s="4"/>
      <c r="WRF440" s="4"/>
      <c r="WRG440" s="4"/>
      <c r="WRH440" s="4"/>
      <c r="WRI440" s="4"/>
      <c r="WRJ440" s="4"/>
      <c r="WRK440" s="4"/>
      <c r="WRL440" s="4"/>
      <c r="WRM440" s="4"/>
      <c r="WRN440" s="4"/>
      <c r="WRO440" s="4"/>
      <c r="WRP440" s="4"/>
      <c r="WRQ440" s="4"/>
      <c r="WRR440" s="4"/>
      <c r="WRS440" s="4"/>
      <c r="WRT440" s="4"/>
      <c r="WRU440" s="4"/>
      <c r="WRV440" s="4"/>
      <c r="WRW440" s="4"/>
      <c r="WRX440" s="4"/>
      <c r="WRY440" s="4"/>
      <c r="WRZ440" s="4"/>
      <c r="WSA440" s="4"/>
      <c r="WSB440" s="4"/>
      <c r="WSC440" s="4"/>
      <c r="WSD440" s="4"/>
      <c r="WSE440" s="4"/>
      <c r="WSF440" s="4"/>
      <c r="WSG440" s="4"/>
      <c r="WSH440" s="4"/>
      <c r="WSI440" s="4"/>
      <c r="WSJ440" s="4"/>
      <c r="WSK440" s="4"/>
      <c r="WSL440" s="4"/>
      <c r="WSM440" s="4"/>
      <c r="WSN440" s="4"/>
      <c r="WSO440" s="4"/>
      <c r="WSP440" s="4"/>
      <c r="WSQ440" s="4"/>
      <c r="WSR440" s="4"/>
      <c r="WSS440" s="4"/>
      <c r="WST440" s="4"/>
      <c r="WSU440" s="4"/>
      <c r="WSV440" s="4"/>
      <c r="WSW440" s="4"/>
      <c r="WSX440" s="4"/>
      <c r="WSY440" s="4"/>
      <c r="WSZ440" s="4"/>
      <c r="WTA440" s="4"/>
      <c r="WTB440" s="4"/>
      <c r="WTC440" s="4"/>
      <c r="WTD440" s="4"/>
      <c r="WTE440" s="4"/>
      <c r="WTF440" s="4"/>
      <c r="WTG440" s="4"/>
      <c r="WTH440" s="4"/>
      <c r="WTI440" s="4"/>
      <c r="WTJ440" s="4"/>
      <c r="WTK440" s="4"/>
      <c r="WTL440" s="4"/>
      <c r="WTM440" s="4"/>
      <c r="WTN440" s="4"/>
      <c r="WTO440" s="4"/>
      <c r="WTP440" s="4"/>
      <c r="WTQ440" s="4"/>
      <c r="WTR440" s="4"/>
      <c r="WTS440" s="4"/>
      <c r="WTT440" s="4"/>
      <c r="WTU440" s="4"/>
      <c r="WTV440" s="4"/>
      <c r="WTW440" s="4"/>
      <c r="WTX440" s="4"/>
      <c r="WTY440" s="4"/>
      <c r="WTZ440" s="4"/>
      <c r="WUA440" s="4"/>
      <c r="WUB440" s="4"/>
      <c r="WUC440" s="4"/>
      <c r="WUD440" s="4"/>
      <c r="WUE440" s="4"/>
      <c r="WUF440" s="4"/>
      <c r="WUG440" s="4"/>
      <c r="WUH440" s="4"/>
      <c r="WUI440" s="4"/>
      <c r="WUJ440" s="4"/>
      <c r="WUK440" s="4"/>
      <c r="WUL440" s="4"/>
      <c r="WUM440" s="4"/>
      <c r="WUN440" s="4"/>
      <c r="WUO440" s="4"/>
      <c r="WUP440" s="4"/>
      <c r="WUQ440" s="4"/>
      <c r="WUR440" s="4"/>
      <c r="WUS440" s="4"/>
      <c r="WUT440" s="4"/>
      <c r="WUU440" s="4"/>
      <c r="WUV440" s="4"/>
      <c r="WUW440" s="4"/>
      <c r="WUX440" s="4"/>
      <c r="WUY440" s="4"/>
      <c r="WUZ440" s="4"/>
      <c r="WVA440" s="4"/>
      <c r="WVB440" s="4"/>
      <c r="WVC440" s="4"/>
      <c r="WVD440" s="4"/>
      <c r="WVE440" s="4"/>
      <c r="WVF440" s="4"/>
      <c r="WVG440" s="4"/>
      <c r="WVH440" s="4"/>
      <c r="WVI440" s="4"/>
      <c r="WVJ440" s="4"/>
      <c r="WVK440" s="4"/>
      <c r="WVL440" s="4"/>
      <c r="WVM440" s="4"/>
      <c r="WVN440" s="4"/>
      <c r="WVO440" s="4"/>
      <c r="WVP440" s="4"/>
      <c r="WVQ440" s="4"/>
      <c r="WVR440" s="4"/>
      <c r="WVS440" s="4"/>
      <c r="WVT440" s="4"/>
      <c r="WVU440" s="4"/>
      <c r="WVV440" s="4"/>
      <c r="WVW440" s="4"/>
      <c r="WVX440" s="4"/>
      <c r="WVY440" s="4"/>
      <c r="WVZ440" s="4"/>
      <c r="WWA440" s="4"/>
      <c r="WWB440" s="4"/>
      <c r="WWC440" s="4"/>
      <c r="WWD440" s="4"/>
      <c r="WWE440" s="4"/>
      <c r="WWF440" s="4"/>
      <c r="WWG440" s="4"/>
      <c r="WWH440" s="4"/>
      <c r="WWI440" s="4"/>
      <c r="WWJ440" s="4"/>
      <c r="WWK440" s="4"/>
      <c r="WWL440" s="4"/>
      <c r="WWM440" s="4"/>
      <c r="WWN440" s="4"/>
      <c r="WWO440" s="4"/>
      <c r="WWP440" s="4"/>
      <c r="WWQ440" s="4"/>
      <c r="WWR440" s="4"/>
      <c r="WWS440" s="4"/>
      <c r="WWT440" s="4"/>
      <c r="WWU440" s="4"/>
      <c r="WWV440" s="4"/>
      <c r="WWW440" s="4"/>
      <c r="WWX440" s="4"/>
      <c r="WWY440" s="4"/>
      <c r="WWZ440" s="4"/>
      <c r="WXA440" s="4"/>
      <c r="WXB440" s="4"/>
      <c r="WXC440" s="4"/>
      <c r="WXD440" s="4"/>
      <c r="WXE440" s="4"/>
      <c r="WXF440" s="4"/>
      <c r="WXG440" s="4"/>
      <c r="WXH440" s="4"/>
      <c r="WXI440" s="4"/>
      <c r="WXJ440" s="4"/>
      <c r="WXK440" s="4"/>
      <c r="WXL440" s="4"/>
      <c r="WXM440" s="4"/>
      <c r="WXN440" s="4"/>
      <c r="WXO440" s="4"/>
      <c r="WXP440" s="4"/>
      <c r="WXQ440" s="4"/>
      <c r="WXR440" s="4"/>
      <c r="WXS440" s="4"/>
      <c r="WXT440" s="4"/>
      <c r="WXU440" s="4"/>
      <c r="WXV440" s="4"/>
      <c r="WXW440" s="4"/>
      <c r="WXX440" s="4"/>
      <c r="WXY440" s="4"/>
      <c r="WXZ440" s="4"/>
      <c r="WYA440" s="4"/>
      <c r="WYB440" s="4"/>
      <c r="WYC440" s="4"/>
      <c r="WYD440" s="4"/>
      <c r="WYE440" s="4"/>
      <c r="WYF440" s="4"/>
      <c r="WYG440" s="4"/>
      <c r="WYH440" s="4"/>
      <c r="WYI440" s="4"/>
      <c r="WYJ440" s="4"/>
      <c r="WYK440" s="4"/>
      <c r="WYL440" s="4"/>
      <c r="WYM440" s="4"/>
      <c r="WYN440" s="4"/>
      <c r="WYO440" s="4"/>
      <c r="WYP440" s="4"/>
      <c r="WYQ440" s="4"/>
      <c r="WYR440" s="4"/>
      <c r="WYS440" s="4"/>
      <c r="WYT440" s="4"/>
      <c r="WYU440" s="4"/>
      <c r="WYV440" s="4"/>
      <c r="WYW440" s="4"/>
      <c r="WYX440" s="4"/>
      <c r="WYY440" s="4"/>
      <c r="WYZ440" s="4"/>
      <c r="WZA440" s="4"/>
      <c r="WZB440" s="4"/>
      <c r="WZC440" s="4"/>
      <c r="WZD440" s="4"/>
      <c r="WZE440" s="4"/>
      <c r="WZF440" s="4"/>
      <c r="WZG440" s="4"/>
      <c r="WZH440" s="4"/>
      <c r="WZI440" s="4"/>
      <c r="WZJ440" s="4"/>
      <c r="WZK440" s="4"/>
      <c r="WZL440" s="4"/>
      <c r="WZM440" s="4"/>
      <c r="WZN440" s="4"/>
      <c r="WZO440" s="4"/>
      <c r="WZP440" s="4"/>
      <c r="WZQ440" s="4"/>
      <c r="WZR440" s="4"/>
      <c r="WZS440" s="4"/>
      <c r="WZT440" s="4"/>
      <c r="WZU440" s="4"/>
      <c r="WZV440" s="4"/>
      <c r="WZW440" s="4"/>
      <c r="WZX440" s="4"/>
      <c r="WZY440" s="4"/>
      <c r="WZZ440" s="4"/>
      <c r="XAA440" s="4"/>
      <c r="XAB440" s="4"/>
      <c r="XAC440" s="4"/>
      <c r="XAD440" s="4"/>
      <c r="XAE440" s="4"/>
      <c r="XAF440" s="4"/>
      <c r="XAG440" s="4"/>
      <c r="XAH440" s="4"/>
      <c r="XAI440" s="4"/>
      <c r="XAJ440" s="4"/>
      <c r="XAK440" s="4"/>
      <c r="XAL440" s="4"/>
      <c r="XAM440" s="4"/>
      <c r="XAN440" s="4"/>
      <c r="XAO440" s="4"/>
      <c r="XAP440" s="4"/>
      <c r="XAQ440" s="4"/>
      <c r="XAR440" s="4"/>
      <c r="XAS440" s="4"/>
      <c r="XAT440" s="4"/>
      <c r="XAU440" s="4"/>
      <c r="XAV440" s="4"/>
      <c r="XAW440" s="4"/>
      <c r="XAX440" s="4"/>
      <c r="XAY440" s="4"/>
      <c r="XAZ440" s="4"/>
      <c r="XBA440" s="4"/>
      <c r="XBB440" s="4"/>
      <c r="XBC440" s="4"/>
      <c r="XBD440" s="4"/>
      <c r="XBE440" s="4"/>
      <c r="XBF440" s="4"/>
      <c r="XBG440" s="4"/>
      <c r="XBH440" s="4"/>
      <c r="XBI440" s="4"/>
      <c r="XBJ440" s="4"/>
      <c r="XBK440" s="4"/>
      <c r="XBL440" s="4"/>
      <c r="XBM440" s="4"/>
      <c r="XBN440" s="4"/>
      <c r="XBO440" s="4"/>
      <c r="XBP440" s="4"/>
      <c r="XBQ440" s="4"/>
      <c r="XBR440" s="4"/>
      <c r="XBS440" s="4"/>
      <c r="XBT440" s="4"/>
      <c r="XBU440" s="4"/>
      <c r="XBV440" s="4"/>
      <c r="XBW440" s="4"/>
      <c r="XBX440" s="4"/>
      <c r="XBY440" s="4"/>
      <c r="XBZ440" s="4"/>
      <c r="XCA440" s="4"/>
      <c r="XCB440" s="4"/>
      <c r="XCC440" s="4"/>
      <c r="XCD440" s="4"/>
      <c r="XCE440" s="4"/>
      <c r="XCF440" s="4"/>
      <c r="XCG440" s="4"/>
      <c r="XCH440" s="4"/>
      <c r="XCI440" s="4"/>
      <c r="XCJ440" s="4"/>
      <c r="XCK440" s="4"/>
      <c r="XCL440" s="4"/>
      <c r="XCM440" s="4"/>
      <c r="XCN440" s="4"/>
      <c r="XCO440" s="4"/>
      <c r="XCP440" s="4"/>
      <c r="XCQ440" s="4"/>
    </row>
    <row r="441" spans="1:16319" s="7" customFormat="1" ht="15.75" x14ac:dyDescent="0.25">
      <c r="A441" s="5" t="s">
        <v>441</v>
      </c>
      <c r="B441" s="21" t="s">
        <v>317</v>
      </c>
      <c r="C441" s="44"/>
      <c r="D441" s="70">
        <f t="shared" ref="D441:E441" si="118">D442+D457+D506+D511</f>
        <v>84558</v>
      </c>
      <c r="E441" s="78">
        <f t="shared" si="118"/>
        <v>86571</v>
      </c>
    </row>
    <row r="442" spans="1:16319" s="7" customFormat="1" ht="31.5" x14ac:dyDescent="0.25">
      <c r="A442" s="5" t="s">
        <v>316</v>
      </c>
      <c r="B442" s="21" t="s">
        <v>318</v>
      </c>
      <c r="C442" s="44"/>
      <c r="D442" s="70">
        <f t="shared" ref="D442:E442" si="119">D443+D450</f>
        <v>11373</v>
      </c>
      <c r="E442" s="78">
        <f t="shared" si="119"/>
        <v>11373</v>
      </c>
    </row>
    <row r="443" spans="1:16319" s="7" customFormat="1" ht="94.5" x14ac:dyDescent="0.2">
      <c r="A443" s="85" t="s">
        <v>581</v>
      </c>
      <c r="B443" s="22" t="s">
        <v>319</v>
      </c>
      <c r="C443" s="26"/>
      <c r="D443" s="72">
        <f>D444+D447</f>
        <v>6533</v>
      </c>
      <c r="E443" s="74">
        <f>E444+E447</f>
        <v>6533</v>
      </c>
    </row>
    <row r="444" spans="1:16319" s="7" customFormat="1" ht="31.5" x14ac:dyDescent="0.2">
      <c r="A444" s="38" t="s">
        <v>440</v>
      </c>
      <c r="B444" s="23" t="s">
        <v>319</v>
      </c>
      <c r="C444" s="25" t="s">
        <v>15</v>
      </c>
      <c r="D444" s="75">
        <f t="shared" ref="D444:E445" si="120">D445</f>
        <v>33</v>
      </c>
      <c r="E444" s="76">
        <f t="shared" si="120"/>
        <v>33</v>
      </c>
    </row>
    <row r="445" spans="1:16319" s="7" customFormat="1" ht="31.5" x14ac:dyDescent="0.25">
      <c r="A445" s="12" t="s">
        <v>17</v>
      </c>
      <c r="B445" s="23" t="s">
        <v>319</v>
      </c>
      <c r="C445" s="25" t="s">
        <v>16</v>
      </c>
      <c r="D445" s="75">
        <f t="shared" si="120"/>
        <v>33</v>
      </c>
      <c r="E445" s="76">
        <f t="shared" si="120"/>
        <v>33</v>
      </c>
    </row>
    <row r="446" spans="1:16319" s="7" customFormat="1" ht="15.75" hidden="1" x14ac:dyDescent="0.25">
      <c r="A446" s="12" t="s">
        <v>580</v>
      </c>
      <c r="B446" s="23" t="s">
        <v>319</v>
      </c>
      <c r="C446" s="25" t="s">
        <v>71</v>
      </c>
      <c r="D446" s="75">
        <v>33</v>
      </c>
      <c r="E446" s="76">
        <v>33</v>
      </c>
    </row>
    <row r="447" spans="1:16319" s="7" customFormat="1" ht="15.75" x14ac:dyDescent="0.25">
      <c r="A447" s="12" t="s">
        <v>22</v>
      </c>
      <c r="B447" s="23" t="s">
        <v>319</v>
      </c>
      <c r="C447" s="86">
        <v>300</v>
      </c>
      <c r="D447" s="75">
        <f t="shared" ref="D447:E448" si="121">D448</f>
        <v>6500</v>
      </c>
      <c r="E447" s="76">
        <f t="shared" si="121"/>
        <v>6500</v>
      </c>
    </row>
    <row r="448" spans="1:16319" s="7" customFormat="1" ht="15.75" x14ac:dyDescent="0.25">
      <c r="A448" s="12" t="s">
        <v>37</v>
      </c>
      <c r="B448" s="23" t="s">
        <v>319</v>
      </c>
      <c r="C448" s="86">
        <v>310</v>
      </c>
      <c r="D448" s="75">
        <f t="shared" si="121"/>
        <v>6500</v>
      </c>
      <c r="E448" s="76">
        <f t="shared" si="121"/>
        <v>6500</v>
      </c>
    </row>
    <row r="449" spans="1:5" s="7" customFormat="1" ht="31.5" hidden="1" x14ac:dyDescent="0.25">
      <c r="A449" s="12" t="s">
        <v>127</v>
      </c>
      <c r="B449" s="23" t="s">
        <v>319</v>
      </c>
      <c r="C449" s="86">
        <v>313</v>
      </c>
      <c r="D449" s="75">
        <v>6500</v>
      </c>
      <c r="E449" s="76">
        <v>6500</v>
      </c>
    </row>
    <row r="450" spans="1:5" s="7" customFormat="1" ht="31.5" x14ac:dyDescent="0.25">
      <c r="A450" s="43" t="s">
        <v>112</v>
      </c>
      <c r="B450" s="22" t="s">
        <v>320</v>
      </c>
      <c r="C450" s="26"/>
      <c r="D450" s="72">
        <f>D451+D454</f>
        <v>4840</v>
      </c>
      <c r="E450" s="74">
        <f>E451+E454</f>
        <v>4840</v>
      </c>
    </row>
    <row r="451" spans="1:5" s="7" customFormat="1" ht="31.5" x14ac:dyDescent="0.2">
      <c r="A451" s="38" t="s">
        <v>440</v>
      </c>
      <c r="B451" s="23" t="s">
        <v>320</v>
      </c>
      <c r="C451" s="25" t="s">
        <v>15</v>
      </c>
      <c r="D451" s="75">
        <f t="shared" ref="D451:E452" si="122">D452</f>
        <v>24</v>
      </c>
      <c r="E451" s="76">
        <f t="shared" si="122"/>
        <v>24</v>
      </c>
    </row>
    <row r="452" spans="1:5" s="7" customFormat="1" ht="31.5" x14ac:dyDescent="0.25">
      <c r="A452" s="12" t="s">
        <v>17</v>
      </c>
      <c r="B452" s="23" t="s">
        <v>320</v>
      </c>
      <c r="C452" s="25" t="s">
        <v>16</v>
      </c>
      <c r="D452" s="75">
        <f t="shared" si="122"/>
        <v>24</v>
      </c>
      <c r="E452" s="76">
        <f t="shared" si="122"/>
        <v>24</v>
      </c>
    </row>
    <row r="453" spans="1:5" s="7" customFormat="1" ht="15.75" hidden="1" x14ac:dyDescent="0.25">
      <c r="A453" s="12" t="s">
        <v>580</v>
      </c>
      <c r="B453" s="23" t="s">
        <v>320</v>
      </c>
      <c r="C453" s="25" t="s">
        <v>71</v>
      </c>
      <c r="D453" s="75">
        <v>24</v>
      </c>
      <c r="E453" s="76">
        <v>24</v>
      </c>
    </row>
    <row r="454" spans="1:5" s="7" customFormat="1" ht="15.75" x14ac:dyDescent="0.25">
      <c r="A454" s="12" t="s">
        <v>22</v>
      </c>
      <c r="B454" s="23" t="s">
        <v>320</v>
      </c>
      <c r="C454" s="86">
        <v>300</v>
      </c>
      <c r="D454" s="75">
        <f t="shared" ref="D454:E455" si="123">D455</f>
        <v>4816</v>
      </c>
      <c r="E454" s="76">
        <f t="shared" si="123"/>
        <v>4816</v>
      </c>
    </row>
    <row r="455" spans="1:5" s="7" customFormat="1" ht="15.75" x14ac:dyDescent="0.25">
      <c r="A455" s="12" t="s">
        <v>37</v>
      </c>
      <c r="B455" s="23" t="s">
        <v>320</v>
      </c>
      <c r="C455" s="86">
        <v>310</v>
      </c>
      <c r="D455" s="75">
        <f t="shared" si="123"/>
        <v>4816</v>
      </c>
      <c r="E455" s="76">
        <f t="shared" si="123"/>
        <v>4816</v>
      </c>
    </row>
    <row r="456" spans="1:5" s="7" customFormat="1" ht="31.5" hidden="1" x14ac:dyDescent="0.25">
      <c r="A456" s="12" t="s">
        <v>127</v>
      </c>
      <c r="B456" s="23" t="s">
        <v>320</v>
      </c>
      <c r="C456" s="86">
        <v>313</v>
      </c>
      <c r="D456" s="75">
        <v>4816</v>
      </c>
      <c r="E456" s="76">
        <v>4816</v>
      </c>
    </row>
    <row r="457" spans="1:5" s="7" customFormat="1" ht="31.5" x14ac:dyDescent="0.25">
      <c r="A457" s="5" t="s">
        <v>322</v>
      </c>
      <c r="B457" s="21" t="s">
        <v>321</v>
      </c>
      <c r="C457" s="44"/>
      <c r="D457" s="70">
        <f t="shared" ref="D457:E457" si="124">D458+D465+D474+D481+D485+D492+D499</f>
        <v>26553</v>
      </c>
      <c r="E457" s="78">
        <f t="shared" si="124"/>
        <v>26553</v>
      </c>
    </row>
    <row r="458" spans="1:5" s="7" customFormat="1" ht="15.75" x14ac:dyDescent="0.25">
      <c r="A458" s="43" t="s">
        <v>54</v>
      </c>
      <c r="B458" s="22" t="s">
        <v>323</v>
      </c>
      <c r="C458" s="26"/>
      <c r="D458" s="72">
        <f>D459+D462</f>
        <v>6035</v>
      </c>
      <c r="E458" s="74">
        <f>E459+E462</f>
        <v>6035</v>
      </c>
    </row>
    <row r="459" spans="1:5" s="7" customFormat="1" ht="31.5" x14ac:dyDescent="0.2">
      <c r="A459" s="38" t="s">
        <v>440</v>
      </c>
      <c r="B459" s="23" t="s">
        <v>323</v>
      </c>
      <c r="C459" s="86">
        <v>200</v>
      </c>
      <c r="D459" s="73">
        <f t="shared" ref="D459:E460" si="125">D460</f>
        <v>30</v>
      </c>
      <c r="E459" s="77">
        <f t="shared" si="125"/>
        <v>30</v>
      </c>
    </row>
    <row r="460" spans="1:5" s="7" customFormat="1" ht="31.5" x14ac:dyDescent="0.25">
      <c r="A460" s="12" t="s">
        <v>17</v>
      </c>
      <c r="B460" s="23" t="s">
        <v>323</v>
      </c>
      <c r="C460" s="86">
        <v>240</v>
      </c>
      <c r="D460" s="73">
        <f t="shared" si="125"/>
        <v>30</v>
      </c>
      <c r="E460" s="77">
        <f t="shared" si="125"/>
        <v>30</v>
      </c>
    </row>
    <row r="461" spans="1:5" s="7" customFormat="1" ht="15.75" hidden="1" x14ac:dyDescent="0.25">
      <c r="A461" s="12" t="s">
        <v>580</v>
      </c>
      <c r="B461" s="23" t="s">
        <v>323</v>
      </c>
      <c r="C461" s="86">
        <v>244</v>
      </c>
      <c r="D461" s="73">
        <v>30</v>
      </c>
      <c r="E461" s="77">
        <v>30</v>
      </c>
    </row>
    <row r="462" spans="1:5" s="7" customFormat="1" ht="15.75" x14ac:dyDescent="0.25">
      <c r="A462" s="12" t="s">
        <v>22</v>
      </c>
      <c r="B462" s="23" t="s">
        <v>323</v>
      </c>
      <c r="C462" s="86">
        <v>300</v>
      </c>
      <c r="D462" s="73">
        <f t="shared" ref="D462:E463" si="126">D463</f>
        <v>6005</v>
      </c>
      <c r="E462" s="77">
        <f t="shared" si="126"/>
        <v>6005</v>
      </c>
    </row>
    <row r="463" spans="1:5" ht="15.75" x14ac:dyDescent="0.25">
      <c r="A463" s="12" t="s">
        <v>37</v>
      </c>
      <c r="B463" s="23" t="s">
        <v>323</v>
      </c>
      <c r="C463" s="86">
        <v>310</v>
      </c>
      <c r="D463" s="73">
        <f t="shared" si="126"/>
        <v>6005</v>
      </c>
      <c r="E463" s="77">
        <f t="shared" si="126"/>
        <v>6005</v>
      </c>
    </row>
    <row r="464" spans="1:5" ht="31.5" hidden="1" x14ac:dyDescent="0.25">
      <c r="A464" s="12" t="s">
        <v>127</v>
      </c>
      <c r="B464" s="23" t="s">
        <v>323</v>
      </c>
      <c r="C464" s="86">
        <v>313</v>
      </c>
      <c r="D464" s="73">
        <v>6005</v>
      </c>
      <c r="E464" s="77">
        <v>6005</v>
      </c>
    </row>
    <row r="465" spans="1:5" ht="63" x14ac:dyDescent="0.2">
      <c r="A465" s="85" t="s">
        <v>582</v>
      </c>
      <c r="B465" s="22" t="s">
        <v>324</v>
      </c>
      <c r="C465" s="26"/>
      <c r="D465" s="72">
        <f>D466+D469</f>
        <v>3195</v>
      </c>
      <c r="E465" s="74">
        <f>E466+E469</f>
        <v>3195</v>
      </c>
    </row>
    <row r="466" spans="1:5" ht="31.5" x14ac:dyDescent="0.2">
      <c r="A466" s="38" t="s">
        <v>440</v>
      </c>
      <c r="B466" s="23" t="s">
        <v>324</v>
      </c>
      <c r="C466" s="86">
        <v>200</v>
      </c>
      <c r="D466" s="73">
        <f t="shared" ref="D466:E467" si="127">D467</f>
        <v>117</v>
      </c>
      <c r="E466" s="77">
        <f t="shared" si="127"/>
        <v>117</v>
      </c>
    </row>
    <row r="467" spans="1:5" ht="31.5" x14ac:dyDescent="0.25">
      <c r="A467" s="12" t="s">
        <v>17</v>
      </c>
      <c r="B467" s="23" t="s">
        <v>324</v>
      </c>
      <c r="C467" s="86">
        <v>240</v>
      </c>
      <c r="D467" s="73">
        <f t="shared" si="127"/>
        <v>117</v>
      </c>
      <c r="E467" s="77">
        <f t="shared" si="127"/>
        <v>117</v>
      </c>
    </row>
    <row r="468" spans="1:5" ht="15.75" hidden="1" x14ac:dyDescent="0.25">
      <c r="A468" s="12" t="s">
        <v>580</v>
      </c>
      <c r="B468" s="23" t="s">
        <v>324</v>
      </c>
      <c r="C468" s="86">
        <v>244</v>
      </c>
      <c r="D468" s="73">
        <v>117</v>
      </c>
      <c r="E468" s="77">
        <v>117</v>
      </c>
    </row>
    <row r="469" spans="1:5" ht="15.75" x14ac:dyDescent="0.25">
      <c r="A469" s="12" t="s">
        <v>22</v>
      </c>
      <c r="B469" s="23" t="s">
        <v>324</v>
      </c>
      <c r="C469" s="86">
        <v>300</v>
      </c>
      <c r="D469" s="73">
        <f>D470+D472</f>
        <v>3078</v>
      </c>
      <c r="E469" s="77">
        <f>E470+E472</f>
        <v>3078</v>
      </c>
    </row>
    <row r="470" spans="1:5" ht="15.75" x14ac:dyDescent="0.25">
      <c r="A470" s="12" t="s">
        <v>37</v>
      </c>
      <c r="B470" s="23" t="s">
        <v>324</v>
      </c>
      <c r="C470" s="86">
        <v>310</v>
      </c>
      <c r="D470" s="73">
        <f>D471</f>
        <v>2853</v>
      </c>
      <c r="E470" s="77">
        <f>E471</f>
        <v>2853</v>
      </c>
    </row>
    <row r="471" spans="1:5" ht="31.5" hidden="1" x14ac:dyDescent="0.25">
      <c r="A471" s="12" t="s">
        <v>127</v>
      </c>
      <c r="B471" s="23" t="s">
        <v>324</v>
      </c>
      <c r="C471" s="86">
        <v>313</v>
      </c>
      <c r="D471" s="73">
        <v>2853</v>
      </c>
      <c r="E471" s="77">
        <v>2853</v>
      </c>
    </row>
    <row r="472" spans="1:5" ht="31.5" x14ac:dyDescent="0.25">
      <c r="A472" s="12" t="s">
        <v>113</v>
      </c>
      <c r="B472" s="23" t="s">
        <v>324</v>
      </c>
      <c r="C472" s="86">
        <v>320</v>
      </c>
      <c r="D472" s="73">
        <f>D473</f>
        <v>225</v>
      </c>
      <c r="E472" s="77">
        <f>E473</f>
        <v>225</v>
      </c>
    </row>
    <row r="473" spans="1:5" ht="31.5" hidden="1" x14ac:dyDescent="0.25">
      <c r="A473" s="12" t="s">
        <v>122</v>
      </c>
      <c r="B473" s="23" t="s">
        <v>324</v>
      </c>
      <c r="C473" s="86">
        <v>321</v>
      </c>
      <c r="D473" s="73">
        <f>135+45+45</f>
        <v>225</v>
      </c>
      <c r="E473" s="77">
        <f>135+45+45</f>
        <v>225</v>
      </c>
    </row>
    <row r="474" spans="1:5" ht="63" x14ac:dyDescent="0.25">
      <c r="A474" s="43" t="s">
        <v>64</v>
      </c>
      <c r="B474" s="22" t="s">
        <v>325</v>
      </c>
      <c r="C474" s="26"/>
      <c r="D474" s="72">
        <f>D475+D478</f>
        <v>112</v>
      </c>
      <c r="E474" s="74">
        <f>E475+E478</f>
        <v>112</v>
      </c>
    </row>
    <row r="475" spans="1:5" ht="31.5" x14ac:dyDescent="0.2">
      <c r="A475" s="38" t="s">
        <v>440</v>
      </c>
      <c r="B475" s="23" t="s">
        <v>325</v>
      </c>
      <c r="C475" s="86">
        <v>200</v>
      </c>
      <c r="D475" s="73">
        <f t="shared" ref="D475:E476" si="128">D476</f>
        <v>1</v>
      </c>
      <c r="E475" s="77">
        <f t="shared" si="128"/>
        <v>1</v>
      </c>
    </row>
    <row r="476" spans="1:5" ht="31.5" x14ac:dyDescent="0.25">
      <c r="A476" s="12" t="s">
        <v>17</v>
      </c>
      <c r="B476" s="23" t="s">
        <v>325</v>
      </c>
      <c r="C476" s="86">
        <v>240</v>
      </c>
      <c r="D476" s="73">
        <f t="shared" si="128"/>
        <v>1</v>
      </c>
      <c r="E476" s="77">
        <f t="shared" si="128"/>
        <v>1</v>
      </c>
    </row>
    <row r="477" spans="1:5" ht="15.75" hidden="1" x14ac:dyDescent="0.25">
      <c r="A477" s="12" t="s">
        <v>580</v>
      </c>
      <c r="B477" s="23" t="s">
        <v>325</v>
      </c>
      <c r="C477" s="86">
        <v>244</v>
      </c>
      <c r="D477" s="73">
        <v>1</v>
      </c>
      <c r="E477" s="77">
        <v>1</v>
      </c>
    </row>
    <row r="478" spans="1:5" ht="15.75" x14ac:dyDescent="0.25">
      <c r="A478" s="12" t="s">
        <v>22</v>
      </c>
      <c r="B478" s="23" t="s">
        <v>325</v>
      </c>
      <c r="C478" s="86">
        <v>300</v>
      </c>
      <c r="D478" s="73">
        <f t="shared" ref="D478:E479" si="129">D479</f>
        <v>111</v>
      </c>
      <c r="E478" s="77">
        <f t="shared" si="129"/>
        <v>111</v>
      </c>
    </row>
    <row r="479" spans="1:5" ht="15.75" x14ac:dyDescent="0.25">
      <c r="A479" s="12" t="s">
        <v>37</v>
      </c>
      <c r="B479" s="23" t="s">
        <v>325</v>
      </c>
      <c r="C479" s="86">
        <v>310</v>
      </c>
      <c r="D479" s="73">
        <f t="shared" si="129"/>
        <v>111</v>
      </c>
      <c r="E479" s="77">
        <f t="shared" si="129"/>
        <v>111</v>
      </c>
    </row>
    <row r="480" spans="1:5" ht="15.75" hidden="1" x14ac:dyDescent="0.25">
      <c r="A480" s="12" t="s">
        <v>111</v>
      </c>
      <c r="B480" s="23" t="s">
        <v>325</v>
      </c>
      <c r="C480" s="86">
        <v>312</v>
      </c>
      <c r="D480" s="73">
        <v>111</v>
      </c>
      <c r="E480" s="77">
        <v>111</v>
      </c>
    </row>
    <row r="481" spans="1:5" ht="47.25" x14ac:dyDescent="0.25">
      <c r="A481" s="43" t="s">
        <v>442</v>
      </c>
      <c r="B481" s="22" t="s">
        <v>326</v>
      </c>
      <c r="C481" s="87"/>
      <c r="D481" s="72">
        <f t="shared" ref="D481:E483" si="130">D482</f>
        <v>37</v>
      </c>
      <c r="E481" s="74">
        <f t="shared" si="130"/>
        <v>37</v>
      </c>
    </row>
    <row r="482" spans="1:5" ht="15.75" x14ac:dyDescent="0.25">
      <c r="A482" s="12" t="s">
        <v>22</v>
      </c>
      <c r="B482" s="23" t="s">
        <v>326</v>
      </c>
      <c r="C482" s="86">
        <v>300</v>
      </c>
      <c r="D482" s="73">
        <f t="shared" si="130"/>
        <v>37</v>
      </c>
      <c r="E482" s="77">
        <f t="shared" si="130"/>
        <v>37</v>
      </c>
    </row>
    <row r="483" spans="1:5" ht="15.75" x14ac:dyDescent="0.25">
      <c r="A483" s="12" t="s">
        <v>37</v>
      </c>
      <c r="B483" s="23" t="s">
        <v>326</v>
      </c>
      <c r="C483" s="86">
        <v>310</v>
      </c>
      <c r="D483" s="73">
        <f t="shared" si="130"/>
        <v>37</v>
      </c>
      <c r="E483" s="77">
        <f t="shared" si="130"/>
        <v>37</v>
      </c>
    </row>
    <row r="484" spans="1:5" ht="31.5" hidden="1" x14ac:dyDescent="0.25">
      <c r="A484" s="12" t="s">
        <v>127</v>
      </c>
      <c r="B484" s="23" t="s">
        <v>326</v>
      </c>
      <c r="C484" s="86">
        <v>313</v>
      </c>
      <c r="D484" s="73">
        <v>37</v>
      </c>
      <c r="E484" s="77">
        <v>37</v>
      </c>
    </row>
    <row r="485" spans="1:5" ht="141.75" x14ac:dyDescent="0.25">
      <c r="A485" s="43" t="s">
        <v>575</v>
      </c>
      <c r="B485" s="22" t="s">
        <v>327</v>
      </c>
      <c r="C485" s="87"/>
      <c r="D485" s="72">
        <f>D486+D489</f>
        <v>16246</v>
      </c>
      <c r="E485" s="74">
        <f>E486+E489</f>
        <v>16246</v>
      </c>
    </row>
    <row r="486" spans="1:5" ht="31.5" x14ac:dyDescent="0.2">
      <c r="A486" s="38" t="s">
        <v>440</v>
      </c>
      <c r="B486" s="23" t="s">
        <v>327</v>
      </c>
      <c r="C486" s="86">
        <v>200</v>
      </c>
      <c r="D486" s="73">
        <f t="shared" ref="D486:E487" si="131">D487</f>
        <v>247</v>
      </c>
      <c r="E486" s="77">
        <f t="shared" si="131"/>
        <v>247</v>
      </c>
    </row>
    <row r="487" spans="1:5" ht="31.5" x14ac:dyDescent="0.25">
      <c r="A487" s="12" t="s">
        <v>17</v>
      </c>
      <c r="B487" s="23" t="s">
        <v>327</v>
      </c>
      <c r="C487" s="86">
        <v>240</v>
      </c>
      <c r="D487" s="73">
        <f t="shared" si="131"/>
        <v>247</v>
      </c>
      <c r="E487" s="77">
        <f t="shared" si="131"/>
        <v>247</v>
      </c>
    </row>
    <row r="488" spans="1:5" ht="15.75" hidden="1" x14ac:dyDescent="0.25">
      <c r="A488" s="12" t="s">
        <v>580</v>
      </c>
      <c r="B488" s="23" t="s">
        <v>327</v>
      </c>
      <c r="C488" s="86">
        <v>244</v>
      </c>
      <c r="D488" s="73">
        <v>247</v>
      </c>
      <c r="E488" s="77">
        <v>247</v>
      </c>
    </row>
    <row r="489" spans="1:5" ht="15.75" x14ac:dyDescent="0.25">
      <c r="A489" s="12" t="s">
        <v>22</v>
      </c>
      <c r="B489" s="23" t="s">
        <v>327</v>
      </c>
      <c r="C489" s="86">
        <v>300</v>
      </c>
      <c r="D489" s="73">
        <f>D491</f>
        <v>15999</v>
      </c>
      <c r="E489" s="77">
        <f>E491</f>
        <v>15999</v>
      </c>
    </row>
    <row r="490" spans="1:5" ht="15.75" x14ac:dyDescent="0.25">
      <c r="A490" s="12" t="s">
        <v>37</v>
      </c>
      <c r="B490" s="23" t="s">
        <v>327</v>
      </c>
      <c r="C490" s="86">
        <v>310</v>
      </c>
      <c r="D490" s="73">
        <f>D491</f>
        <v>15999</v>
      </c>
      <c r="E490" s="77">
        <f>E491</f>
        <v>15999</v>
      </c>
    </row>
    <row r="491" spans="1:5" ht="31.5" hidden="1" x14ac:dyDescent="0.25">
      <c r="A491" s="12" t="s">
        <v>127</v>
      </c>
      <c r="B491" s="23" t="s">
        <v>327</v>
      </c>
      <c r="C491" s="86">
        <v>313</v>
      </c>
      <c r="D491" s="73">
        <v>15999</v>
      </c>
      <c r="E491" s="77">
        <v>15999</v>
      </c>
    </row>
    <row r="492" spans="1:5" ht="204.75" x14ac:dyDescent="0.25">
      <c r="A492" s="43" t="s">
        <v>443</v>
      </c>
      <c r="B492" s="22" t="s">
        <v>328</v>
      </c>
      <c r="C492" s="87"/>
      <c r="D492" s="72">
        <f>D493+D496</f>
        <v>634</v>
      </c>
      <c r="E492" s="74">
        <f>E493+E496</f>
        <v>634</v>
      </c>
    </row>
    <row r="493" spans="1:5" ht="31.5" x14ac:dyDescent="0.2">
      <c r="A493" s="38" t="s">
        <v>440</v>
      </c>
      <c r="B493" s="23" t="s">
        <v>328</v>
      </c>
      <c r="C493" s="86">
        <v>200</v>
      </c>
      <c r="D493" s="73">
        <f t="shared" ref="D493:E494" si="132">D494</f>
        <v>4</v>
      </c>
      <c r="E493" s="77">
        <f t="shared" si="132"/>
        <v>4</v>
      </c>
    </row>
    <row r="494" spans="1:5" ht="31.5" x14ac:dyDescent="0.25">
      <c r="A494" s="12" t="s">
        <v>17</v>
      </c>
      <c r="B494" s="23" t="s">
        <v>328</v>
      </c>
      <c r="C494" s="86">
        <v>240</v>
      </c>
      <c r="D494" s="73">
        <f t="shared" si="132"/>
        <v>4</v>
      </c>
      <c r="E494" s="77">
        <f t="shared" si="132"/>
        <v>4</v>
      </c>
    </row>
    <row r="495" spans="1:5" ht="15.75" hidden="1" x14ac:dyDescent="0.25">
      <c r="A495" s="12" t="s">
        <v>580</v>
      </c>
      <c r="B495" s="23" t="s">
        <v>328</v>
      </c>
      <c r="C495" s="86">
        <v>244</v>
      </c>
      <c r="D495" s="73">
        <v>4</v>
      </c>
      <c r="E495" s="77">
        <v>4</v>
      </c>
    </row>
    <row r="496" spans="1:5" ht="15.75" x14ac:dyDescent="0.25">
      <c r="A496" s="12" t="s">
        <v>22</v>
      </c>
      <c r="B496" s="23" t="s">
        <v>328</v>
      </c>
      <c r="C496" s="86">
        <v>300</v>
      </c>
      <c r="D496" s="73">
        <f t="shared" ref="D496:E497" si="133">D497</f>
        <v>630</v>
      </c>
      <c r="E496" s="77">
        <f t="shared" si="133"/>
        <v>630</v>
      </c>
    </row>
    <row r="497" spans="1:5" ht="15.75" x14ac:dyDescent="0.25">
      <c r="A497" s="12" t="s">
        <v>37</v>
      </c>
      <c r="B497" s="23" t="s">
        <v>328</v>
      </c>
      <c r="C497" s="86">
        <v>310</v>
      </c>
      <c r="D497" s="73">
        <f t="shared" si="133"/>
        <v>630</v>
      </c>
      <c r="E497" s="77">
        <f t="shared" si="133"/>
        <v>630</v>
      </c>
    </row>
    <row r="498" spans="1:5" ht="31.5" hidden="1" x14ac:dyDescent="0.25">
      <c r="A498" s="12" t="s">
        <v>127</v>
      </c>
      <c r="B498" s="23" t="s">
        <v>328</v>
      </c>
      <c r="C498" s="86">
        <v>313</v>
      </c>
      <c r="D498" s="73">
        <v>630</v>
      </c>
      <c r="E498" s="77">
        <v>630</v>
      </c>
    </row>
    <row r="499" spans="1:5" ht="173.25" x14ac:dyDescent="0.2">
      <c r="A499" s="88" t="s">
        <v>576</v>
      </c>
      <c r="B499" s="23" t="s">
        <v>523</v>
      </c>
      <c r="C499" s="86"/>
      <c r="D499" s="74">
        <f t="shared" ref="D499:E499" si="134">D500+D503</f>
        <v>294</v>
      </c>
      <c r="E499" s="74">
        <f t="shared" si="134"/>
        <v>294</v>
      </c>
    </row>
    <row r="500" spans="1:5" ht="31.5" x14ac:dyDescent="0.2">
      <c r="A500" s="38" t="s">
        <v>440</v>
      </c>
      <c r="B500" s="23" t="s">
        <v>523</v>
      </c>
      <c r="C500" s="86">
        <v>200</v>
      </c>
      <c r="D500" s="77">
        <f t="shared" ref="D500:E501" si="135">D501</f>
        <v>2</v>
      </c>
      <c r="E500" s="77">
        <f t="shared" si="135"/>
        <v>2</v>
      </c>
    </row>
    <row r="501" spans="1:5" ht="31.5" x14ac:dyDescent="0.25">
      <c r="A501" s="12" t="s">
        <v>17</v>
      </c>
      <c r="B501" s="23" t="s">
        <v>523</v>
      </c>
      <c r="C501" s="86">
        <v>240</v>
      </c>
      <c r="D501" s="77">
        <f t="shared" si="135"/>
        <v>2</v>
      </c>
      <c r="E501" s="77">
        <f t="shared" si="135"/>
        <v>2</v>
      </c>
    </row>
    <row r="502" spans="1:5" ht="15.75" hidden="1" x14ac:dyDescent="0.25">
      <c r="A502" s="12" t="s">
        <v>580</v>
      </c>
      <c r="B502" s="23" t="s">
        <v>523</v>
      </c>
      <c r="C502" s="86">
        <v>244</v>
      </c>
      <c r="D502" s="73">
        <f t="shared" ref="D502:E502" si="136">1+1</f>
        <v>2</v>
      </c>
      <c r="E502" s="77">
        <f t="shared" si="136"/>
        <v>2</v>
      </c>
    </row>
    <row r="503" spans="1:5" ht="15.75" x14ac:dyDescent="0.25">
      <c r="A503" s="12" t="s">
        <v>22</v>
      </c>
      <c r="B503" s="23" t="s">
        <v>523</v>
      </c>
      <c r="C503" s="86">
        <v>300</v>
      </c>
      <c r="D503" s="77">
        <f t="shared" ref="D503:E504" si="137">D504</f>
        <v>292</v>
      </c>
      <c r="E503" s="77">
        <f t="shared" si="137"/>
        <v>292</v>
      </c>
    </row>
    <row r="504" spans="1:5" ht="15.75" x14ac:dyDescent="0.25">
      <c r="A504" s="12" t="s">
        <v>37</v>
      </c>
      <c r="B504" s="23" t="s">
        <v>523</v>
      </c>
      <c r="C504" s="86">
        <v>310</v>
      </c>
      <c r="D504" s="77">
        <f t="shared" si="137"/>
        <v>292</v>
      </c>
      <c r="E504" s="77">
        <f t="shared" si="137"/>
        <v>292</v>
      </c>
    </row>
    <row r="505" spans="1:5" ht="31.5" hidden="1" x14ac:dyDescent="0.25">
      <c r="A505" s="12" t="s">
        <v>127</v>
      </c>
      <c r="B505" s="23" t="s">
        <v>523</v>
      </c>
      <c r="C505" s="86">
        <v>313</v>
      </c>
      <c r="D505" s="73">
        <f t="shared" ref="D505:E505" si="138">132+160</f>
        <v>292</v>
      </c>
      <c r="E505" s="77">
        <f t="shared" si="138"/>
        <v>292</v>
      </c>
    </row>
    <row r="506" spans="1:5" ht="47.25" x14ac:dyDescent="0.25">
      <c r="A506" s="5" t="s">
        <v>329</v>
      </c>
      <c r="B506" s="21" t="s">
        <v>330</v>
      </c>
      <c r="C506" s="44"/>
      <c r="D506" s="70">
        <f t="shared" ref="D506:E509" si="139">D507</f>
        <v>4200</v>
      </c>
      <c r="E506" s="78">
        <f t="shared" si="139"/>
        <v>4200</v>
      </c>
    </row>
    <row r="507" spans="1:5" ht="31.5" x14ac:dyDescent="0.25">
      <c r="A507" s="43" t="s">
        <v>43</v>
      </c>
      <c r="B507" s="22" t="s">
        <v>341</v>
      </c>
      <c r="C507" s="87"/>
      <c r="D507" s="138">
        <f t="shared" si="139"/>
        <v>4200</v>
      </c>
      <c r="E507" s="145">
        <f t="shared" si="139"/>
        <v>4200</v>
      </c>
    </row>
    <row r="508" spans="1:5" ht="31.5" x14ac:dyDescent="0.25">
      <c r="A508" s="12" t="s">
        <v>18</v>
      </c>
      <c r="B508" s="23" t="s">
        <v>341</v>
      </c>
      <c r="C508" s="86">
        <v>600</v>
      </c>
      <c r="D508" s="73">
        <f t="shared" si="139"/>
        <v>4200</v>
      </c>
      <c r="E508" s="77">
        <f t="shared" si="139"/>
        <v>4200</v>
      </c>
    </row>
    <row r="509" spans="1:5" ht="31.5" x14ac:dyDescent="0.25">
      <c r="A509" s="12" t="s">
        <v>27</v>
      </c>
      <c r="B509" s="23" t="s">
        <v>341</v>
      </c>
      <c r="C509" s="86">
        <v>630</v>
      </c>
      <c r="D509" s="73">
        <f t="shared" si="139"/>
        <v>4200</v>
      </c>
      <c r="E509" s="77">
        <f t="shared" si="139"/>
        <v>4200</v>
      </c>
    </row>
    <row r="510" spans="1:5" ht="31.5" hidden="1" x14ac:dyDescent="0.25">
      <c r="A510" s="8" t="s">
        <v>686</v>
      </c>
      <c r="B510" s="23" t="s">
        <v>341</v>
      </c>
      <c r="C510" s="86">
        <v>632</v>
      </c>
      <c r="D510" s="73">
        <f>4500-300</f>
        <v>4200</v>
      </c>
      <c r="E510" s="77">
        <f>4500-300</f>
        <v>4200</v>
      </c>
    </row>
    <row r="511" spans="1:5" ht="31.5" x14ac:dyDescent="0.25">
      <c r="A511" s="5" t="s">
        <v>332</v>
      </c>
      <c r="B511" s="21" t="s">
        <v>331</v>
      </c>
      <c r="C511" s="44"/>
      <c r="D511" s="70">
        <f>D512+D519</f>
        <v>42432</v>
      </c>
      <c r="E511" s="78">
        <f>E512+E519</f>
        <v>44445</v>
      </c>
    </row>
    <row r="512" spans="1:5" ht="31.5" x14ac:dyDescent="0.25">
      <c r="A512" s="43" t="s">
        <v>4</v>
      </c>
      <c r="B512" s="22" t="s">
        <v>333</v>
      </c>
      <c r="C512" s="26"/>
      <c r="D512" s="72">
        <f>D513+D516</f>
        <v>39624</v>
      </c>
      <c r="E512" s="74">
        <f>E513+E516</f>
        <v>41605</v>
      </c>
    </row>
    <row r="513" spans="1:5" ht="31.5" x14ac:dyDescent="0.2">
      <c r="A513" s="38" t="s">
        <v>440</v>
      </c>
      <c r="B513" s="23" t="s">
        <v>333</v>
      </c>
      <c r="C513" s="25" t="s">
        <v>15</v>
      </c>
      <c r="D513" s="75">
        <f t="shared" ref="D513:E514" si="140">D514</f>
        <v>199</v>
      </c>
      <c r="E513" s="76">
        <f t="shared" si="140"/>
        <v>208</v>
      </c>
    </row>
    <row r="514" spans="1:5" ht="31.5" x14ac:dyDescent="0.25">
      <c r="A514" s="12" t="s">
        <v>17</v>
      </c>
      <c r="B514" s="23" t="s">
        <v>333</v>
      </c>
      <c r="C514" s="25" t="s">
        <v>16</v>
      </c>
      <c r="D514" s="75">
        <f t="shared" si="140"/>
        <v>199</v>
      </c>
      <c r="E514" s="76">
        <f t="shared" si="140"/>
        <v>208</v>
      </c>
    </row>
    <row r="515" spans="1:5" ht="15.75" hidden="1" x14ac:dyDescent="0.25">
      <c r="A515" s="12" t="s">
        <v>580</v>
      </c>
      <c r="B515" s="23" t="s">
        <v>333</v>
      </c>
      <c r="C515" s="25" t="s">
        <v>71</v>
      </c>
      <c r="D515" s="75">
        <v>199</v>
      </c>
      <c r="E515" s="76">
        <v>208</v>
      </c>
    </row>
    <row r="516" spans="1:5" ht="15.75" x14ac:dyDescent="0.25">
      <c r="A516" s="12" t="s">
        <v>22</v>
      </c>
      <c r="B516" s="23" t="s">
        <v>333</v>
      </c>
      <c r="C516" s="25" t="s">
        <v>23</v>
      </c>
      <c r="D516" s="75">
        <f t="shared" ref="D516:E517" si="141">D517</f>
        <v>39425</v>
      </c>
      <c r="E516" s="76">
        <f t="shared" si="141"/>
        <v>41397</v>
      </c>
    </row>
    <row r="517" spans="1:5" ht="15.75" x14ac:dyDescent="0.25">
      <c r="A517" s="12" t="s">
        <v>37</v>
      </c>
      <c r="B517" s="23" t="s">
        <v>333</v>
      </c>
      <c r="C517" s="25" t="s">
        <v>7</v>
      </c>
      <c r="D517" s="75">
        <f t="shared" si="141"/>
        <v>39425</v>
      </c>
      <c r="E517" s="76">
        <f t="shared" si="141"/>
        <v>41397</v>
      </c>
    </row>
    <row r="518" spans="1:5" ht="31.5" hidden="1" x14ac:dyDescent="0.25">
      <c r="A518" s="12" t="s">
        <v>127</v>
      </c>
      <c r="B518" s="23" t="s">
        <v>333</v>
      </c>
      <c r="C518" s="25" t="s">
        <v>114</v>
      </c>
      <c r="D518" s="75">
        <v>39425</v>
      </c>
      <c r="E518" s="76">
        <v>41397</v>
      </c>
    </row>
    <row r="519" spans="1:5" ht="31.5" x14ac:dyDescent="0.25">
      <c r="A519" s="43" t="s">
        <v>5</v>
      </c>
      <c r="B519" s="22" t="s">
        <v>334</v>
      </c>
      <c r="C519" s="26"/>
      <c r="D519" s="72">
        <f t="shared" ref="D519:E520" si="142">D520</f>
        <v>2808</v>
      </c>
      <c r="E519" s="74">
        <f t="shared" si="142"/>
        <v>2840</v>
      </c>
    </row>
    <row r="520" spans="1:5" ht="63" x14ac:dyDescent="0.25">
      <c r="A520" s="12" t="s">
        <v>36</v>
      </c>
      <c r="B520" s="23" t="s">
        <v>334</v>
      </c>
      <c r="C520" s="86">
        <v>100</v>
      </c>
      <c r="D520" s="75">
        <f t="shared" si="142"/>
        <v>2808</v>
      </c>
      <c r="E520" s="76">
        <f t="shared" si="142"/>
        <v>2840</v>
      </c>
    </row>
    <row r="521" spans="1:5" ht="31.5" x14ac:dyDescent="0.25">
      <c r="A521" s="12" t="s">
        <v>8</v>
      </c>
      <c r="B521" s="23" t="s">
        <v>334</v>
      </c>
      <c r="C521" s="86">
        <v>120</v>
      </c>
      <c r="D521" s="75">
        <f>SUM(D522:D524)</f>
        <v>2808</v>
      </c>
      <c r="E521" s="76">
        <f>SUM(E522:E524)</f>
        <v>2840</v>
      </c>
    </row>
    <row r="522" spans="1:5" ht="15.75" hidden="1" x14ac:dyDescent="0.2">
      <c r="A522" s="55" t="s">
        <v>249</v>
      </c>
      <c r="B522" s="23" t="s">
        <v>334</v>
      </c>
      <c r="C522" s="86">
        <v>121</v>
      </c>
      <c r="D522" s="75">
        <v>1540</v>
      </c>
      <c r="E522" s="76">
        <v>1564</v>
      </c>
    </row>
    <row r="523" spans="1:5" ht="31.5" hidden="1" x14ac:dyDescent="0.2">
      <c r="A523" s="55" t="s">
        <v>69</v>
      </c>
      <c r="B523" s="23" t="s">
        <v>334</v>
      </c>
      <c r="C523" s="86">
        <v>122</v>
      </c>
      <c r="D523" s="75">
        <v>621</v>
      </c>
      <c r="E523" s="76">
        <v>621</v>
      </c>
    </row>
    <row r="524" spans="1:5" ht="47.25" hidden="1" x14ac:dyDescent="0.25">
      <c r="A524" s="8" t="s">
        <v>145</v>
      </c>
      <c r="B524" s="23" t="s">
        <v>334</v>
      </c>
      <c r="C524" s="86">
        <v>129</v>
      </c>
      <c r="D524" s="75">
        <v>647</v>
      </c>
      <c r="E524" s="76">
        <v>655</v>
      </c>
    </row>
    <row r="525" spans="1:5" ht="15.75" x14ac:dyDescent="0.25">
      <c r="A525" s="5" t="s">
        <v>335</v>
      </c>
      <c r="B525" s="21" t="s">
        <v>337</v>
      </c>
      <c r="C525" s="86"/>
      <c r="D525" s="146">
        <f t="shared" ref="D525:E525" si="143">D526</f>
        <v>17030</v>
      </c>
      <c r="E525" s="167">
        <f t="shared" si="143"/>
        <v>17630</v>
      </c>
    </row>
    <row r="526" spans="1:5" ht="63" x14ac:dyDescent="0.25">
      <c r="A526" s="5" t="s">
        <v>338</v>
      </c>
      <c r="B526" s="21" t="s">
        <v>336</v>
      </c>
      <c r="C526" s="44"/>
      <c r="D526" s="70">
        <f>D527+D538</f>
        <v>17030</v>
      </c>
      <c r="E526" s="70">
        <f>E527+E538</f>
        <v>17630</v>
      </c>
    </row>
    <row r="527" spans="1:5" ht="78.75" x14ac:dyDescent="0.25">
      <c r="A527" s="43" t="s">
        <v>444</v>
      </c>
      <c r="B527" s="22" t="s">
        <v>339</v>
      </c>
      <c r="C527" s="87"/>
      <c r="D527" s="138">
        <f>D528+D531</f>
        <v>14280</v>
      </c>
      <c r="E527" s="145">
        <f>E528+E531</f>
        <v>17630</v>
      </c>
    </row>
    <row r="528" spans="1:5" ht="31.5" x14ac:dyDescent="0.2">
      <c r="A528" s="38" t="s">
        <v>440</v>
      </c>
      <c r="B528" s="23" t="s">
        <v>339</v>
      </c>
      <c r="C528" s="86">
        <v>200</v>
      </c>
      <c r="D528" s="73">
        <f t="shared" ref="D528:E529" si="144">D529</f>
        <v>3800</v>
      </c>
      <c r="E528" s="77">
        <f t="shared" si="144"/>
        <v>3800</v>
      </c>
    </row>
    <row r="529" spans="1:5" ht="31.5" x14ac:dyDescent="0.25">
      <c r="A529" s="12" t="s">
        <v>17</v>
      </c>
      <c r="B529" s="23" t="s">
        <v>339</v>
      </c>
      <c r="C529" s="86">
        <v>240</v>
      </c>
      <c r="D529" s="73">
        <f t="shared" si="144"/>
        <v>3800</v>
      </c>
      <c r="E529" s="77">
        <f t="shared" si="144"/>
        <v>3800</v>
      </c>
    </row>
    <row r="530" spans="1:5" ht="15.75" hidden="1" x14ac:dyDescent="0.25">
      <c r="A530" s="12" t="s">
        <v>580</v>
      </c>
      <c r="B530" s="23" t="s">
        <v>339</v>
      </c>
      <c r="C530" s="86">
        <v>244</v>
      </c>
      <c r="D530" s="73">
        <v>3800</v>
      </c>
      <c r="E530" s="77">
        <v>3800</v>
      </c>
    </row>
    <row r="531" spans="1:5" ht="31.5" x14ac:dyDescent="0.25">
      <c r="A531" s="12" t="s">
        <v>18</v>
      </c>
      <c r="B531" s="23" t="s">
        <v>339</v>
      </c>
      <c r="C531" s="25" t="s">
        <v>20</v>
      </c>
      <c r="D531" s="73">
        <f>D532+D534+D536</f>
        <v>10480</v>
      </c>
      <c r="E531" s="77">
        <f>E532+E534+E536</f>
        <v>13830</v>
      </c>
    </row>
    <row r="532" spans="1:5" ht="15.75" x14ac:dyDescent="0.25">
      <c r="A532" s="12" t="s">
        <v>24</v>
      </c>
      <c r="B532" s="23" t="s">
        <v>339</v>
      </c>
      <c r="C532" s="25" t="s">
        <v>25</v>
      </c>
      <c r="D532" s="73">
        <f>D533</f>
        <v>5680</v>
      </c>
      <c r="E532" s="77">
        <f>E533</f>
        <v>9030</v>
      </c>
    </row>
    <row r="533" spans="1:5" ht="15.75" hidden="1" x14ac:dyDescent="0.25">
      <c r="A533" s="12" t="s">
        <v>76</v>
      </c>
      <c r="B533" s="23" t="s">
        <v>339</v>
      </c>
      <c r="C533" s="25" t="s">
        <v>77</v>
      </c>
      <c r="D533" s="73">
        <v>5680</v>
      </c>
      <c r="E533" s="77">
        <v>9030</v>
      </c>
    </row>
    <row r="534" spans="1:5" ht="15.75" x14ac:dyDescent="0.25">
      <c r="A534" s="12" t="s">
        <v>19</v>
      </c>
      <c r="B534" s="23" t="s">
        <v>339</v>
      </c>
      <c r="C534" s="25" t="s">
        <v>21</v>
      </c>
      <c r="D534" s="73">
        <f>D535</f>
        <v>2800</v>
      </c>
      <c r="E534" s="77">
        <f>E535</f>
        <v>2800</v>
      </c>
    </row>
    <row r="535" spans="1:5" ht="15.75" hidden="1" x14ac:dyDescent="0.25">
      <c r="A535" s="12" t="s">
        <v>78</v>
      </c>
      <c r="B535" s="23" t="s">
        <v>339</v>
      </c>
      <c r="C535" s="25" t="s">
        <v>79</v>
      </c>
      <c r="D535" s="73">
        <v>2800</v>
      </c>
      <c r="E535" s="77">
        <v>2800</v>
      </c>
    </row>
    <row r="536" spans="1:5" ht="31.5" x14ac:dyDescent="0.25">
      <c r="A536" s="12" t="s">
        <v>27</v>
      </c>
      <c r="B536" s="23" t="s">
        <v>339</v>
      </c>
      <c r="C536" s="25" t="s">
        <v>0</v>
      </c>
      <c r="D536" s="73">
        <f>D537</f>
        <v>2000</v>
      </c>
      <c r="E536" s="73">
        <f>E537</f>
        <v>2000</v>
      </c>
    </row>
    <row r="537" spans="1:5" ht="33.75" hidden="1" customHeight="1" x14ac:dyDescent="0.2">
      <c r="A537" s="55" t="s">
        <v>848</v>
      </c>
      <c r="B537" s="23" t="s">
        <v>339</v>
      </c>
      <c r="C537" s="25" t="s">
        <v>479</v>
      </c>
      <c r="D537" s="73">
        <v>2000</v>
      </c>
      <c r="E537" s="77">
        <v>2000</v>
      </c>
    </row>
    <row r="538" spans="1:5" ht="110.25" x14ac:dyDescent="0.2">
      <c r="A538" s="85" t="s">
        <v>739</v>
      </c>
      <c r="B538" s="23" t="str">
        <f>B539</f>
        <v>04 2 01 R0272</v>
      </c>
      <c r="C538" s="25"/>
      <c r="D538" s="73">
        <f>D539</f>
        <v>2750</v>
      </c>
      <c r="E538" s="77">
        <f>E539</f>
        <v>0</v>
      </c>
    </row>
    <row r="539" spans="1:5" ht="31.5" x14ac:dyDescent="0.2">
      <c r="A539" s="62" t="s">
        <v>18</v>
      </c>
      <c r="B539" s="23" t="str">
        <f>B540</f>
        <v>04 2 01 R0272</v>
      </c>
      <c r="C539" s="25" t="s">
        <v>20</v>
      </c>
      <c r="D539" s="73">
        <f t="shared" ref="D539:E540" si="145">D540</f>
        <v>2750</v>
      </c>
      <c r="E539" s="77">
        <f t="shared" si="145"/>
        <v>0</v>
      </c>
    </row>
    <row r="540" spans="1:5" ht="15.75" x14ac:dyDescent="0.2">
      <c r="A540" s="62" t="s">
        <v>24</v>
      </c>
      <c r="B540" s="23" t="str">
        <f>B541</f>
        <v>04 2 01 R0272</v>
      </c>
      <c r="C540" s="25" t="s">
        <v>25</v>
      </c>
      <c r="D540" s="73">
        <f t="shared" si="145"/>
        <v>2750</v>
      </c>
      <c r="E540" s="77">
        <f t="shared" si="145"/>
        <v>0</v>
      </c>
    </row>
    <row r="541" spans="1:5" ht="15.75" hidden="1" x14ac:dyDescent="0.2">
      <c r="A541" s="62" t="s">
        <v>76</v>
      </c>
      <c r="B541" s="23" t="s">
        <v>738</v>
      </c>
      <c r="C541" s="25" t="s">
        <v>77</v>
      </c>
      <c r="D541" s="73">
        <f>2500+250</f>
        <v>2750</v>
      </c>
      <c r="E541" s="77">
        <v>0</v>
      </c>
    </row>
    <row r="542" spans="1:5" ht="15.75" x14ac:dyDescent="0.25">
      <c r="A542" s="5" t="s">
        <v>372</v>
      </c>
      <c r="B542" s="21" t="s">
        <v>340</v>
      </c>
      <c r="C542" s="86"/>
      <c r="D542" s="146">
        <f>D543+D558+D563</f>
        <v>50861</v>
      </c>
      <c r="E542" s="167">
        <f>E543+E558+E563</f>
        <v>53387</v>
      </c>
    </row>
    <row r="543" spans="1:5" ht="63" x14ac:dyDescent="0.25">
      <c r="A543" s="56" t="s">
        <v>570</v>
      </c>
      <c r="B543" s="27" t="s">
        <v>375</v>
      </c>
      <c r="C543" s="27"/>
      <c r="D543" s="70">
        <f>D544+D551</f>
        <v>12418</v>
      </c>
      <c r="E543" s="78">
        <f>E544+E551</f>
        <v>13418</v>
      </c>
    </row>
    <row r="544" spans="1:5" ht="63" x14ac:dyDescent="0.25">
      <c r="A544" s="43" t="s">
        <v>571</v>
      </c>
      <c r="B544" s="26" t="s">
        <v>378</v>
      </c>
      <c r="C544" s="26"/>
      <c r="D544" s="72">
        <f>D545+D548</f>
        <v>8000</v>
      </c>
      <c r="E544" s="74">
        <f>E545+E548</f>
        <v>8000</v>
      </c>
    </row>
    <row r="545" spans="1:5" ht="31.5" x14ac:dyDescent="0.2">
      <c r="A545" s="38" t="s">
        <v>440</v>
      </c>
      <c r="B545" s="25" t="s">
        <v>378</v>
      </c>
      <c r="C545" s="25" t="s">
        <v>15</v>
      </c>
      <c r="D545" s="72">
        <f t="shared" ref="D545:E546" si="146">D546</f>
        <v>38</v>
      </c>
      <c r="E545" s="74">
        <f t="shared" si="146"/>
        <v>38</v>
      </c>
    </row>
    <row r="546" spans="1:5" ht="31.5" x14ac:dyDescent="0.25">
      <c r="A546" s="12" t="s">
        <v>17</v>
      </c>
      <c r="B546" s="25" t="s">
        <v>378</v>
      </c>
      <c r="C546" s="25" t="s">
        <v>16</v>
      </c>
      <c r="D546" s="72">
        <f t="shared" si="146"/>
        <v>38</v>
      </c>
      <c r="E546" s="74">
        <f t="shared" si="146"/>
        <v>38</v>
      </c>
    </row>
    <row r="547" spans="1:5" ht="15.75" hidden="1" x14ac:dyDescent="0.25">
      <c r="A547" s="12" t="s">
        <v>580</v>
      </c>
      <c r="B547" s="25" t="s">
        <v>378</v>
      </c>
      <c r="C547" s="25" t="s">
        <v>71</v>
      </c>
      <c r="D547" s="75">
        <v>38</v>
      </c>
      <c r="E547" s="76">
        <v>38</v>
      </c>
    </row>
    <row r="548" spans="1:5" ht="15.75" x14ac:dyDescent="0.25">
      <c r="A548" s="12" t="s">
        <v>22</v>
      </c>
      <c r="B548" s="25" t="s">
        <v>378</v>
      </c>
      <c r="C548" s="25" t="s">
        <v>23</v>
      </c>
      <c r="D548" s="75">
        <f>D549</f>
        <v>7962</v>
      </c>
      <c r="E548" s="76">
        <f>E549</f>
        <v>7962</v>
      </c>
    </row>
    <row r="549" spans="1:5" ht="31.5" x14ac:dyDescent="0.25">
      <c r="A549" s="12" t="s">
        <v>113</v>
      </c>
      <c r="B549" s="25" t="s">
        <v>378</v>
      </c>
      <c r="C549" s="25" t="s">
        <v>132</v>
      </c>
      <c r="D549" s="75">
        <f>D550</f>
        <v>7962</v>
      </c>
      <c r="E549" s="76">
        <f>E550</f>
        <v>7962</v>
      </c>
    </row>
    <row r="550" spans="1:5" ht="31.5" hidden="1" x14ac:dyDescent="0.25">
      <c r="A550" s="12" t="s">
        <v>122</v>
      </c>
      <c r="B550" s="25" t="s">
        <v>378</v>
      </c>
      <c r="C550" s="25" t="s">
        <v>133</v>
      </c>
      <c r="D550" s="75">
        <v>7962</v>
      </c>
      <c r="E550" s="76">
        <v>7962</v>
      </c>
    </row>
    <row r="551" spans="1:5" ht="47.25" x14ac:dyDescent="0.2">
      <c r="A551" s="45" t="s">
        <v>648</v>
      </c>
      <c r="B551" s="25" t="s">
        <v>649</v>
      </c>
      <c r="C551" s="25"/>
      <c r="D551" s="75">
        <f t="shared" ref="D551:E551" si="147">D552+D555</f>
        <v>4418</v>
      </c>
      <c r="E551" s="76">
        <f t="shared" si="147"/>
        <v>5418</v>
      </c>
    </row>
    <row r="552" spans="1:5" ht="31.5" x14ac:dyDescent="0.2">
      <c r="A552" s="38" t="s">
        <v>440</v>
      </c>
      <c r="B552" s="25" t="s">
        <v>649</v>
      </c>
      <c r="C552" s="25" t="s">
        <v>15</v>
      </c>
      <c r="D552" s="75">
        <f t="shared" ref="D552:E553" si="148">D553</f>
        <v>20</v>
      </c>
      <c r="E552" s="76">
        <f t="shared" si="148"/>
        <v>25</v>
      </c>
    </row>
    <row r="553" spans="1:5" ht="31.5" x14ac:dyDescent="0.2">
      <c r="A553" s="38" t="s">
        <v>17</v>
      </c>
      <c r="B553" s="25" t="s">
        <v>649</v>
      </c>
      <c r="C553" s="25" t="s">
        <v>16</v>
      </c>
      <c r="D553" s="75">
        <f t="shared" si="148"/>
        <v>20</v>
      </c>
      <c r="E553" s="76">
        <f t="shared" si="148"/>
        <v>25</v>
      </c>
    </row>
    <row r="554" spans="1:5" ht="15.75" hidden="1" x14ac:dyDescent="0.2">
      <c r="A554" s="38" t="s">
        <v>580</v>
      </c>
      <c r="B554" s="25" t="s">
        <v>649</v>
      </c>
      <c r="C554" s="25" t="s">
        <v>71</v>
      </c>
      <c r="D554" s="75">
        <v>20</v>
      </c>
      <c r="E554" s="76">
        <v>25</v>
      </c>
    </row>
    <row r="555" spans="1:5" ht="15.75" x14ac:dyDescent="0.2">
      <c r="A555" s="38" t="s">
        <v>22</v>
      </c>
      <c r="B555" s="25" t="s">
        <v>649</v>
      </c>
      <c r="C555" s="25" t="s">
        <v>23</v>
      </c>
      <c r="D555" s="75">
        <f t="shared" ref="D555:E556" si="149">D556</f>
        <v>4398</v>
      </c>
      <c r="E555" s="76">
        <f t="shared" si="149"/>
        <v>5393</v>
      </c>
    </row>
    <row r="556" spans="1:5" ht="31.5" x14ac:dyDescent="0.2">
      <c r="A556" s="38" t="s">
        <v>113</v>
      </c>
      <c r="B556" s="25" t="s">
        <v>649</v>
      </c>
      <c r="C556" s="25" t="s">
        <v>132</v>
      </c>
      <c r="D556" s="75">
        <f t="shared" si="149"/>
        <v>4398</v>
      </c>
      <c r="E556" s="76">
        <f t="shared" si="149"/>
        <v>5393</v>
      </c>
    </row>
    <row r="557" spans="1:5" ht="31.5" hidden="1" x14ac:dyDescent="0.2">
      <c r="A557" s="38" t="s">
        <v>122</v>
      </c>
      <c r="B557" s="25" t="s">
        <v>649</v>
      </c>
      <c r="C557" s="25" t="s">
        <v>133</v>
      </c>
      <c r="D557" s="75">
        <v>4398</v>
      </c>
      <c r="E557" s="76">
        <v>5393</v>
      </c>
    </row>
    <row r="558" spans="1:5" ht="31.5" x14ac:dyDescent="0.25">
      <c r="A558" s="56" t="s">
        <v>256</v>
      </c>
      <c r="B558" s="27" t="s">
        <v>376</v>
      </c>
      <c r="C558" s="27"/>
      <c r="D558" s="70">
        <f t="shared" ref="D558:E561" si="150">D559</f>
        <v>38143</v>
      </c>
      <c r="E558" s="78">
        <f t="shared" si="150"/>
        <v>39669</v>
      </c>
    </row>
    <row r="559" spans="1:5" ht="31.5" x14ac:dyDescent="0.25">
      <c r="A559" s="43" t="s">
        <v>135</v>
      </c>
      <c r="B559" s="26" t="s">
        <v>377</v>
      </c>
      <c r="C559" s="26"/>
      <c r="D559" s="72">
        <f t="shared" si="150"/>
        <v>38143</v>
      </c>
      <c r="E559" s="74">
        <f t="shared" si="150"/>
        <v>39669</v>
      </c>
    </row>
    <row r="560" spans="1:5" ht="31.5" x14ac:dyDescent="0.2">
      <c r="A560" s="38" t="s">
        <v>440</v>
      </c>
      <c r="B560" s="25" t="s">
        <v>377</v>
      </c>
      <c r="C560" s="25" t="s">
        <v>15</v>
      </c>
      <c r="D560" s="75">
        <f t="shared" si="150"/>
        <v>38143</v>
      </c>
      <c r="E560" s="76">
        <f t="shared" si="150"/>
        <v>39669</v>
      </c>
    </row>
    <row r="561" spans="1:16320" ht="31.5" x14ac:dyDescent="0.25">
      <c r="A561" s="12" t="s">
        <v>17</v>
      </c>
      <c r="B561" s="25" t="s">
        <v>377</v>
      </c>
      <c r="C561" s="25" t="s">
        <v>16</v>
      </c>
      <c r="D561" s="75">
        <f t="shared" si="150"/>
        <v>38143</v>
      </c>
      <c r="E561" s="76">
        <f t="shared" si="150"/>
        <v>39669</v>
      </c>
    </row>
    <row r="562" spans="1:16320" ht="15.75" hidden="1" x14ac:dyDescent="0.25">
      <c r="A562" s="12" t="s">
        <v>580</v>
      </c>
      <c r="B562" s="25" t="s">
        <v>377</v>
      </c>
      <c r="C562" s="25" t="s">
        <v>71</v>
      </c>
      <c r="D562" s="75">
        <v>38143</v>
      </c>
      <c r="E562" s="76">
        <v>39669</v>
      </c>
    </row>
    <row r="563" spans="1:16320" ht="47.25" x14ac:dyDescent="0.2">
      <c r="A563" s="48" t="s">
        <v>812</v>
      </c>
      <c r="B563" s="21" t="s">
        <v>813</v>
      </c>
      <c r="C563" s="124"/>
      <c r="D563" s="146">
        <f t="shared" ref="D563:E566" si="151">D564</f>
        <v>300</v>
      </c>
      <c r="E563" s="146">
        <f t="shared" si="151"/>
        <v>300</v>
      </c>
    </row>
    <row r="564" spans="1:16320" ht="31.5" x14ac:dyDescent="0.2">
      <c r="A564" s="45" t="s">
        <v>814</v>
      </c>
      <c r="B564" s="26" t="s">
        <v>815</v>
      </c>
      <c r="C564" s="26"/>
      <c r="D564" s="73">
        <f t="shared" si="151"/>
        <v>300</v>
      </c>
      <c r="E564" s="73">
        <f t="shared" si="151"/>
        <v>300</v>
      </c>
    </row>
    <row r="565" spans="1:16320" ht="31.5" x14ac:dyDescent="0.2">
      <c r="A565" s="38" t="s">
        <v>18</v>
      </c>
      <c r="B565" s="23" t="s">
        <v>815</v>
      </c>
      <c r="C565" s="86">
        <v>600</v>
      </c>
      <c r="D565" s="73">
        <f t="shared" si="151"/>
        <v>300</v>
      </c>
      <c r="E565" s="73">
        <f t="shared" si="151"/>
        <v>300</v>
      </c>
    </row>
    <row r="566" spans="1:16320" ht="31.5" x14ac:dyDescent="0.2">
      <c r="A566" s="38" t="s">
        <v>27</v>
      </c>
      <c r="B566" s="23" t="s">
        <v>815</v>
      </c>
      <c r="C566" s="86">
        <v>630</v>
      </c>
      <c r="D566" s="73">
        <f t="shared" si="151"/>
        <v>300</v>
      </c>
      <c r="E566" s="73">
        <f t="shared" si="151"/>
        <v>300</v>
      </c>
    </row>
    <row r="567" spans="1:16320" ht="31.5" hidden="1" x14ac:dyDescent="0.2">
      <c r="A567" s="38" t="s">
        <v>816</v>
      </c>
      <c r="B567" s="23" t="s">
        <v>815</v>
      </c>
      <c r="C567" s="25" t="s">
        <v>480</v>
      </c>
      <c r="D567" s="75">
        <v>300</v>
      </c>
      <c r="E567" s="76">
        <v>300</v>
      </c>
    </row>
    <row r="568" spans="1:16320" ht="37.5" x14ac:dyDescent="0.2">
      <c r="A568" s="40" t="s">
        <v>868</v>
      </c>
      <c r="B568" s="28" t="s">
        <v>257</v>
      </c>
      <c r="C568" s="41"/>
      <c r="D568" s="172">
        <f>D569+D586+D611+D623+D639</f>
        <v>494241.8</v>
      </c>
      <c r="E568" s="174">
        <f>E569+E586+E611+E623+E639+E618</f>
        <v>560175</v>
      </c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  <c r="IR568" s="4"/>
      <c r="IS568" s="4"/>
      <c r="IT568" s="4"/>
      <c r="IU568" s="4"/>
      <c r="IV568" s="4"/>
      <c r="IW568" s="4"/>
      <c r="IX568" s="4"/>
      <c r="IY568" s="4"/>
      <c r="IZ568" s="4"/>
      <c r="JA568" s="4"/>
      <c r="JB568" s="4"/>
      <c r="JC568" s="4"/>
      <c r="JD568" s="4"/>
      <c r="JE568" s="4"/>
      <c r="JF568" s="4"/>
      <c r="JG568" s="4"/>
      <c r="JH568" s="4"/>
      <c r="JI568" s="4"/>
      <c r="JJ568" s="4"/>
      <c r="JK568" s="4"/>
      <c r="JL568" s="4"/>
      <c r="JM568" s="4"/>
      <c r="JN568" s="4"/>
      <c r="JO568" s="4"/>
      <c r="JP568" s="4"/>
      <c r="JQ568" s="4"/>
      <c r="JR568" s="4"/>
      <c r="JS568" s="4"/>
      <c r="JT568" s="4"/>
      <c r="JU568" s="4"/>
      <c r="JV568" s="4"/>
      <c r="JW568" s="4"/>
      <c r="JX568" s="4"/>
      <c r="JY568" s="4"/>
      <c r="JZ568" s="4"/>
      <c r="KA568" s="4"/>
      <c r="KB568" s="4"/>
      <c r="KC568" s="4"/>
      <c r="KD568" s="4"/>
      <c r="KE568" s="4"/>
      <c r="KF568" s="4"/>
      <c r="KG568" s="4"/>
      <c r="KH568" s="4"/>
      <c r="KI568" s="4"/>
      <c r="KJ568" s="4"/>
      <c r="KK568" s="4"/>
      <c r="KL568" s="4"/>
      <c r="KM568" s="4"/>
      <c r="KN568" s="4"/>
      <c r="KO568" s="4"/>
      <c r="KP568" s="4"/>
      <c r="KQ568" s="4"/>
      <c r="KR568" s="4"/>
      <c r="KS568" s="4"/>
      <c r="KT568" s="4"/>
      <c r="KU568" s="4"/>
      <c r="KV568" s="4"/>
      <c r="KW568" s="4"/>
      <c r="KX568" s="4"/>
      <c r="KY568" s="4"/>
      <c r="KZ568" s="4"/>
      <c r="LA568" s="4"/>
      <c r="LB568" s="4"/>
      <c r="LC568" s="4"/>
      <c r="LD568" s="4"/>
      <c r="LE568" s="4"/>
      <c r="LF568" s="4"/>
      <c r="LG568" s="4"/>
      <c r="LH568" s="4"/>
      <c r="LI568" s="4"/>
      <c r="LJ568" s="4"/>
      <c r="LK568" s="4"/>
      <c r="LL568" s="4"/>
      <c r="LM568" s="4"/>
      <c r="LN568" s="4"/>
      <c r="LO568" s="4"/>
      <c r="LP568" s="4"/>
      <c r="LQ568" s="4"/>
      <c r="LR568" s="4"/>
      <c r="LS568" s="4"/>
      <c r="LT568" s="4"/>
      <c r="LU568" s="4"/>
      <c r="LV568" s="4"/>
      <c r="LW568" s="4"/>
      <c r="LX568" s="4"/>
      <c r="LY568" s="4"/>
      <c r="LZ568" s="4"/>
      <c r="MA568" s="4"/>
      <c r="MB568" s="4"/>
      <c r="MC568" s="4"/>
      <c r="MD568" s="4"/>
      <c r="ME568" s="4"/>
      <c r="MF568" s="4"/>
      <c r="MG568" s="4"/>
      <c r="MH568" s="4"/>
      <c r="MI568" s="4"/>
      <c r="MJ568" s="4"/>
      <c r="MK568" s="4"/>
      <c r="ML568" s="4"/>
      <c r="MM568" s="4"/>
      <c r="MN568" s="4"/>
      <c r="MO568" s="4"/>
      <c r="MP568" s="4"/>
      <c r="MQ568" s="4"/>
      <c r="MR568" s="4"/>
      <c r="MS568" s="4"/>
      <c r="MT568" s="4"/>
      <c r="MU568" s="4"/>
      <c r="MV568" s="4"/>
      <c r="MW568" s="4"/>
      <c r="MX568" s="4"/>
      <c r="MY568" s="4"/>
      <c r="MZ568" s="4"/>
      <c r="NA568" s="4"/>
      <c r="NB568" s="4"/>
      <c r="NC568" s="4"/>
      <c r="ND568" s="4"/>
      <c r="NE568" s="4"/>
      <c r="NF568" s="4"/>
      <c r="NG568" s="4"/>
      <c r="NH568" s="4"/>
      <c r="NI568" s="4"/>
      <c r="NJ568" s="4"/>
      <c r="NK568" s="4"/>
      <c r="NL568" s="4"/>
      <c r="NM568" s="4"/>
      <c r="NN568" s="4"/>
      <c r="NO568" s="4"/>
      <c r="NP568" s="4"/>
      <c r="NQ568" s="4"/>
      <c r="NR568" s="4"/>
      <c r="NS568" s="4"/>
      <c r="NT568" s="4"/>
      <c r="NU568" s="4"/>
      <c r="NV568" s="4"/>
      <c r="NW568" s="4"/>
      <c r="NX568" s="4"/>
      <c r="NY568" s="4"/>
      <c r="NZ568" s="4"/>
      <c r="OA568" s="4"/>
      <c r="OB568" s="4"/>
      <c r="OC568" s="4"/>
      <c r="OD568" s="4"/>
      <c r="OE568" s="4"/>
      <c r="OF568" s="4"/>
      <c r="OG568" s="4"/>
      <c r="OH568" s="4"/>
      <c r="OI568" s="4"/>
      <c r="OJ568" s="4"/>
      <c r="OK568" s="4"/>
      <c r="OL568" s="4"/>
      <c r="OM568" s="4"/>
      <c r="ON568" s="4"/>
      <c r="OO568" s="4"/>
      <c r="OP568" s="4"/>
      <c r="OQ568" s="4"/>
      <c r="OR568" s="4"/>
      <c r="OS568" s="4"/>
      <c r="OT568" s="4"/>
      <c r="OU568" s="4"/>
      <c r="OV568" s="4"/>
      <c r="OW568" s="4"/>
      <c r="OX568" s="4"/>
      <c r="OY568" s="4"/>
      <c r="OZ568" s="4"/>
      <c r="PA568" s="4"/>
      <c r="PB568" s="4"/>
      <c r="PC568" s="4"/>
      <c r="PD568" s="4"/>
      <c r="PE568" s="4"/>
      <c r="PF568" s="4"/>
      <c r="PG568" s="4"/>
      <c r="PH568" s="4"/>
      <c r="PI568" s="4"/>
      <c r="PJ568" s="4"/>
      <c r="PK568" s="4"/>
      <c r="PL568" s="4"/>
      <c r="PM568" s="4"/>
      <c r="PN568" s="4"/>
      <c r="PO568" s="4"/>
      <c r="PP568" s="4"/>
      <c r="PQ568" s="4"/>
      <c r="PR568" s="4"/>
      <c r="PS568" s="4"/>
      <c r="PT568" s="4"/>
      <c r="PU568" s="4"/>
      <c r="PV568" s="4"/>
      <c r="PW568" s="4"/>
      <c r="PX568" s="4"/>
      <c r="PY568" s="4"/>
      <c r="PZ568" s="4"/>
      <c r="QA568" s="4"/>
      <c r="QB568" s="4"/>
      <c r="QC568" s="4"/>
      <c r="QD568" s="4"/>
      <c r="QE568" s="4"/>
      <c r="QF568" s="4"/>
      <c r="QG568" s="4"/>
      <c r="QH568" s="4"/>
      <c r="QI568" s="4"/>
      <c r="QJ568" s="4"/>
      <c r="QK568" s="4"/>
      <c r="QL568" s="4"/>
      <c r="QM568" s="4"/>
      <c r="QN568" s="4"/>
      <c r="QO568" s="4"/>
      <c r="QP568" s="4"/>
      <c r="QQ568" s="4"/>
      <c r="QR568" s="4"/>
      <c r="QS568" s="4"/>
      <c r="QT568" s="4"/>
      <c r="QU568" s="4"/>
      <c r="QV568" s="4"/>
      <c r="QW568" s="4"/>
      <c r="QX568" s="4"/>
      <c r="QY568" s="4"/>
      <c r="QZ568" s="4"/>
      <c r="RA568" s="4"/>
      <c r="RB568" s="4"/>
      <c r="RC568" s="4"/>
      <c r="RD568" s="4"/>
      <c r="RE568" s="4"/>
      <c r="RF568" s="4"/>
      <c r="RG568" s="4"/>
      <c r="RH568" s="4"/>
      <c r="RI568" s="4"/>
      <c r="RJ568" s="4"/>
      <c r="RK568" s="4"/>
      <c r="RL568" s="4"/>
      <c r="RM568" s="4"/>
      <c r="RN568" s="4"/>
      <c r="RO568" s="4"/>
      <c r="RP568" s="4"/>
      <c r="RQ568" s="4"/>
      <c r="RR568" s="4"/>
      <c r="RS568" s="4"/>
      <c r="RT568" s="4"/>
      <c r="RU568" s="4"/>
      <c r="RV568" s="4"/>
      <c r="RW568" s="4"/>
      <c r="RX568" s="4"/>
      <c r="RY568" s="4"/>
      <c r="RZ568" s="4"/>
      <c r="SA568" s="4"/>
      <c r="SB568" s="4"/>
      <c r="SC568" s="4"/>
      <c r="SD568" s="4"/>
      <c r="SE568" s="4"/>
      <c r="SF568" s="4"/>
      <c r="SG568" s="4"/>
      <c r="SH568" s="4"/>
      <c r="SI568" s="4"/>
      <c r="SJ568" s="4"/>
      <c r="SK568" s="4"/>
      <c r="SL568" s="4"/>
      <c r="SM568" s="4"/>
      <c r="SN568" s="4"/>
      <c r="SO568" s="4"/>
      <c r="SP568" s="4"/>
      <c r="SQ568" s="4"/>
      <c r="SR568" s="4"/>
      <c r="SS568" s="4"/>
      <c r="ST568" s="4"/>
      <c r="SU568" s="4"/>
      <c r="SV568" s="4"/>
      <c r="SW568" s="4"/>
      <c r="SX568" s="4"/>
      <c r="SY568" s="4"/>
      <c r="SZ568" s="4"/>
      <c r="TA568" s="4"/>
      <c r="TB568" s="4"/>
      <c r="TC568" s="4"/>
      <c r="TD568" s="4"/>
      <c r="TE568" s="4"/>
      <c r="TF568" s="4"/>
      <c r="TG568" s="4"/>
      <c r="TH568" s="4"/>
      <c r="TI568" s="4"/>
      <c r="TJ568" s="4"/>
      <c r="TK568" s="4"/>
      <c r="TL568" s="4"/>
      <c r="TM568" s="4"/>
      <c r="TN568" s="4"/>
      <c r="TO568" s="4"/>
      <c r="TP568" s="4"/>
      <c r="TQ568" s="4"/>
      <c r="TR568" s="4"/>
      <c r="TS568" s="4"/>
      <c r="TT568" s="4"/>
      <c r="TU568" s="4"/>
      <c r="TV568" s="4"/>
      <c r="TW568" s="4"/>
      <c r="TX568" s="4"/>
      <c r="TY568" s="4"/>
      <c r="TZ568" s="4"/>
      <c r="UA568" s="4"/>
      <c r="UB568" s="4"/>
      <c r="UC568" s="4"/>
      <c r="UD568" s="4"/>
      <c r="UE568" s="4"/>
      <c r="UF568" s="4"/>
      <c r="UG568" s="4"/>
      <c r="UH568" s="4"/>
      <c r="UI568" s="4"/>
      <c r="UJ568" s="4"/>
      <c r="UK568" s="4"/>
      <c r="UL568" s="4"/>
      <c r="UM568" s="4"/>
      <c r="UN568" s="4"/>
      <c r="UO568" s="4"/>
      <c r="UP568" s="4"/>
      <c r="UQ568" s="4"/>
      <c r="UR568" s="4"/>
      <c r="US568" s="4"/>
      <c r="UT568" s="4"/>
      <c r="UU568" s="4"/>
      <c r="UV568" s="4"/>
      <c r="UW568" s="4"/>
      <c r="UX568" s="4"/>
      <c r="UY568" s="4"/>
      <c r="UZ568" s="4"/>
      <c r="VA568" s="4"/>
      <c r="VB568" s="4"/>
      <c r="VC568" s="4"/>
      <c r="VD568" s="4"/>
      <c r="VE568" s="4"/>
      <c r="VF568" s="4"/>
      <c r="VG568" s="4"/>
      <c r="VH568" s="4"/>
      <c r="VI568" s="4"/>
      <c r="VJ568" s="4"/>
      <c r="VK568" s="4"/>
      <c r="VL568" s="4"/>
      <c r="VM568" s="4"/>
      <c r="VN568" s="4"/>
      <c r="VO568" s="4"/>
      <c r="VP568" s="4"/>
      <c r="VQ568" s="4"/>
      <c r="VR568" s="4"/>
      <c r="VS568" s="4"/>
      <c r="VT568" s="4"/>
      <c r="VU568" s="4"/>
      <c r="VV568" s="4"/>
      <c r="VW568" s="4"/>
      <c r="VX568" s="4"/>
      <c r="VY568" s="4"/>
      <c r="VZ568" s="4"/>
      <c r="WA568" s="4"/>
      <c r="WB568" s="4"/>
      <c r="WC568" s="4"/>
      <c r="WD568" s="4"/>
      <c r="WE568" s="4"/>
      <c r="WF568" s="4"/>
      <c r="WG568" s="4"/>
      <c r="WH568" s="4"/>
      <c r="WI568" s="4"/>
      <c r="WJ568" s="4"/>
      <c r="WK568" s="4"/>
      <c r="WL568" s="4"/>
      <c r="WM568" s="4"/>
      <c r="WN568" s="4"/>
      <c r="WO568" s="4"/>
      <c r="WP568" s="4"/>
      <c r="WQ568" s="4"/>
      <c r="WR568" s="4"/>
      <c r="WS568" s="4"/>
      <c r="WT568" s="4"/>
      <c r="WU568" s="4"/>
      <c r="WV568" s="4"/>
      <c r="WW568" s="4"/>
      <c r="WX568" s="4"/>
      <c r="WY568" s="4"/>
      <c r="WZ568" s="4"/>
      <c r="XA568" s="4"/>
      <c r="XB568" s="4"/>
      <c r="XC568" s="4"/>
      <c r="XD568" s="4"/>
      <c r="XE568" s="4"/>
      <c r="XF568" s="4"/>
      <c r="XG568" s="4"/>
      <c r="XH568" s="4"/>
      <c r="XI568" s="4"/>
      <c r="XJ568" s="4"/>
      <c r="XK568" s="4"/>
      <c r="XL568" s="4"/>
      <c r="XM568" s="4"/>
      <c r="XN568" s="4"/>
      <c r="XO568" s="4"/>
      <c r="XP568" s="4"/>
      <c r="XQ568" s="4"/>
      <c r="XR568" s="4"/>
      <c r="XS568" s="4"/>
      <c r="XT568" s="4"/>
      <c r="XU568" s="4"/>
      <c r="XV568" s="4"/>
      <c r="XW568" s="4"/>
      <c r="XX568" s="4"/>
      <c r="XY568" s="4"/>
      <c r="XZ568" s="4"/>
      <c r="YA568" s="4"/>
      <c r="YB568" s="4"/>
      <c r="YC568" s="4"/>
      <c r="YD568" s="4"/>
      <c r="YE568" s="4"/>
      <c r="YF568" s="4"/>
      <c r="YG568" s="4"/>
      <c r="YH568" s="4"/>
      <c r="YI568" s="4"/>
      <c r="YJ568" s="4"/>
      <c r="YK568" s="4"/>
      <c r="YL568" s="4"/>
      <c r="YM568" s="4"/>
      <c r="YN568" s="4"/>
      <c r="YO568" s="4"/>
      <c r="YP568" s="4"/>
      <c r="YQ568" s="4"/>
      <c r="YR568" s="4"/>
      <c r="YS568" s="4"/>
      <c r="YT568" s="4"/>
      <c r="YU568" s="4"/>
      <c r="YV568" s="4"/>
      <c r="YW568" s="4"/>
      <c r="YX568" s="4"/>
      <c r="YY568" s="4"/>
      <c r="YZ568" s="4"/>
      <c r="ZA568" s="4"/>
      <c r="ZB568" s="4"/>
      <c r="ZC568" s="4"/>
      <c r="ZD568" s="4"/>
      <c r="ZE568" s="4"/>
      <c r="ZF568" s="4"/>
      <c r="ZG568" s="4"/>
      <c r="ZH568" s="4"/>
      <c r="ZI568" s="4"/>
      <c r="ZJ568" s="4"/>
      <c r="ZK568" s="4"/>
      <c r="ZL568" s="4"/>
      <c r="ZM568" s="4"/>
      <c r="ZN568" s="4"/>
      <c r="ZO568" s="4"/>
      <c r="ZP568" s="4"/>
      <c r="ZQ568" s="4"/>
      <c r="ZR568" s="4"/>
      <c r="ZS568" s="4"/>
      <c r="ZT568" s="4"/>
      <c r="ZU568" s="4"/>
      <c r="ZV568" s="4"/>
      <c r="ZW568" s="4"/>
      <c r="ZX568" s="4"/>
      <c r="ZY568" s="4"/>
      <c r="ZZ568" s="4"/>
      <c r="AAA568" s="4"/>
      <c r="AAB568" s="4"/>
      <c r="AAC568" s="4"/>
      <c r="AAD568" s="4"/>
      <c r="AAE568" s="4"/>
      <c r="AAF568" s="4"/>
      <c r="AAG568" s="4"/>
      <c r="AAH568" s="4"/>
      <c r="AAI568" s="4"/>
      <c r="AAJ568" s="4"/>
      <c r="AAK568" s="4"/>
      <c r="AAL568" s="4"/>
      <c r="AAM568" s="4"/>
      <c r="AAN568" s="4"/>
      <c r="AAO568" s="4"/>
      <c r="AAP568" s="4"/>
      <c r="AAQ568" s="4"/>
      <c r="AAR568" s="4"/>
      <c r="AAS568" s="4"/>
      <c r="AAT568" s="4"/>
      <c r="AAU568" s="4"/>
      <c r="AAV568" s="4"/>
      <c r="AAW568" s="4"/>
      <c r="AAX568" s="4"/>
      <c r="AAY568" s="4"/>
      <c r="AAZ568" s="4"/>
      <c r="ABA568" s="4"/>
      <c r="ABB568" s="4"/>
      <c r="ABC568" s="4"/>
      <c r="ABD568" s="4"/>
      <c r="ABE568" s="4"/>
      <c r="ABF568" s="4"/>
      <c r="ABG568" s="4"/>
      <c r="ABH568" s="4"/>
      <c r="ABI568" s="4"/>
      <c r="ABJ568" s="4"/>
      <c r="ABK568" s="4"/>
      <c r="ABL568" s="4"/>
      <c r="ABM568" s="4"/>
      <c r="ABN568" s="4"/>
      <c r="ABO568" s="4"/>
      <c r="ABP568" s="4"/>
      <c r="ABQ568" s="4"/>
      <c r="ABR568" s="4"/>
      <c r="ABS568" s="4"/>
      <c r="ABT568" s="4"/>
      <c r="ABU568" s="4"/>
      <c r="ABV568" s="4"/>
      <c r="ABW568" s="4"/>
      <c r="ABX568" s="4"/>
      <c r="ABY568" s="4"/>
      <c r="ABZ568" s="4"/>
      <c r="ACA568" s="4"/>
      <c r="ACB568" s="4"/>
      <c r="ACC568" s="4"/>
      <c r="ACD568" s="4"/>
      <c r="ACE568" s="4"/>
      <c r="ACF568" s="4"/>
      <c r="ACG568" s="4"/>
      <c r="ACH568" s="4"/>
      <c r="ACI568" s="4"/>
      <c r="ACJ568" s="4"/>
      <c r="ACK568" s="4"/>
      <c r="ACL568" s="4"/>
      <c r="ACM568" s="4"/>
      <c r="ACN568" s="4"/>
      <c r="ACO568" s="4"/>
      <c r="ACP568" s="4"/>
      <c r="ACQ568" s="4"/>
      <c r="ACR568" s="4"/>
      <c r="ACS568" s="4"/>
      <c r="ACT568" s="4"/>
      <c r="ACU568" s="4"/>
      <c r="ACV568" s="4"/>
      <c r="ACW568" s="4"/>
      <c r="ACX568" s="4"/>
      <c r="ACY568" s="4"/>
      <c r="ACZ568" s="4"/>
      <c r="ADA568" s="4"/>
      <c r="ADB568" s="4"/>
      <c r="ADC568" s="4"/>
      <c r="ADD568" s="4"/>
      <c r="ADE568" s="4"/>
      <c r="ADF568" s="4"/>
      <c r="ADG568" s="4"/>
      <c r="ADH568" s="4"/>
      <c r="ADI568" s="4"/>
      <c r="ADJ568" s="4"/>
      <c r="ADK568" s="4"/>
      <c r="ADL568" s="4"/>
      <c r="ADM568" s="4"/>
      <c r="ADN568" s="4"/>
      <c r="ADO568" s="4"/>
      <c r="ADP568" s="4"/>
      <c r="ADQ568" s="4"/>
      <c r="ADR568" s="4"/>
      <c r="ADS568" s="4"/>
      <c r="ADT568" s="4"/>
      <c r="ADU568" s="4"/>
      <c r="ADV568" s="4"/>
      <c r="ADW568" s="4"/>
      <c r="ADX568" s="4"/>
      <c r="ADY568" s="4"/>
      <c r="ADZ568" s="4"/>
      <c r="AEA568" s="4"/>
      <c r="AEB568" s="4"/>
      <c r="AEC568" s="4"/>
      <c r="AED568" s="4"/>
      <c r="AEE568" s="4"/>
      <c r="AEF568" s="4"/>
      <c r="AEG568" s="4"/>
      <c r="AEH568" s="4"/>
      <c r="AEI568" s="4"/>
      <c r="AEJ568" s="4"/>
      <c r="AEK568" s="4"/>
      <c r="AEL568" s="4"/>
      <c r="AEM568" s="4"/>
      <c r="AEN568" s="4"/>
      <c r="AEO568" s="4"/>
      <c r="AEP568" s="4"/>
      <c r="AEQ568" s="4"/>
      <c r="AER568" s="4"/>
      <c r="AES568" s="4"/>
      <c r="AET568" s="4"/>
      <c r="AEU568" s="4"/>
      <c r="AEV568" s="4"/>
      <c r="AEW568" s="4"/>
      <c r="AEX568" s="4"/>
      <c r="AEY568" s="4"/>
      <c r="AEZ568" s="4"/>
      <c r="AFA568" s="4"/>
      <c r="AFB568" s="4"/>
      <c r="AFC568" s="4"/>
      <c r="AFD568" s="4"/>
      <c r="AFE568" s="4"/>
      <c r="AFF568" s="4"/>
      <c r="AFG568" s="4"/>
      <c r="AFH568" s="4"/>
      <c r="AFI568" s="4"/>
      <c r="AFJ568" s="4"/>
      <c r="AFK568" s="4"/>
      <c r="AFL568" s="4"/>
      <c r="AFM568" s="4"/>
      <c r="AFN568" s="4"/>
      <c r="AFO568" s="4"/>
      <c r="AFP568" s="4"/>
      <c r="AFQ568" s="4"/>
      <c r="AFR568" s="4"/>
      <c r="AFS568" s="4"/>
      <c r="AFT568" s="4"/>
      <c r="AFU568" s="4"/>
      <c r="AFV568" s="4"/>
      <c r="AFW568" s="4"/>
      <c r="AFX568" s="4"/>
      <c r="AFY568" s="4"/>
      <c r="AFZ568" s="4"/>
      <c r="AGA568" s="4"/>
      <c r="AGB568" s="4"/>
      <c r="AGC568" s="4"/>
      <c r="AGD568" s="4"/>
      <c r="AGE568" s="4"/>
      <c r="AGF568" s="4"/>
      <c r="AGG568" s="4"/>
      <c r="AGH568" s="4"/>
      <c r="AGI568" s="4"/>
      <c r="AGJ568" s="4"/>
      <c r="AGK568" s="4"/>
      <c r="AGL568" s="4"/>
      <c r="AGM568" s="4"/>
      <c r="AGN568" s="4"/>
      <c r="AGO568" s="4"/>
      <c r="AGP568" s="4"/>
      <c r="AGQ568" s="4"/>
      <c r="AGR568" s="4"/>
      <c r="AGS568" s="4"/>
      <c r="AGT568" s="4"/>
      <c r="AGU568" s="4"/>
      <c r="AGV568" s="4"/>
      <c r="AGW568" s="4"/>
      <c r="AGX568" s="4"/>
      <c r="AGY568" s="4"/>
      <c r="AGZ568" s="4"/>
      <c r="AHA568" s="4"/>
      <c r="AHB568" s="4"/>
      <c r="AHC568" s="4"/>
      <c r="AHD568" s="4"/>
      <c r="AHE568" s="4"/>
      <c r="AHF568" s="4"/>
      <c r="AHG568" s="4"/>
      <c r="AHH568" s="4"/>
      <c r="AHI568" s="4"/>
      <c r="AHJ568" s="4"/>
      <c r="AHK568" s="4"/>
      <c r="AHL568" s="4"/>
      <c r="AHM568" s="4"/>
      <c r="AHN568" s="4"/>
      <c r="AHO568" s="4"/>
      <c r="AHP568" s="4"/>
      <c r="AHQ568" s="4"/>
      <c r="AHR568" s="4"/>
      <c r="AHS568" s="4"/>
      <c r="AHT568" s="4"/>
      <c r="AHU568" s="4"/>
      <c r="AHV568" s="4"/>
      <c r="AHW568" s="4"/>
      <c r="AHX568" s="4"/>
      <c r="AHY568" s="4"/>
      <c r="AHZ568" s="4"/>
      <c r="AIA568" s="4"/>
      <c r="AIB568" s="4"/>
      <c r="AIC568" s="4"/>
      <c r="AID568" s="4"/>
      <c r="AIE568" s="4"/>
      <c r="AIF568" s="4"/>
      <c r="AIG568" s="4"/>
      <c r="AIH568" s="4"/>
      <c r="AII568" s="4"/>
      <c r="AIJ568" s="4"/>
      <c r="AIK568" s="4"/>
      <c r="AIL568" s="4"/>
      <c r="AIM568" s="4"/>
      <c r="AIN568" s="4"/>
      <c r="AIO568" s="4"/>
      <c r="AIP568" s="4"/>
      <c r="AIQ568" s="4"/>
      <c r="AIR568" s="4"/>
      <c r="AIS568" s="4"/>
      <c r="AIT568" s="4"/>
      <c r="AIU568" s="4"/>
      <c r="AIV568" s="4"/>
      <c r="AIW568" s="4"/>
      <c r="AIX568" s="4"/>
      <c r="AIY568" s="4"/>
      <c r="AIZ568" s="4"/>
      <c r="AJA568" s="4"/>
      <c r="AJB568" s="4"/>
      <c r="AJC568" s="4"/>
      <c r="AJD568" s="4"/>
      <c r="AJE568" s="4"/>
      <c r="AJF568" s="4"/>
      <c r="AJG568" s="4"/>
      <c r="AJH568" s="4"/>
      <c r="AJI568" s="4"/>
      <c r="AJJ568" s="4"/>
      <c r="AJK568" s="4"/>
      <c r="AJL568" s="4"/>
      <c r="AJM568" s="4"/>
      <c r="AJN568" s="4"/>
      <c r="AJO568" s="4"/>
      <c r="AJP568" s="4"/>
      <c r="AJQ568" s="4"/>
      <c r="AJR568" s="4"/>
      <c r="AJS568" s="4"/>
      <c r="AJT568" s="4"/>
      <c r="AJU568" s="4"/>
      <c r="AJV568" s="4"/>
      <c r="AJW568" s="4"/>
      <c r="AJX568" s="4"/>
      <c r="AJY568" s="4"/>
      <c r="AJZ568" s="4"/>
      <c r="AKA568" s="4"/>
      <c r="AKB568" s="4"/>
      <c r="AKC568" s="4"/>
      <c r="AKD568" s="4"/>
      <c r="AKE568" s="4"/>
      <c r="AKF568" s="4"/>
      <c r="AKG568" s="4"/>
      <c r="AKH568" s="4"/>
      <c r="AKI568" s="4"/>
      <c r="AKJ568" s="4"/>
      <c r="AKK568" s="4"/>
      <c r="AKL568" s="4"/>
      <c r="AKM568" s="4"/>
      <c r="AKN568" s="4"/>
      <c r="AKO568" s="4"/>
      <c r="AKP568" s="4"/>
      <c r="AKQ568" s="4"/>
      <c r="AKR568" s="4"/>
      <c r="AKS568" s="4"/>
      <c r="AKT568" s="4"/>
      <c r="AKU568" s="4"/>
      <c r="AKV568" s="4"/>
      <c r="AKW568" s="4"/>
      <c r="AKX568" s="4"/>
      <c r="AKY568" s="4"/>
      <c r="AKZ568" s="4"/>
      <c r="ALA568" s="4"/>
      <c r="ALB568" s="4"/>
      <c r="ALC568" s="4"/>
      <c r="ALD568" s="4"/>
      <c r="ALE568" s="4"/>
      <c r="ALF568" s="4"/>
      <c r="ALG568" s="4"/>
      <c r="ALH568" s="4"/>
      <c r="ALI568" s="4"/>
      <c r="ALJ568" s="4"/>
      <c r="ALK568" s="4"/>
      <c r="ALL568" s="4"/>
      <c r="ALM568" s="4"/>
      <c r="ALN568" s="4"/>
      <c r="ALO568" s="4"/>
      <c r="ALP568" s="4"/>
      <c r="ALQ568" s="4"/>
      <c r="ALR568" s="4"/>
      <c r="ALS568" s="4"/>
      <c r="ALT568" s="4"/>
      <c r="ALU568" s="4"/>
      <c r="ALV568" s="4"/>
      <c r="ALW568" s="4"/>
      <c r="ALX568" s="4"/>
      <c r="ALY568" s="4"/>
      <c r="ALZ568" s="4"/>
      <c r="AMA568" s="4"/>
      <c r="AMB568" s="4"/>
      <c r="AMC568" s="4"/>
      <c r="AMD568" s="4"/>
      <c r="AME568" s="4"/>
      <c r="AMF568" s="4"/>
      <c r="AMG568" s="4"/>
      <c r="AMH568" s="4"/>
      <c r="AMI568" s="4"/>
      <c r="AMJ568" s="4"/>
      <c r="AMK568" s="4"/>
      <c r="AML568" s="4"/>
      <c r="AMM568" s="4"/>
      <c r="AMN568" s="4"/>
      <c r="AMO568" s="4"/>
      <c r="AMP568" s="4"/>
      <c r="AMQ568" s="4"/>
      <c r="AMR568" s="4"/>
      <c r="AMS568" s="4"/>
      <c r="AMT568" s="4"/>
      <c r="AMU568" s="4"/>
      <c r="AMV568" s="4"/>
      <c r="AMW568" s="4"/>
      <c r="AMX568" s="4"/>
      <c r="AMY568" s="4"/>
      <c r="AMZ568" s="4"/>
      <c r="ANA568" s="4"/>
      <c r="ANB568" s="4"/>
      <c r="ANC568" s="4"/>
      <c r="AND568" s="4"/>
      <c r="ANE568" s="4"/>
      <c r="ANF568" s="4"/>
      <c r="ANG568" s="4"/>
      <c r="ANH568" s="4"/>
      <c r="ANI568" s="4"/>
      <c r="ANJ568" s="4"/>
      <c r="ANK568" s="4"/>
      <c r="ANL568" s="4"/>
      <c r="ANM568" s="4"/>
      <c r="ANN568" s="4"/>
      <c r="ANO568" s="4"/>
      <c r="ANP568" s="4"/>
      <c r="ANQ568" s="4"/>
      <c r="ANR568" s="4"/>
      <c r="ANS568" s="4"/>
      <c r="ANT568" s="4"/>
      <c r="ANU568" s="4"/>
      <c r="ANV568" s="4"/>
      <c r="ANW568" s="4"/>
      <c r="ANX568" s="4"/>
      <c r="ANY568" s="4"/>
      <c r="ANZ568" s="4"/>
      <c r="AOA568" s="4"/>
      <c r="AOB568" s="4"/>
      <c r="AOC568" s="4"/>
      <c r="AOD568" s="4"/>
      <c r="AOE568" s="4"/>
      <c r="AOF568" s="4"/>
      <c r="AOG568" s="4"/>
      <c r="AOH568" s="4"/>
      <c r="AOI568" s="4"/>
      <c r="AOJ568" s="4"/>
      <c r="AOK568" s="4"/>
      <c r="AOL568" s="4"/>
      <c r="AOM568" s="4"/>
      <c r="AON568" s="4"/>
      <c r="AOO568" s="4"/>
      <c r="AOP568" s="4"/>
      <c r="AOQ568" s="4"/>
      <c r="AOR568" s="4"/>
      <c r="AOS568" s="4"/>
      <c r="AOT568" s="4"/>
      <c r="AOU568" s="4"/>
      <c r="AOV568" s="4"/>
      <c r="AOW568" s="4"/>
      <c r="AOX568" s="4"/>
      <c r="AOY568" s="4"/>
      <c r="AOZ568" s="4"/>
      <c r="APA568" s="4"/>
      <c r="APB568" s="4"/>
      <c r="APC568" s="4"/>
      <c r="APD568" s="4"/>
      <c r="APE568" s="4"/>
      <c r="APF568" s="4"/>
      <c r="APG568" s="4"/>
      <c r="APH568" s="4"/>
      <c r="API568" s="4"/>
      <c r="APJ568" s="4"/>
      <c r="APK568" s="4"/>
      <c r="APL568" s="4"/>
      <c r="APM568" s="4"/>
      <c r="APN568" s="4"/>
      <c r="APO568" s="4"/>
      <c r="APP568" s="4"/>
      <c r="APQ568" s="4"/>
      <c r="APR568" s="4"/>
      <c r="APS568" s="4"/>
      <c r="APT568" s="4"/>
      <c r="APU568" s="4"/>
      <c r="APV568" s="4"/>
      <c r="APW568" s="4"/>
      <c r="APX568" s="4"/>
      <c r="APY568" s="4"/>
      <c r="APZ568" s="4"/>
      <c r="AQA568" s="4"/>
      <c r="AQB568" s="4"/>
      <c r="AQC568" s="4"/>
      <c r="AQD568" s="4"/>
      <c r="AQE568" s="4"/>
      <c r="AQF568" s="4"/>
      <c r="AQG568" s="4"/>
      <c r="AQH568" s="4"/>
      <c r="AQI568" s="4"/>
      <c r="AQJ568" s="4"/>
      <c r="AQK568" s="4"/>
      <c r="AQL568" s="4"/>
      <c r="AQM568" s="4"/>
      <c r="AQN568" s="4"/>
      <c r="AQO568" s="4"/>
      <c r="AQP568" s="4"/>
      <c r="AQQ568" s="4"/>
      <c r="AQR568" s="4"/>
      <c r="AQS568" s="4"/>
      <c r="AQT568" s="4"/>
      <c r="AQU568" s="4"/>
      <c r="AQV568" s="4"/>
      <c r="AQW568" s="4"/>
      <c r="AQX568" s="4"/>
      <c r="AQY568" s="4"/>
      <c r="AQZ568" s="4"/>
      <c r="ARA568" s="4"/>
      <c r="ARB568" s="4"/>
      <c r="ARC568" s="4"/>
      <c r="ARD568" s="4"/>
      <c r="ARE568" s="4"/>
      <c r="ARF568" s="4"/>
      <c r="ARG568" s="4"/>
      <c r="ARH568" s="4"/>
      <c r="ARI568" s="4"/>
      <c r="ARJ568" s="4"/>
      <c r="ARK568" s="4"/>
      <c r="ARL568" s="4"/>
      <c r="ARM568" s="4"/>
      <c r="ARN568" s="4"/>
      <c r="ARO568" s="4"/>
      <c r="ARP568" s="4"/>
      <c r="ARQ568" s="4"/>
      <c r="ARR568" s="4"/>
      <c r="ARS568" s="4"/>
      <c r="ART568" s="4"/>
      <c r="ARU568" s="4"/>
      <c r="ARV568" s="4"/>
      <c r="ARW568" s="4"/>
      <c r="ARX568" s="4"/>
      <c r="ARY568" s="4"/>
      <c r="ARZ568" s="4"/>
      <c r="ASA568" s="4"/>
      <c r="ASB568" s="4"/>
      <c r="ASC568" s="4"/>
      <c r="ASD568" s="4"/>
      <c r="ASE568" s="4"/>
      <c r="ASF568" s="4"/>
      <c r="ASG568" s="4"/>
      <c r="ASH568" s="4"/>
      <c r="ASI568" s="4"/>
      <c r="ASJ568" s="4"/>
      <c r="ASK568" s="4"/>
      <c r="ASL568" s="4"/>
      <c r="ASM568" s="4"/>
      <c r="ASN568" s="4"/>
      <c r="ASO568" s="4"/>
      <c r="ASP568" s="4"/>
      <c r="ASQ568" s="4"/>
      <c r="ASR568" s="4"/>
      <c r="ASS568" s="4"/>
      <c r="AST568" s="4"/>
      <c r="ASU568" s="4"/>
      <c r="ASV568" s="4"/>
      <c r="ASW568" s="4"/>
      <c r="ASX568" s="4"/>
      <c r="ASY568" s="4"/>
      <c r="ASZ568" s="4"/>
      <c r="ATA568" s="4"/>
      <c r="ATB568" s="4"/>
      <c r="ATC568" s="4"/>
      <c r="ATD568" s="4"/>
      <c r="ATE568" s="4"/>
      <c r="ATF568" s="4"/>
      <c r="ATG568" s="4"/>
      <c r="ATH568" s="4"/>
      <c r="ATI568" s="4"/>
      <c r="ATJ568" s="4"/>
      <c r="ATK568" s="4"/>
      <c r="ATL568" s="4"/>
      <c r="ATM568" s="4"/>
      <c r="ATN568" s="4"/>
      <c r="ATO568" s="4"/>
      <c r="ATP568" s="4"/>
      <c r="ATQ568" s="4"/>
      <c r="ATR568" s="4"/>
      <c r="ATS568" s="4"/>
      <c r="ATT568" s="4"/>
      <c r="ATU568" s="4"/>
      <c r="ATV568" s="4"/>
      <c r="ATW568" s="4"/>
      <c r="ATX568" s="4"/>
      <c r="ATY568" s="4"/>
      <c r="ATZ568" s="4"/>
      <c r="AUA568" s="4"/>
      <c r="AUB568" s="4"/>
      <c r="AUC568" s="4"/>
      <c r="AUD568" s="4"/>
      <c r="AUE568" s="4"/>
      <c r="AUF568" s="4"/>
      <c r="AUG568" s="4"/>
      <c r="AUH568" s="4"/>
      <c r="AUI568" s="4"/>
      <c r="AUJ568" s="4"/>
      <c r="AUK568" s="4"/>
      <c r="AUL568" s="4"/>
      <c r="AUM568" s="4"/>
      <c r="AUN568" s="4"/>
      <c r="AUO568" s="4"/>
      <c r="AUP568" s="4"/>
      <c r="AUQ568" s="4"/>
      <c r="AUR568" s="4"/>
      <c r="AUS568" s="4"/>
      <c r="AUT568" s="4"/>
      <c r="AUU568" s="4"/>
      <c r="AUV568" s="4"/>
      <c r="AUW568" s="4"/>
      <c r="AUX568" s="4"/>
      <c r="AUY568" s="4"/>
      <c r="AUZ568" s="4"/>
      <c r="AVA568" s="4"/>
      <c r="AVB568" s="4"/>
      <c r="AVC568" s="4"/>
      <c r="AVD568" s="4"/>
      <c r="AVE568" s="4"/>
      <c r="AVF568" s="4"/>
      <c r="AVG568" s="4"/>
      <c r="AVH568" s="4"/>
      <c r="AVI568" s="4"/>
      <c r="AVJ568" s="4"/>
      <c r="AVK568" s="4"/>
      <c r="AVL568" s="4"/>
      <c r="AVM568" s="4"/>
      <c r="AVN568" s="4"/>
      <c r="AVO568" s="4"/>
      <c r="AVP568" s="4"/>
      <c r="AVQ568" s="4"/>
      <c r="AVR568" s="4"/>
      <c r="AVS568" s="4"/>
      <c r="AVT568" s="4"/>
      <c r="AVU568" s="4"/>
      <c r="AVV568" s="4"/>
      <c r="AVW568" s="4"/>
      <c r="AVX568" s="4"/>
      <c r="AVY568" s="4"/>
      <c r="AVZ568" s="4"/>
      <c r="AWA568" s="4"/>
      <c r="AWB568" s="4"/>
      <c r="AWC568" s="4"/>
      <c r="AWD568" s="4"/>
      <c r="AWE568" s="4"/>
      <c r="AWF568" s="4"/>
      <c r="AWG568" s="4"/>
      <c r="AWH568" s="4"/>
      <c r="AWI568" s="4"/>
      <c r="AWJ568" s="4"/>
      <c r="AWK568" s="4"/>
      <c r="AWL568" s="4"/>
      <c r="AWM568" s="4"/>
      <c r="AWN568" s="4"/>
      <c r="AWO568" s="4"/>
      <c r="AWP568" s="4"/>
      <c r="AWQ568" s="4"/>
      <c r="AWR568" s="4"/>
      <c r="AWS568" s="4"/>
      <c r="AWT568" s="4"/>
      <c r="AWU568" s="4"/>
      <c r="AWV568" s="4"/>
      <c r="AWW568" s="4"/>
      <c r="AWX568" s="4"/>
      <c r="AWY568" s="4"/>
      <c r="AWZ568" s="4"/>
      <c r="AXA568" s="4"/>
      <c r="AXB568" s="4"/>
      <c r="AXC568" s="4"/>
      <c r="AXD568" s="4"/>
      <c r="AXE568" s="4"/>
      <c r="AXF568" s="4"/>
      <c r="AXG568" s="4"/>
      <c r="AXH568" s="4"/>
      <c r="AXI568" s="4"/>
      <c r="AXJ568" s="4"/>
      <c r="AXK568" s="4"/>
      <c r="AXL568" s="4"/>
      <c r="AXM568" s="4"/>
      <c r="AXN568" s="4"/>
      <c r="AXO568" s="4"/>
      <c r="AXP568" s="4"/>
      <c r="AXQ568" s="4"/>
      <c r="AXR568" s="4"/>
      <c r="AXS568" s="4"/>
      <c r="AXT568" s="4"/>
      <c r="AXU568" s="4"/>
      <c r="AXV568" s="4"/>
      <c r="AXW568" s="4"/>
      <c r="AXX568" s="4"/>
      <c r="AXY568" s="4"/>
      <c r="AXZ568" s="4"/>
      <c r="AYA568" s="4"/>
      <c r="AYB568" s="4"/>
      <c r="AYC568" s="4"/>
      <c r="AYD568" s="4"/>
      <c r="AYE568" s="4"/>
      <c r="AYF568" s="4"/>
      <c r="AYG568" s="4"/>
      <c r="AYH568" s="4"/>
      <c r="AYI568" s="4"/>
      <c r="AYJ568" s="4"/>
      <c r="AYK568" s="4"/>
      <c r="AYL568" s="4"/>
      <c r="AYM568" s="4"/>
      <c r="AYN568" s="4"/>
      <c r="AYO568" s="4"/>
      <c r="AYP568" s="4"/>
      <c r="AYQ568" s="4"/>
      <c r="AYR568" s="4"/>
      <c r="AYS568" s="4"/>
      <c r="AYT568" s="4"/>
      <c r="AYU568" s="4"/>
      <c r="AYV568" s="4"/>
      <c r="AYW568" s="4"/>
      <c r="AYX568" s="4"/>
      <c r="AYY568" s="4"/>
      <c r="AYZ568" s="4"/>
      <c r="AZA568" s="4"/>
      <c r="AZB568" s="4"/>
      <c r="AZC568" s="4"/>
      <c r="AZD568" s="4"/>
      <c r="AZE568" s="4"/>
      <c r="AZF568" s="4"/>
      <c r="AZG568" s="4"/>
      <c r="AZH568" s="4"/>
      <c r="AZI568" s="4"/>
      <c r="AZJ568" s="4"/>
      <c r="AZK568" s="4"/>
      <c r="AZL568" s="4"/>
      <c r="AZM568" s="4"/>
      <c r="AZN568" s="4"/>
      <c r="AZO568" s="4"/>
      <c r="AZP568" s="4"/>
      <c r="AZQ568" s="4"/>
      <c r="AZR568" s="4"/>
      <c r="AZS568" s="4"/>
      <c r="AZT568" s="4"/>
      <c r="AZU568" s="4"/>
      <c r="AZV568" s="4"/>
      <c r="AZW568" s="4"/>
      <c r="AZX568" s="4"/>
      <c r="AZY568" s="4"/>
      <c r="AZZ568" s="4"/>
      <c r="BAA568" s="4"/>
      <c r="BAB568" s="4"/>
      <c r="BAC568" s="4"/>
      <c r="BAD568" s="4"/>
      <c r="BAE568" s="4"/>
      <c r="BAF568" s="4"/>
      <c r="BAG568" s="4"/>
      <c r="BAH568" s="4"/>
      <c r="BAI568" s="4"/>
      <c r="BAJ568" s="4"/>
      <c r="BAK568" s="4"/>
      <c r="BAL568" s="4"/>
      <c r="BAM568" s="4"/>
      <c r="BAN568" s="4"/>
      <c r="BAO568" s="4"/>
      <c r="BAP568" s="4"/>
      <c r="BAQ568" s="4"/>
      <c r="BAR568" s="4"/>
      <c r="BAS568" s="4"/>
      <c r="BAT568" s="4"/>
      <c r="BAU568" s="4"/>
      <c r="BAV568" s="4"/>
      <c r="BAW568" s="4"/>
      <c r="BAX568" s="4"/>
      <c r="BAY568" s="4"/>
      <c r="BAZ568" s="4"/>
      <c r="BBA568" s="4"/>
      <c r="BBB568" s="4"/>
      <c r="BBC568" s="4"/>
      <c r="BBD568" s="4"/>
      <c r="BBE568" s="4"/>
      <c r="BBF568" s="4"/>
      <c r="BBG568" s="4"/>
      <c r="BBH568" s="4"/>
      <c r="BBI568" s="4"/>
      <c r="BBJ568" s="4"/>
      <c r="BBK568" s="4"/>
      <c r="BBL568" s="4"/>
      <c r="BBM568" s="4"/>
      <c r="BBN568" s="4"/>
      <c r="BBO568" s="4"/>
      <c r="BBP568" s="4"/>
      <c r="BBQ568" s="4"/>
      <c r="BBR568" s="4"/>
      <c r="BBS568" s="4"/>
      <c r="BBT568" s="4"/>
      <c r="BBU568" s="4"/>
      <c r="BBV568" s="4"/>
      <c r="BBW568" s="4"/>
      <c r="BBX568" s="4"/>
      <c r="BBY568" s="4"/>
      <c r="BBZ568" s="4"/>
      <c r="BCA568" s="4"/>
      <c r="BCB568" s="4"/>
      <c r="BCC568" s="4"/>
      <c r="BCD568" s="4"/>
      <c r="BCE568" s="4"/>
      <c r="BCF568" s="4"/>
      <c r="BCG568" s="4"/>
      <c r="BCH568" s="4"/>
      <c r="BCI568" s="4"/>
      <c r="BCJ568" s="4"/>
      <c r="BCK568" s="4"/>
      <c r="BCL568" s="4"/>
      <c r="BCM568" s="4"/>
      <c r="BCN568" s="4"/>
      <c r="BCO568" s="4"/>
      <c r="BCP568" s="4"/>
      <c r="BCQ568" s="4"/>
      <c r="BCR568" s="4"/>
      <c r="BCS568" s="4"/>
      <c r="BCT568" s="4"/>
      <c r="BCU568" s="4"/>
      <c r="BCV568" s="4"/>
      <c r="BCW568" s="4"/>
      <c r="BCX568" s="4"/>
      <c r="BCY568" s="4"/>
      <c r="BCZ568" s="4"/>
      <c r="BDA568" s="4"/>
      <c r="BDB568" s="4"/>
      <c r="BDC568" s="4"/>
      <c r="BDD568" s="4"/>
      <c r="BDE568" s="4"/>
      <c r="BDF568" s="4"/>
      <c r="BDG568" s="4"/>
      <c r="BDH568" s="4"/>
      <c r="BDI568" s="4"/>
      <c r="BDJ568" s="4"/>
      <c r="BDK568" s="4"/>
      <c r="BDL568" s="4"/>
      <c r="BDM568" s="4"/>
      <c r="BDN568" s="4"/>
      <c r="BDO568" s="4"/>
      <c r="BDP568" s="4"/>
      <c r="BDQ568" s="4"/>
      <c r="BDR568" s="4"/>
      <c r="BDS568" s="4"/>
      <c r="BDT568" s="4"/>
      <c r="BDU568" s="4"/>
      <c r="BDV568" s="4"/>
      <c r="BDW568" s="4"/>
      <c r="BDX568" s="4"/>
      <c r="BDY568" s="4"/>
      <c r="BDZ568" s="4"/>
      <c r="BEA568" s="4"/>
      <c r="BEB568" s="4"/>
      <c r="BEC568" s="4"/>
      <c r="BED568" s="4"/>
      <c r="BEE568" s="4"/>
      <c r="BEF568" s="4"/>
      <c r="BEG568" s="4"/>
      <c r="BEH568" s="4"/>
      <c r="BEI568" s="4"/>
      <c r="BEJ568" s="4"/>
      <c r="BEK568" s="4"/>
      <c r="BEL568" s="4"/>
      <c r="BEM568" s="4"/>
      <c r="BEN568" s="4"/>
      <c r="BEO568" s="4"/>
      <c r="BEP568" s="4"/>
      <c r="BEQ568" s="4"/>
      <c r="BER568" s="4"/>
      <c r="BES568" s="4"/>
      <c r="BET568" s="4"/>
      <c r="BEU568" s="4"/>
      <c r="BEV568" s="4"/>
      <c r="BEW568" s="4"/>
      <c r="BEX568" s="4"/>
      <c r="BEY568" s="4"/>
      <c r="BEZ568" s="4"/>
      <c r="BFA568" s="4"/>
      <c r="BFB568" s="4"/>
      <c r="BFC568" s="4"/>
      <c r="BFD568" s="4"/>
      <c r="BFE568" s="4"/>
      <c r="BFF568" s="4"/>
      <c r="BFG568" s="4"/>
      <c r="BFH568" s="4"/>
      <c r="BFI568" s="4"/>
      <c r="BFJ568" s="4"/>
      <c r="BFK568" s="4"/>
      <c r="BFL568" s="4"/>
      <c r="BFM568" s="4"/>
      <c r="BFN568" s="4"/>
      <c r="BFO568" s="4"/>
      <c r="BFP568" s="4"/>
      <c r="BFQ568" s="4"/>
      <c r="BFR568" s="4"/>
      <c r="BFS568" s="4"/>
      <c r="BFT568" s="4"/>
      <c r="BFU568" s="4"/>
      <c r="BFV568" s="4"/>
      <c r="BFW568" s="4"/>
      <c r="BFX568" s="4"/>
      <c r="BFY568" s="4"/>
      <c r="BFZ568" s="4"/>
      <c r="BGA568" s="4"/>
      <c r="BGB568" s="4"/>
      <c r="BGC568" s="4"/>
      <c r="BGD568" s="4"/>
      <c r="BGE568" s="4"/>
      <c r="BGF568" s="4"/>
      <c r="BGG568" s="4"/>
      <c r="BGH568" s="4"/>
      <c r="BGI568" s="4"/>
      <c r="BGJ568" s="4"/>
      <c r="BGK568" s="4"/>
      <c r="BGL568" s="4"/>
      <c r="BGM568" s="4"/>
      <c r="BGN568" s="4"/>
      <c r="BGO568" s="4"/>
      <c r="BGP568" s="4"/>
      <c r="BGQ568" s="4"/>
      <c r="BGR568" s="4"/>
      <c r="BGS568" s="4"/>
      <c r="BGT568" s="4"/>
      <c r="BGU568" s="4"/>
      <c r="BGV568" s="4"/>
      <c r="BGW568" s="4"/>
      <c r="BGX568" s="4"/>
      <c r="BGY568" s="4"/>
      <c r="BGZ568" s="4"/>
      <c r="BHA568" s="4"/>
      <c r="BHB568" s="4"/>
      <c r="BHC568" s="4"/>
      <c r="BHD568" s="4"/>
      <c r="BHE568" s="4"/>
      <c r="BHF568" s="4"/>
      <c r="BHG568" s="4"/>
      <c r="BHH568" s="4"/>
      <c r="BHI568" s="4"/>
      <c r="BHJ568" s="4"/>
      <c r="BHK568" s="4"/>
      <c r="BHL568" s="4"/>
      <c r="BHM568" s="4"/>
      <c r="BHN568" s="4"/>
      <c r="BHO568" s="4"/>
      <c r="BHP568" s="4"/>
      <c r="BHQ568" s="4"/>
      <c r="BHR568" s="4"/>
      <c r="BHS568" s="4"/>
      <c r="BHT568" s="4"/>
      <c r="BHU568" s="4"/>
      <c r="BHV568" s="4"/>
      <c r="BHW568" s="4"/>
      <c r="BHX568" s="4"/>
      <c r="BHY568" s="4"/>
      <c r="BHZ568" s="4"/>
      <c r="BIA568" s="4"/>
      <c r="BIB568" s="4"/>
      <c r="BIC568" s="4"/>
      <c r="BID568" s="4"/>
      <c r="BIE568" s="4"/>
      <c r="BIF568" s="4"/>
      <c r="BIG568" s="4"/>
      <c r="BIH568" s="4"/>
      <c r="BII568" s="4"/>
      <c r="BIJ568" s="4"/>
      <c r="BIK568" s="4"/>
      <c r="BIL568" s="4"/>
      <c r="BIM568" s="4"/>
      <c r="BIN568" s="4"/>
      <c r="BIO568" s="4"/>
      <c r="BIP568" s="4"/>
      <c r="BIQ568" s="4"/>
      <c r="BIR568" s="4"/>
      <c r="BIS568" s="4"/>
      <c r="BIT568" s="4"/>
      <c r="BIU568" s="4"/>
      <c r="BIV568" s="4"/>
      <c r="BIW568" s="4"/>
      <c r="BIX568" s="4"/>
      <c r="BIY568" s="4"/>
      <c r="BIZ568" s="4"/>
      <c r="BJA568" s="4"/>
      <c r="BJB568" s="4"/>
      <c r="BJC568" s="4"/>
      <c r="BJD568" s="4"/>
      <c r="BJE568" s="4"/>
      <c r="BJF568" s="4"/>
      <c r="BJG568" s="4"/>
      <c r="BJH568" s="4"/>
      <c r="BJI568" s="4"/>
      <c r="BJJ568" s="4"/>
      <c r="BJK568" s="4"/>
      <c r="BJL568" s="4"/>
      <c r="BJM568" s="4"/>
      <c r="BJN568" s="4"/>
      <c r="BJO568" s="4"/>
      <c r="BJP568" s="4"/>
      <c r="BJQ568" s="4"/>
      <c r="BJR568" s="4"/>
      <c r="BJS568" s="4"/>
      <c r="BJT568" s="4"/>
      <c r="BJU568" s="4"/>
      <c r="BJV568" s="4"/>
      <c r="BJW568" s="4"/>
      <c r="BJX568" s="4"/>
      <c r="BJY568" s="4"/>
      <c r="BJZ568" s="4"/>
      <c r="BKA568" s="4"/>
      <c r="BKB568" s="4"/>
      <c r="BKC568" s="4"/>
      <c r="BKD568" s="4"/>
      <c r="BKE568" s="4"/>
      <c r="BKF568" s="4"/>
      <c r="BKG568" s="4"/>
      <c r="BKH568" s="4"/>
      <c r="BKI568" s="4"/>
      <c r="BKJ568" s="4"/>
      <c r="BKK568" s="4"/>
      <c r="BKL568" s="4"/>
      <c r="BKM568" s="4"/>
      <c r="BKN568" s="4"/>
      <c r="BKO568" s="4"/>
      <c r="BKP568" s="4"/>
      <c r="BKQ568" s="4"/>
      <c r="BKR568" s="4"/>
      <c r="BKS568" s="4"/>
      <c r="BKT568" s="4"/>
      <c r="BKU568" s="4"/>
      <c r="BKV568" s="4"/>
      <c r="BKW568" s="4"/>
      <c r="BKX568" s="4"/>
      <c r="BKY568" s="4"/>
      <c r="BKZ568" s="4"/>
      <c r="BLA568" s="4"/>
      <c r="BLB568" s="4"/>
      <c r="BLC568" s="4"/>
      <c r="BLD568" s="4"/>
      <c r="BLE568" s="4"/>
      <c r="BLF568" s="4"/>
      <c r="BLG568" s="4"/>
      <c r="BLH568" s="4"/>
      <c r="BLI568" s="4"/>
      <c r="BLJ568" s="4"/>
      <c r="BLK568" s="4"/>
      <c r="BLL568" s="4"/>
      <c r="BLM568" s="4"/>
      <c r="BLN568" s="4"/>
      <c r="BLO568" s="4"/>
      <c r="BLP568" s="4"/>
      <c r="BLQ568" s="4"/>
      <c r="BLR568" s="4"/>
      <c r="BLS568" s="4"/>
      <c r="BLT568" s="4"/>
      <c r="BLU568" s="4"/>
      <c r="BLV568" s="4"/>
      <c r="BLW568" s="4"/>
      <c r="BLX568" s="4"/>
      <c r="BLY568" s="4"/>
      <c r="BLZ568" s="4"/>
      <c r="BMA568" s="4"/>
      <c r="BMB568" s="4"/>
      <c r="BMC568" s="4"/>
      <c r="BMD568" s="4"/>
      <c r="BME568" s="4"/>
      <c r="BMF568" s="4"/>
      <c r="BMG568" s="4"/>
      <c r="BMH568" s="4"/>
      <c r="BMI568" s="4"/>
      <c r="BMJ568" s="4"/>
      <c r="BMK568" s="4"/>
      <c r="BML568" s="4"/>
      <c r="BMM568" s="4"/>
      <c r="BMN568" s="4"/>
      <c r="BMO568" s="4"/>
      <c r="BMP568" s="4"/>
      <c r="BMQ568" s="4"/>
      <c r="BMR568" s="4"/>
      <c r="BMS568" s="4"/>
      <c r="BMT568" s="4"/>
      <c r="BMU568" s="4"/>
      <c r="BMV568" s="4"/>
      <c r="BMW568" s="4"/>
      <c r="BMX568" s="4"/>
      <c r="BMY568" s="4"/>
      <c r="BMZ568" s="4"/>
      <c r="BNA568" s="4"/>
      <c r="BNB568" s="4"/>
      <c r="BNC568" s="4"/>
      <c r="BND568" s="4"/>
      <c r="BNE568" s="4"/>
      <c r="BNF568" s="4"/>
      <c r="BNG568" s="4"/>
      <c r="BNH568" s="4"/>
      <c r="BNI568" s="4"/>
      <c r="BNJ568" s="4"/>
      <c r="BNK568" s="4"/>
      <c r="BNL568" s="4"/>
      <c r="BNM568" s="4"/>
      <c r="BNN568" s="4"/>
      <c r="BNO568" s="4"/>
      <c r="BNP568" s="4"/>
      <c r="BNQ568" s="4"/>
      <c r="BNR568" s="4"/>
      <c r="BNS568" s="4"/>
      <c r="BNT568" s="4"/>
      <c r="BNU568" s="4"/>
      <c r="BNV568" s="4"/>
      <c r="BNW568" s="4"/>
      <c r="BNX568" s="4"/>
      <c r="BNY568" s="4"/>
      <c r="BNZ568" s="4"/>
      <c r="BOA568" s="4"/>
      <c r="BOB568" s="4"/>
      <c r="BOC568" s="4"/>
      <c r="BOD568" s="4"/>
      <c r="BOE568" s="4"/>
      <c r="BOF568" s="4"/>
      <c r="BOG568" s="4"/>
      <c r="BOH568" s="4"/>
      <c r="BOI568" s="4"/>
      <c r="BOJ568" s="4"/>
      <c r="BOK568" s="4"/>
      <c r="BOL568" s="4"/>
      <c r="BOM568" s="4"/>
      <c r="BON568" s="4"/>
      <c r="BOO568" s="4"/>
      <c r="BOP568" s="4"/>
      <c r="BOQ568" s="4"/>
      <c r="BOR568" s="4"/>
      <c r="BOS568" s="4"/>
      <c r="BOT568" s="4"/>
      <c r="BOU568" s="4"/>
      <c r="BOV568" s="4"/>
      <c r="BOW568" s="4"/>
      <c r="BOX568" s="4"/>
      <c r="BOY568" s="4"/>
      <c r="BOZ568" s="4"/>
      <c r="BPA568" s="4"/>
      <c r="BPB568" s="4"/>
      <c r="BPC568" s="4"/>
      <c r="BPD568" s="4"/>
      <c r="BPE568" s="4"/>
      <c r="BPF568" s="4"/>
      <c r="BPG568" s="4"/>
      <c r="BPH568" s="4"/>
      <c r="BPI568" s="4"/>
      <c r="BPJ568" s="4"/>
      <c r="BPK568" s="4"/>
      <c r="BPL568" s="4"/>
      <c r="BPM568" s="4"/>
      <c r="BPN568" s="4"/>
      <c r="BPO568" s="4"/>
      <c r="BPP568" s="4"/>
      <c r="BPQ568" s="4"/>
      <c r="BPR568" s="4"/>
      <c r="BPS568" s="4"/>
      <c r="BPT568" s="4"/>
      <c r="BPU568" s="4"/>
      <c r="BPV568" s="4"/>
      <c r="BPW568" s="4"/>
      <c r="BPX568" s="4"/>
      <c r="BPY568" s="4"/>
      <c r="BPZ568" s="4"/>
      <c r="BQA568" s="4"/>
      <c r="BQB568" s="4"/>
      <c r="BQC568" s="4"/>
      <c r="BQD568" s="4"/>
      <c r="BQE568" s="4"/>
      <c r="BQF568" s="4"/>
      <c r="BQG568" s="4"/>
      <c r="BQH568" s="4"/>
      <c r="BQI568" s="4"/>
      <c r="BQJ568" s="4"/>
      <c r="BQK568" s="4"/>
      <c r="BQL568" s="4"/>
      <c r="BQM568" s="4"/>
      <c r="BQN568" s="4"/>
      <c r="BQO568" s="4"/>
      <c r="BQP568" s="4"/>
      <c r="BQQ568" s="4"/>
      <c r="BQR568" s="4"/>
      <c r="BQS568" s="4"/>
      <c r="BQT568" s="4"/>
      <c r="BQU568" s="4"/>
      <c r="BQV568" s="4"/>
      <c r="BQW568" s="4"/>
      <c r="BQX568" s="4"/>
      <c r="BQY568" s="4"/>
      <c r="BQZ568" s="4"/>
      <c r="BRA568" s="4"/>
      <c r="BRB568" s="4"/>
      <c r="BRC568" s="4"/>
      <c r="BRD568" s="4"/>
      <c r="BRE568" s="4"/>
      <c r="BRF568" s="4"/>
      <c r="BRG568" s="4"/>
      <c r="BRH568" s="4"/>
      <c r="BRI568" s="4"/>
      <c r="BRJ568" s="4"/>
      <c r="BRK568" s="4"/>
      <c r="BRL568" s="4"/>
      <c r="BRM568" s="4"/>
      <c r="BRN568" s="4"/>
      <c r="BRO568" s="4"/>
      <c r="BRP568" s="4"/>
      <c r="BRQ568" s="4"/>
      <c r="BRR568" s="4"/>
      <c r="BRS568" s="4"/>
      <c r="BRT568" s="4"/>
      <c r="BRU568" s="4"/>
      <c r="BRV568" s="4"/>
      <c r="BRW568" s="4"/>
      <c r="BRX568" s="4"/>
      <c r="BRY568" s="4"/>
      <c r="BRZ568" s="4"/>
      <c r="BSA568" s="4"/>
      <c r="BSB568" s="4"/>
      <c r="BSC568" s="4"/>
      <c r="BSD568" s="4"/>
      <c r="BSE568" s="4"/>
      <c r="BSF568" s="4"/>
      <c r="BSG568" s="4"/>
      <c r="BSH568" s="4"/>
      <c r="BSI568" s="4"/>
      <c r="BSJ568" s="4"/>
      <c r="BSK568" s="4"/>
      <c r="BSL568" s="4"/>
      <c r="BSM568" s="4"/>
      <c r="BSN568" s="4"/>
      <c r="BSO568" s="4"/>
      <c r="BSP568" s="4"/>
      <c r="BSQ568" s="4"/>
      <c r="BSR568" s="4"/>
      <c r="BSS568" s="4"/>
      <c r="BST568" s="4"/>
      <c r="BSU568" s="4"/>
      <c r="BSV568" s="4"/>
      <c r="BSW568" s="4"/>
      <c r="BSX568" s="4"/>
      <c r="BSY568" s="4"/>
      <c r="BSZ568" s="4"/>
      <c r="BTA568" s="4"/>
      <c r="BTB568" s="4"/>
      <c r="BTC568" s="4"/>
      <c r="BTD568" s="4"/>
      <c r="BTE568" s="4"/>
      <c r="BTF568" s="4"/>
      <c r="BTG568" s="4"/>
      <c r="BTH568" s="4"/>
      <c r="BTI568" s="4"/>
      <c r="BTJ568" s="4"/>
      <c r="BTK568" s="4"/>
      <c r="BTL568" s="4"/>
      <c r="BTM568" s="4"/>
      <c r="BTN568" s="4"/>
      <c r="BTO568" s="4"/>
      <c r="BTP568" s="4"/>
      <c r="BTQ568" s="4"/>
      <c r="BTR568" s="4"/>
      <c r="BTS568" s="4"/>
      <c r="BTT568" s="4"/>
      <c r="BTU568" s="4"/>
      <c r="BTV568" s="4"/>
      <c r="BTW568" s="4"/>
      <c r="BTX568" s="4"/>
      <c r="BTY568" s="4"/>
      <c r="BTZ568" s="4"/>
      <c r="BUA568" s="4"/>
      <c r="BUB568" s="4"/>
      <c r="BUC568" s="4"/>
      <c r="BUD568" s="4"/>
      <c r="BUE568" s="4"/>
      <c r="BUF568" s="4"/>
      <c r="BUG568" s="4"/>
      <c r="BUH568" s="4"/>
      <c r="BUI568" s="4"/>
      <c r="BUJ568" s="4"/>
      <c r="BUK568" s="4"/>
      <c r="BUL568" s="4"/>
      <c r="BUM568" s="4"/>
      <c r="BUN568" s="4"/>
      <c r="BUO568" s="4"/>
      <c r="BUP568" s="4"/>
      <c r="BUQ568" s="4"/>
      <c r="BUR568" s="4"/>
      <c r="BUS568" s="4"/>
      <c r="BUT568" s="4"/>
      <c r="BUU568" s="4"/>
      <c r="BUV568" s="4"/>
      <c r="BUW568" s="4"/>
      <c r="BUX568" s="4"/>
      <c r="BUY568" s="4"/>
      <c r="BUZ568" s="4"/>
      <c r="BVA568" s="4"/>
      <c r="BVB568" s="4"/>
      <c r="BVC568" s="4"/>
      <c r="BVD568" s="4"/>
      <c r="BVE568" s="4"/>
      <c r="BVF568" s="4"/>
      <c r="BVG568" s="4"/>
      <c r="BVH568" s="4"/>
      <c r="BVI568" s="4"/>
      <c r="BVJ568" s="4"/>
      <c r="BVK568" s="4"/>
      <c r="BVL568" s="4"/>
      <c r="BVM568" s="4"/>
      <c r="BVN568" s="4"/>
      <c r="BVO568" s="4"/>
      <c r="BVP568" s="4"/>
      <c r="BVQ568" s="4"/>
      <c r="BVR568" s="4"/>
      <c r="BVS568" s="4"/>
      <c r="BVT568" s="4"/>
      <c r="BVU568" s="4"/>
      <c r="BVV568" s="4"/>
      <c r="BVW568" s="4"/>
      <c r="BVX568" s="4"/>
      <c r="BVY568" s="4"/>
      <c r="BVZ568" s="4"/>
      <c r="BWA568" s="4"/>
      <c r="BWB568" s="4"/>
      <c r="BWC568" s="4"/>
      <c r="BWD568" s="4"/>
      <c r="BWE568" s="4"/>
      <c r="BWF568" s="4"/>
      <c r="BWG568" s="4"/>
      <c r="BWH568" s="4"/>
      <c r="BWI568" s="4"/>
      <c r="BWJ568" s="4"/>
      <c r="BWK568" s="4"/>
      <c r="BWL568" s="4"/>
      <c r="BWM568" s="4"/>
      <c r="BWN568" s="4"/>
      <c r="BWO568" s="4"/>
      <c r="BWP568" s="4"/>
      <c r="BWQ568" s="4"/>
      <c r="BWR568" s="4"/>
      <c r="BWS568" s="4"/>
      <c r="BWT568" s="4"/>
      <c r="BWU568" s="4"/>
      <c r="BWV568" s="4"/>
      <c r="BWW568" s="4"/>
      <c r="BWX568" s="4"/>
      <c r="BWY568" s="4"/>
      <c r="BWZ568" s="4"/>
      <c r="BXA568" s="4"/>
      <c r="BXB568" s="4"/>
      <c r="BXC568" s="4"/>
      <c r="BXD568" s="4"/>
      <c r="BXE568" s="4"/>
      <c r="BXF568" s="4"/>
      <c r="BXG568" s="4"/>
      <c r="BXH568" s="4"/>
      <c r="BXI568" s="4"/>
      <c r="BXJ568" s="4"/>
      <c r="BXK568" s="4"/>
      <c r="BXL568" s="4"/>
      <c r="BXM568" s="4"/>
      <c r="BXN568" s="4"/>
      <c r="BXO568" s="4"/>
      <c r="BXP568" s="4"/>
      <c r="BXQ568" s="4"/>
      <c r="BXR568" s="4"/>
      <c r="BXS568" s="4"/>
      <c r="BXT568" s="4"/>
      <c r="BXU568" s="4"/>
      <c r="BXV568" s="4"/>
      <c r="BXW568" s="4"/>
      <c r="BXX568" s="4"/>
      <c r="BXY568" s="4"/>
      <c r="BXZ568" s="4"/>
      <c r="BYA568" s="4"/>
      <c r="BYB568" s="4"/>
      <c r="BYC568" s="4"/>
      <c r="BYD568" s="4"/>
      <c r="BYE568" s="4"/>
      <c r="BYF568" s="4"/>
      <c r="BYG568" s="4"/>
      <c r="BYH568" s="4"/>
      <c r="BYI568" s="4"/>
      <c r="BYJ568" s="4"/>
      <c r="BYK568" s="4"/>
      <c r="BYL568" s="4"/>
      <c r="BYM568" s="4"/>
      <c r="BYN568" s="4"/>
      <c r="BYO568" s="4"/>
      <c r="BYP568" s="4"/>
      <c r="BYQ568" s="4"/>
      <c r="BYR568" s="4"/>
      <c r="BYS568" s="4"/>
      <c r="BYT568" s="4"/>
      <c r="BYU568" s="4"/>
      <c r="BYV568" s="4"/>
      <c r="BYW568" s="4"/>
      <c r="BYX568" s="4"/>
      <c r="BYY568" s="4"/>
      <c r="BYZ568" s="4"/>
      <c r="BZA568" s="4"/>
      <c r="BZB568" s="4"/>
      <c r="BZC568" s="4"/>
      <c r="BZD568" s="4"/>
      <c r="BZE568" s="4"/>
      <c r="BZF568" s="4"/>
      <c r="BZG568" s="4"/>
      <c r="BZH568" s="4"/>
      <c r="BZI568" s="4"/>
      <c r="BZJ568" s="4"/>
      <c r="BZK568" s="4"/>
      <c r="BZL568" s="4"/>
      <c r="BZM568" s="4"/>
      <c r="BZN568" s="4"/>
      <c r="BZO568" s="4"/>
      <c r="BZP568" s="4"/>
      <c r="BZQ568" s="4"/>
      <c r="BZR568" s="4"/>
      <c r="BZS568" s="4"/>
      <c r="BZT568" s="4"/>
      <c r="BZU568" s="4"/>
      <c r="BZV568" s="4"/>
      <c r="BZW568" s="4"/>
      <c r="BZX568" s="4"/>
      <c r="BZY568" s="4"/>
      <c r="BZZ568" s="4"/>
      <c r="CAA568" s="4"/>
      <c r="CAB568" s="4"/>
      <c r="CAC568" s="4"/>
      <c r="CAD568" s="4"/>
      <c r="CAE568" s="4"/>
      <c r="CAF568" s="4"/>
      <c r="CAG568" s="4"/>
      <c r="CAH568" s="4"/>
      <c r="CAI568" s="4"/>
      <c r="CAJ568" s="4"/>
      <c r="CAK568" s="4"/>
      <c r="CAL568" s="4"/>
      <c r="CAM568" s="4"/>
      <c r="CAN568" s="4"/>
      <c r="CAO568" s="4"/>
      <c r="CAP568" s="4"/>
      <c r="CAQ568" s="4"/>
      <c r="CAR568" s="4"/>
      <c r="CAS568" s="4"/>
      <c r="CAT568" s="4"/>
      <c r="CAU568" s="4"/>
      <c r="CAV568" s="4"/>
      <c r="CAW568" s="4"/>
      <c r="CAX568" s="4"/>
      <c r="CAY568" s="4"/>
      <c r="CAZ568" s="4"/>
      <c r="CBA568" s="4"/>
      <c r="CBB568" s="4"/>
      <c r="CBC568" s="4"/>
      <c r="CBD568" s="4"/>
      <c r="CBE568" s="4"/>
      <c r="CBF568" s="4"/>
      <c r="CBG568" s="4"/>
      <c r="CBH568" s="4"/>
      <c r="CBI568" s="4"/>
      <c r="CBJ568" s="4"/>
      <c r="CBK568" s="4"/>
      <c r="CBL568" s="4"/>
      <c r="CBM568" s="4"/>
      <c r="CBN568" s="4"/>
      <c r="CBO568" s="4"/>
      <c r="CBP568" s="4"/>
      <c r="CBQ568" s="4"/>
      <c r="CBR568" s="4"/>
      <c r="CBS568" s="4"/>
      <c r="CBT568" s="4"/>
      <c r="CBU568" s="4"/>
      <c r="CBV568" s="4"/>
      <c r="CBW568" s="4"/>
      <c r="CBX568" s="4"/>
      <c r="CBY568" s="4"/>
      <c r="CBZ568" s="4"/>
      <c r="CCA568" s="4"/>
      <c r="CCB568" s="4"/>
      <c r="CCC568" s="4"/>
      <c r="CCD568" s="4"/>
      <c r="CCE568" s="4"/>
      <c r="CCF568" s="4"/>
      <c r="CCG568" s="4"/>
      <c r="CCH568" s="4"/>
      <c r="CCI568" s="4"/>
      <c r="CCJ568" s="4"/>
      <c r="CCK568" s="4"/>
      <c r="CCL568" s="4"/>
      <c r="CCM568" s="4"/>
      <c r="CCN568" s="4"/>
      <c r="CCO568" s="4"/>
      <c r="CCP568" s="4"/>
      <c r="CCQ568" s="4"/>
      <c r="CCR568" s="4"/>
      <c r="CCS568" s="4"/>
      <c r="CCT568" s="4"/>
      <c r="CCU568" s="4"/>
      <c r="CCV568" s="4"/>
      <c r="CCW568" s="4"/>
      <c r="CCX568" s="4"/>
      <c r="CCY568" s="4"/>
      <c r="CCZ568" s="4"/>
      <c r="CDA568" s="4"/>
      <c r="CDB568" s="4"/>
      <c r="CDC568" s="4"/>
      <c r="CDD568" s="4"/>
      <c r="CDE568" s="4"/>
      <c r="CDF568" s="4"/>
      <c r="CDG568" s="4"/>
      <c r="CDH568" s="4"/>
      <c r="CDI568" s="4"/>
      <c r="CDJ568" s="4"/>
      <c r="CDK568" s="4"/>
      <c r="CDL568" s="4"/>
      <c r="CDM568" s="4"/>
      <c r="CDN568" s="4"/>
      <c r="CDO568" s="4"/>
      <c r="CDP568" s="4"/>
      <c r="CDQ568" s="4"/>
      <c r="CDR568" s="4"/>
      <c r="CDS568" s="4"/>
      <c r="CDT568" s="4"/>
      <c r="CDU568" s="4"/>
      <c r="CDV568" s="4"/>
      <c r="CDW568" s="4"/>
      <c r="CDX568" s="4"/>
      <c r="CDY568" s="4"/>
      <c r="CDZ568" s="4"/>
      <c r="CEA568" s="4"/>
      <c r="CEB568" s="4"/>
      <c r="CEC568" s="4"/>
      <c r="CED568" s="4"/>
      <c r="CEE568" s="4"/>
      <c r="CEF568" s="4"/>
      <c r="CEG568" s="4"/>
      <c r="CEH568" s="4"/>
      <c r="CEI568" s="4"/>
      <c r="CEJ568" s="4"/>
      <c r="CEK568" s="4"/>
      <c r="CEL568" s="4"/>
      <c r="CEM568" s="4"/>
      <c r="CEN568" s="4"/>
      <c r="CEO568" s="4"/>
      <c r="CEP568" s="4"/>
      <c r="CEQ568" s="4"/>
      <c r="CER568" s="4"/>
      <c r="CES568" s="4"/>
      <c r="CET568" s="4"/>
      <c r="CEU568" s="4"/>
      <c r="CEV568" s="4"/>
      <c r="CEW568" s="4"/>
      <c r="CEX568" s="4"/>
      <c r="CEY568" s="4"/>
      <c r="CEZ568" s="4"/>
      <c r="CFA568" s="4"/>
      <c r="CFB568" s="4"/>
      <c r="CFC568" s="4"/>
      <c r="CFD568" s="4"/>
      <c r="CFE568" s="4"/>
      <c r="CFF568" s="4"/>
      <c r="CFG568" s="4"/>
      <c r="CFH568" s="4"/>
      <c r="CFI568" s="4"/>
      <c r="CFJ568" s="4"/>
      <c r="CFK568" s="4"/>
      <c r="CFL568" s="4"/>
      <c r="CFM568" s="4"/>
      <c r="CFN568" s="4"/>
      <c r="CFO568" s="4"/>
      <c r="CFP568" s="4"/>
      <c r="CFQ568" s="4"/>
      <c r="CFR568" s="4"/>
      <c r="CFS568" s="4"/>
      <c r="CFT568" s="4"/>
      <c r="CFU568" s="4"/>
      <c r="CFV568" s="4"/>
      <c r="CFW568" s="4"/>
      <c r="CFX568" s="4"/>
      <c r="CFY568" s="4"/>
      <c r="CFZ568" s="4"/>
      <c r="CGA568" s="4"/>
      <c r="CGB568" s="4"/>
      <c r="CGC568" s="4"/>
      <c r="CGD568" s="4"/>
      <c r="CGE568" s="4"/>
      <c r="CGF568" s="4"/>
      <c r="CGG568" s="4"/>
      <c r="CGH568" s="4"/>
      <c r="CGI568" s="4"/>
      <c r="CGJ568" s="4"/>
      <c r="CGK568" s="4"/>
      <c r="CGL568" s="4"/>
      <c r="CGM568" s="4"/>
      <c r="CGN568" s="4"/>
      <c r="CGO568" s="4"/>
      <c r="CGP568" s="4"/>
      <c r="CGQ568" s="4"/>
      <c r="CGR568" s="4"/>
      <c r="CGS568" s="4"/>
      <c r="CGT568" s="4"/>
      <c r="CGU568" s="4"/>
      <c r="CGV568" s="4"/>
      <c r="CGW568" s="4"/>
      <c r="CGX568" s="4"/>
      <c r="CGY568" s="4"/>
      <c r="CGZ568" s="4"/>
      <c r="CHA568" s="4"/>
      <c r="CHB568" s="4"/>
      <c r="CHC568" s="4"/>
      <c r="CHD568" s="4"/>
      <c r="CHE568" s="4"/>
      <c r="CHF568" s="4"/>
      <c r="CHG568" s="4"/>
      <c r="CHH568" s="4"/>
      <c r="CHI568" s="4"/>
      <c r="CHJ568" s="4"/>
      <c r="CHK568" s="4"/>
      <c r="CHL568" s="4"/>
      <c r="CHM568" s="4"/>
      <c r="CHN568" s="4"/>
      <c r="CHO568" s="4"/>
      <c r="CHP568" s="4"/>
      <c r="CHQ568" s="4"/>
      <c r="CHR568" s="4"/>
      <c r="CHS568" s="4"/>
      <c r="CHT568" s="4"/>
      <c r="CHU568" s="4"/>
      <c r="CHV568" s="4"/>
      <c r="CHW568" s="4"/>
      <c r="CHX568" s="4"/>
      <c r="CHY568" s="4"/>
      <c r="CHZ568" s="4"/>
      <c r="CIA568" s="4"/>
      <c r="CIB568" s="4"/>
      <c r="CIC568" s="4"/>
      <c r="CID568" s="4"/>
      <c r="CIE568" s="4"/>
      <c r="CIF568" s="4"/>
      <c r="CIG568" s="4"/>
      <c r="CIH568" s="4"/>
      <c r="CII568" s="4"/>
      <c r="CIJ568" s="4"/>
      <c r="CIK568" s="4"/>
      <c r="CIL568" s="4"/>
      <c r="CIM568" s="4"/>
      <c r="CIN568" s="4"/>
      <c r="CIO568" s="4"/>
      <c r="CIP568" s="4"/>
      <c r="CIQ568" s="4"/>
      <c r="CIR568" s="4"/>
      <c r="CIS568" s="4"/>
      <c r="CIT568" s="4"/>
      <c r="CIU568" s="4"/>
      <c r="CIV568" s="4"/>
      <c r="CIW568" s="4"/>
      <c r="CIX568" s="4"/>
      <c r="CIY568" s="4"/>
      <c r="CIZ568" s="4"/>
      <c r="CJA568" s="4"/>
      <c r="CJB568" s="4"/>
      <c r="CJC568" s="4"/>
      <c r="CJD568" s="4"/>
      <c r="CJE568" s="4"/>
      <c r="CJF568" s="4"/>
      <c r="CJG568" s="4"/>
      <c r="CJH568" s="4"/>
      <c r="CJI568" s="4"/>
      <c r="CJJ568" s="4"/>
      <c r="CJK568" s="4"/>
      <c r="CJL568" s="4"/>
      <c r="CJM568" s="4"/>
      <c r="CJN568" s="4"/>
      <c r="CJO568" s="4"/>
      <c r="CJP568" s="4"/>
      <c r="CJQ568" s="4"/>
      <c r="CJR568" s="4"/>
      <c r="CJS568" s="4"/>
      <c r="CJT568" s="4"/>
      <c r="CJU568" s="4"/>
      <c r="CJV568" s="4"/>
      <c r="CJW568" s="4"/>
      <c r="CJX568" s="4"/>
      <c r="CJY568" s="4"/>
      <c r="CJZ568" s="4"/>
      <c r="CKA568" s="4"/>
      <c r="CKB568" s="4"/>
      <c r="CKC568" s="4"/>
      <c r="CKD568" s="4"/>
      <c r="CKE568" s="4"/>
      <c r="CKF568" s="4"/>
      <c r="CKG568" s="4"/>
      <c r="CKH568" s="4"/>
      <c r="CKI568" s="4"/>
      <c r="CKJ568" s="4"/>
      <c r="CKK568" s="4"/>
      <c r="CKL568" s="4"/>
      <c r="CKM568" s="4"/>
      <c r="CKN568" s="4"/>
      <c r="CKO568" s="4"/>
      <c r="CKP568" s="4"/>
      <c r="CKQ568" s="4"/>
      <c r="CKR568" s="4"/>
      <c r="CKS568" s="4"/>
      <c r="CKT568" s="4"/>
      <c r="CKU568" s="4"/>
      <c r="CKV568" s="4"/>
      <c r="CKW568" s="4"/>
      <c r="CKX568" s="4"/>
      <c r="CKY568" s="4"/>
      <c r="CKZ568" s="4"/>
      <c r="CLA568" s="4"/>
      <c r="CLB568" s="4"/>
      <c r="CLC568" s="4"/>
      <c r="CLD568" s="4"/>
      <c r="CLE568" s="4"/>
      <c r="CLF568" s="4"/>
      <c r="CLG568" s="4"/>
      <c r="CLH568" s="4"/>
      <c r="CLI568" s="4"/>
      <c r="CLJ568" s="4"/>
      <c r="CLK568" s="4"/>
      <c r="CLL568" s="4"/>
      <c r="CLM568" s="4"/>
      <c r="CLN568" s="4"/>
      <c r="CLO568" s="4"/>
      <c r="CLP568" s="4"/>
      <c r="CLQ568" s="4"/>
      <c r="CLR568" s="4"/>
      <c r="CLS568" s="4"/>
      <c r="CLT568" s="4"/>
      <c r="CLU568" s="4"/>
      <c r="CLV568" s="4"/>
      <c r="CLW568" s="4"/>
      <c r="CLX568" s="4"/>
      <c r="CLY568" s="4"/>
      <c r="CLZ568" s="4"/>
      <c r="CMA568" s="4"/>
      <c r="CMB568" s="4"/>
      <c r="CMC568" s="4"/>
      <c r="CMD568" s="4"/>
      <c r="CME568" s="4"/>
      <c r="CMF568" s="4"/>
      <c r="CMG568" s="4"/>
      <c r="CMH568" s="4"/>
      <c r="CMI568" s="4"/>
      <c r="CMJ568" s="4"/>
      <c r="CMK568" s="4"/>
      <c r="CML568" s="4"/>
      <c r="CMM568" s="4"/>
      <c r="CMN568" s="4"/>
      <c r="CMO568" s="4"/>
      <c r="CMP568" s="4"/>
      <c r="CMQ568" s="4"/>
      <c r="CMR568" s="4"/>
      <c r="CMS568" s="4"/>
      <c r="CMT568" s="4"/>
      <c r="CMU568" s="4"/>
      <c r="CMV568" s="4"/>
      <c r="CMW568" s="4"/>
      <c r="CMX568" s="4"/>
      <c r="CMY568" s="4"/>
      <c r="CMZ568" s="4"/>
      <c r="CNA568" s="4"/>
      <c r="CNB568" s="4"/>
      <c r="CNC568" s="4"/>
      <c r="CND568" s="4"/>
      <c r="CNE568" s="4"/>
      <c r="CNF568" s="4"/>
      <c r="CNG568" s="4"/>
      <c r="CNH568" s="4"/>
      <c r="CNI568" s="4"/>
      <c r="CNJ568" s="4"/>
      <c r="CNK568" s="4"/>
      <c r="CNL568" s="4"/>
      <c r="CNM568" s="4"/>
      <c r="CNN568" s="4"/>
      <c r="CNO568" s="4"/>
      <c r="CNP568" s="4"/>
      <c r="CNQ568" s="4"/>
      <c r="CNR568" s="4"/>
      <c r="CNS568" s="4"/>
      <c r="CNT568" s="4"/>
      <c r="CNU568" s="4"/>
      <c r="CNV568" s="4"/>
      <c r="CNW568" s="4"/>
      <c r="CNX568" s="4"/>
      <c r="CNY568" s="4"/>
      <c r="CNZ568" s="4"/>
      <c r="COA568" s="4"/>
      <c r="COB568" s="4"/>
      <c r="COC568" s="4"/>
      <c r="COD568" s="4"/>
      <c r="COE568" s="4"/>
      <c r="COF568" s="4"/>
      <c r="COG568" s="4"/>
      <c r="COH568" s="4"/>
      <c r="COI568" s="4"/>
      <c r="COJ568" s="4"/>
      <c r="COK568" s="4"/>
      <c r="COL568" s="4"/>
      <c r="COM568" s="4"/>
      <c r="CON568" s="4"/>
      <c r="COO568" s="4"/>
      <c r="COP568" s="4"/>
      <c r="COQ568" s="4"/>
      <c r="COR568" s="4"/>
      <c r="COS568" s="4"/>
      <c r="COT568" s="4"/>
      <c r="COU568" s="4"/>
      <c r="COV568" s="4"/>
      <c r="COW568" s="4"/>
      <c r="COX568" s="4"/>
      <c r="COY568" s="4"/>
      <c r="COZ568" s="4"/>
      <c r="CPA568" s="4"/>
      <c r="CPB568" s="4"/>
      <c r="CPC568" s="4"/>
      <c r="CPD568" s="4"/>
      <c r="CPE568" s="4"/>
      <c r="CPF568" s="4"/>
      <c r="CPG568" s="4"/>
      <c r="CPH568" s="4"/>
      <c r="CPI568" s="4"/>
      <c r="CPJ568" s="4"/>
      <c r="CPK568" s="4"/>
      <c r="CPL568" s="4"/>
      <c r="CPM568" s="4"/>
      <c r="CPN568" s="4"/>
      <c r="CPO568" s="4"/>
      <c r="CPP568" s="4"/>
      <c r="CPQ568" s="4"/>
      <c r="CPR568" s="4"/>
      <c r="CPS568" s="4"/>
      <c r="CPT568" s="4"/>
      <c r="CPU568" s="4"/>
      <c r="CPV568" s="4"/>
      <c r="CPW568" s="4"/>
      <c r="CPX568" s="4"/>
      <c r="CPY568" s="4"/>
      <c r="CPZ568" s="4"/>
      <c r="CQA568" s="4"/>
      <c r="CQB568" s="4"/>
      <c r="CQC568" s="4"/>
      <c r="CQD568" s="4"/>
      <c r="CQE568" s="4"/>
      <c r="CQF568" s="4"/>
      <c r="CQG568" s="4"/>
      <c r="CQH568" s="4"/>
      <c r="CQI568" s="4"/>
      <c r="CQJ568" s="4"/>
      <c r="CQK568" s="4"/>
      <c r="CQL568" s="4"/>
      <c r="CQM568" s="4"/>
      <c r="CQN568" s="4"/>
      <c r="CQO568" s="4"/>
      <c r="CQP568" s="4"/>
      <c r="CQQ568" s="4"/>
      <c r="CQR568" s="4"/>
      <c r="CQS568" s="4"/>
      <c r="CQT568" s="4"/>
      <c r="CQU568" s="4"/>
      <c r="CQV568" s="4"/>
      <c r="CQW568" s="4"/>
      <c r="CQX568" s="4"/>
      <c r="CQY568" s="4"/>
      <c r="CQZ568" s="4"/>
      <c r="CRA568" s="4"/>
      <c r="CRB568" s="4"/>
      <c r="CRC568" s="4"/>
      <c r="CRD568" s="4"/>
      <c r="CRE568" s="4"/>
      <c r="CRF568" s="4"/>
      <c r="CRG568" s="4"/>
      <c r="CRH568" s="4"/>
      <c r="CRI568" s="4"/>
      <c r="CRJ568" s="4"/>
      <c r="CRK568" s="4"/>
      <c r="CRL568" s="4"/>
      <c r="CRM568" s="4"/>
      <c r="CRN568" s="4"/>
      <c r="CRO568" s="4"/>
      <c r="CRP568" s="4"/>
      <c r="CRQ568" s="4"/>
      <c r="CRR568" s="4"/>
      <c r="CRS568" s="4"/>
      <c r="CRT568" s="4"/>
      <c r="CRU568" s="4"/>
      <c r="CRV568" s="4"/>
      <c r="CRW568" s="4"/>
      <c r="CRX568" s="4"/>
      <c r="CRY568" s="4"/>
      <c r="CRZ568" s="4"/>
      <c r="CSA568" s="4"/>
      <c r="CSB568" s="4"/>
      <c r="CSC568" s="4"/>
      <c r="CSD568" s="4"/>
      <c r="CSE568" s="4"/>
      <c r="CSF568" s="4"/>
      <c r="CSG568" s="4"/>
      <c r="CSH568" s="4"/>
      <c r="CSI568" s="4"/>
      <c r="CSJ568" s="4"/>
      <c r="CSK568" s="4"/>
      <c r="CSL568" s="4"/>
      <c r="CSM568" s="4"/>
      <c r="CSN568" s="4"/>
      <c r="CSO568" s="4"/>
      <c r="CSP568" s="4"/>
      <c r="CSQ568" s="4"/>
      <c r="CSR568" s="4"/>
      <c r="CSS568" s="4"/>
      <c r="CST568" s="4"/>
      <c r="CSU568" s="4"/>
      <c r="CSV568" s="4"/>
      <c r="CSW568" s="4"/>
      <c r="CSX568" s="4"/>
      <c r="CSY568" s="4"/>
      <c r="CSZ568" s="4"/>
      <c r="CTA568" s="4"/>
      <c r="CTB568" s="4"/>
      <c r="CTC568" s="4"/>
      <c r="CTD568" s="4"/>
      <c r="CTE568" s="4"/>
      <c r="CTF568" s="4"/>
      <c r="CTG568" s="4"/>
      <c r="CTH568" s="4"/>
      <c r="CTI568" s="4"/>
      <c r="CTJ568" s="4"/>
      <c r="CTK568" s="4"/>
      <c r="CTL568" s="4"/>
      <c r="CTM568" s="4"/>
      <c r="CTN568" s="4"/>
      <c r="CTO568" s="4"/>
      <c r="CTP568" s="4"/>
      <c r="CTQ568" s="4"/>
      <c r="CTR568" s="4"/>
      <c r="CTS568" s="4"/>
      <c r="CTT568" s="4"/>
      <c r="CTU568" s="4"/>
      <c r="CTV568" s="4"/>
      <c r="CTW568" s="4"/>
      <c r="CTX568" s="4"/>
      <c r="CTY568" s="4"/>
      <c r="CTZ568" s="4"/>
      <c r="CUA568" s="4"/>
      <c r="CUB568" s="4"/>
      <c r="CUC568" s="4"/>
      <c r="CUD568" s="4"/>
      <c r="CUE568" s="4"/>
      <c r="CUF568" s="4"/>
      <c r="CUG568" s="4"/>
      <c r="CUH568" s="4"/>
      <c r="CUI568" s="4"/>
      <c r="CUJ568" s="4"/>
      <c r="CUK568" s="4"/>
      <c r="CUL568" s="4"/>
      <c r="CUM568" s="4"/>
      <c r="CUN568" s="4"/>
      <c r="CUO568" s="4"/>
      <c r="CUP568" s="4"/>
      <c r="CUQ568" s="4"/>
      <c r="CUR568" s="4"/>
      <c r="CUS568" s="4"/>
      <c r="CUT568" s="4"/>
      <c r="CUU568" s="4"/>
      <c r="CUV568" s="4"/>
      <c r="CUW568" s="4"/>
      <c r="CUX568" s="4"/>
      <c r="CUY568" s="4"/>
      <c r="CUZ568" s="4"/>
      <c r="CVA568" s="4"/>
      <c r="CVB568" s="4"/>
      <c r="CVC568" s="4"/>
      <c r="CVD568" s="4"/>
      <c r="CVE568" s="4"/>
      <c r="CVF568" s="4"/>
      <c r="CVG568" s="4"/>
      <c r="CVH568" s="4"/>
      <c r="CVI568" s="4"/>
      <c r="CVJ568" s="4"/>
      <c r="CVK568" s="4"/>
      <c r="CVL568" s="4"/>
      <c r="CVM568" s="4"/>
      <c r="CVN568" s="4"/>
      <c r="CVO568" s="4"/>
      <c r="CVP568" s="4"/>
      <c r="CVQ568" s="4"/>
      <c r="CVR568" s="4"/>
      <c r="CVS568" s="4"/>
      <c r="CVT568" s="4"/>
      <c r="CVU568" s="4"/>
      <c r="CVV568" s="4"/>
      <c r="CVW568" s="4"/>
      <c r="CVX568" s="4"/>
      <c r="CVY568" s="4"/>
      <c r="CVZ568" s="4"/>
      <c r="CWA568" s="4"/>
      <c r="CWB568" s="4"/>
      <c r="CWC568" s="4"/>
      <c r="CWD568" s="4"/>
      <c r="CWE568" s="4"/>
      <c r="CWF568" s="4"/>
      <c r="CWG568" s="4"/>
      <c r="CWH568" s="4"/>
      <c r="CWI568" s="4"/>
      <c r="CWJ568" s="4"/>
      <c r="CWK568" s="4"/>
      <c r="CWL568" s="4"/>
      <c r="CWM568" s="4"/>
      <c r="CWN568" s="4"/>
      <c r="CWO568" s="4"/>
      <c r="CWP568" s="4"/>
      <c r="CWQ568" s="4"/>
      <c r="CWR568" s="4"/>
      <c r="CWS568" s="4"/>
      <c r="CWT568" s="4"/>
      <c r="CWU568" s="4"/>
      <c r="CWV568" s="4"/>
      <c r="CWW568" s="4"/>
      <c r="CWX568" s="4"/>
      <c r="CWY568" s="4"/>
      <c r="CWZ568" s="4"/>
      <c r="CXA568" s="4"/>
      <c r="CXB568" s="4"/>
      <c r="CXC568" s="4"/>
      <c r="CXD568" s="4"/>
      <c r="CXE568" s="4"/>
      <c r="CXF568" s="4"/>
      <c r="CXG568" s="4"/>
      <c r="CXH568" s="4"/>
      <c r="CXI568" s="4"/>
      <c r="CXJ568" s="4"/>
      <c r="CXK568" s="4"/>
      <c r="CXL568" s="4"/>
      <c r="CXM568" s="4"/>
      <c r="CXN568" s="4"/>
      <c r="CXO568" s="4"/>
      <c r="CXP568" s="4"/>
      <c r="CXQ568" s="4"/>
      <c r="CXR568" s="4"/>
      <c r="CXS568" s="4"/>
      <c r="CXT568" s="4"/>
      <c r="CXU568" s="4"/>
      <c r="CXV568" s="4"/>
      <c r="CXW568" s="4"/>
      <c r="CXX568" s="4"/>
      <c r="CXY568" s="4"/>
      <c r="CXZ568" s="4"/>
      <c r="CYA568" s="4"/>
      <c r="CYB568" s="4"/>
      <c r="CYC568" s="4"/>
      <c r="CYD568" s="4"/>
      <c r="CYE568" s="4"/>
      <c r="CYF568" s="4"/>
      <c r="CYG568" s="4"/>
      <c r="CYH568" s="4"/>
      <c r="CYI568" s="4"/>
      <c r="CYJ568" s="4"/>
      <c r="CYK568" s="4"/>
      <c r="CYL568" s="4"/>
      <c r="CYM568" s="4"/>
      <c r="CYN568" s="4"/>
      <c r="CYO568" s="4"/>
      <c r="CYP568" s="4"/>
      <c r="CYQ568" s="4"/>
      <c r="CYR568" s="4"/>
      <c r="CYS568" s="4"/>
      <c r="CYT568" s="4"/>
      <c r="CYU568" s="4"/>
      <c r="CYV568" s="4"/>
      <c r="CYW568" s="4"/>
      <c r="CYX568" s="4"/>
      <c r="CYY568" s="4"/>
      <c r="CYZ568" s="4"/>
      <c r="CZA568" s="4"/>
      <c r="CZB568" s="4"/>
      <c r="CZC568" s="4"/>
      <c r="CZD568" s="4"/>
      <c r="CZE568" s="4"/>
      <c r="CZF568" s="4"/>
      <c r="CZG568" s="4"/>
      <c r="CZH568" s="4"/>
      <c r="CZI568" s="4"/>
      <c r="CZJ568" s="4"/>
      <c r="CZK568" s="4"/>
      <c r="CZL568" s="4"/>
      <c r="CZM568" s="4"/>
      <c r="CZN568" s="4"/>
      <c r="CZO568" s="4"/>
      <c r="CZP568" s="4"/>
      <c r="CZQ568" s="4"/>
      <c r="CZR568" s="4"/>
      <c r="CZS568" s="4"/>
      <c r="CZT568" s="4"/>
      <c r="CZU568" s="4"/>
      <c r="CZV568" s="4"/>
      <c r="CZW568" s="4"/>
      <c r="CZX568" s="4"/>
      <c r="CZY568" s="4"/>
      <c r="CZZ568" s="4"/>
      <c r="DAA568" s="4"/>
      <c r="DAB568" s="4"/>
      <c r="DAC568" s="4"/>
      <c r="DAD568" s="4"/>
      <c r="DAE568" s="4"/>
      <c r="DAF568" s="4"/>
      <c r="DAG568" s="4"/>
      <c r="DAH568" s="4"/>
      <c r="DAI568" s="4"/>
      <c r="DAJ568" s="4"/>
      <c r="DAK568" s="4"/>
      <c r="DAL568" s="4"/>
      <c r="DAM568" s="4"/>
      <c r="DAN568" s="4"/>
      <c r="DAO568" s="4"/>
      <c r="DAP568" s="4"/>
      <c r="DAQ568" s="4"/>
      <c r="DAR568" s="4"/>
      <c r="DAS568" s="4"/>
      <c r="DAT568" s="4"/>
      <c r="DAU568" s="4"/>
      <c r="DAV568" s="4"/>
      <c r="DAW568" s="4"/>
      <c r="DAX568" s="4"/>
      <c r="DAY568" s="4"/>
      <c r="DAZ568" s="4"/>
      <c r="DBA568" s="4"/>
      <c r="DBB568" s="4"/>
      <c r="DBC568" s="4"/>
      <c r="DBD568" s="4"/>
      <c r="DBE568" s="4"/>
      <c r="DBF568" s="4"/>
      <c r="DBG568" s="4"/>
      <c r="DBH568" s="4"/>
      <c r="DBI568" s="4"/>
      <c r="DBJ568" s="4"/>
      <c r="DBK568" s="4"/>
      <c r="DBL568" s="4"/>
      <c r="DBM568" s="4"/>
      <c r="DBN568" s="4"/>
      <c r="DBO568" s="4"/>
      <c r="DBP568" s="4"/>
      <c r="DBQ568" s="4"/>
      <c r="DBR568" s="4"/>
      <c r="DBS568" s="4"/>
      <c r="DBT568" s="4"/>
      <c r="DBU568" s="4"/>
      <c r="DBV568" s="4"/>
      <c r="DBW568" s="4"/>
      <c r="DBX568" s="4"/>
      <c r="DBY568" s="4"/>
      <c r="DBZ568" s="4"/>
      <c r="DCA568" s="4"/>
      <c r="DCB568" s="4"/>
      <c r="DCC568" s="4"/>
      <c r="DCD568" s="4"/>
      <c r="DCE568" s="4"/>
      <c r="DCF568" s="4"/>
      <c r="DCG568" s="4"/>
      <c r="DCH568" s="4"/>
      <c r="DCI568" s="4"/>
      <c r="DCJ568" s="4"/>
      <c r="DCK568" s="4"/>
      <c r="DCL568" s="4"/>
      <c r="DCM568" s="4"/>
      <c r="DCN568" s="4"/>
      <c r="DCO568" s="4"/>
      <c r="DCP568" s="4"/>
      <c r="DCQ568" s="4"/>
      <c r="DCR568" s="4"/>
      <c r="DCS568" s="4"/>
      <c r="DCT568" s="4"/>
      <c r="DCU568" s="4"/>
      <c r="DCV568" s="4"/>
      <c r="DCW568" s="4"/>
      <c r="DCX568" s="4"/>
      <c r="DCY568" s="4"/>
      <c r="DCZ568" s="4"/>
      <c r="DDA568" s="4"/>
      <c r="DDB568" s="4"/>
      <c r="DDC568" s="4"/>
      <c r="DDD568" s="4"/>
      <c r="DDE568" s="4"/>
      <c r="DDF568" s="4"/>
      <c r="DDG568" s="4"/>
      <c r="DDH568" s="4"/>
      <c r="DDI568" s="4"/>
      <c r="DDJ568" s="4"/>
      <c r="DDK568" s="4"/>
      <c r="DDL568" s="4"/>
      <c r="DDM568" s="4"/>
      <c r="DDN568" s="4"/>
      <c r="DDO568" s="4"/>
      <c r="DDP568" s="4"/>
      <c r="DDQ568" s="4"/>
      <c r="DDR568" s="4"/>
      <c r="DDS568" s="4"/>
      <c r="DDT568" s="4"/>
      <c r="DDU568" s="4"/>
      <c r="DDV568" s="4"/>
      <c r="DDW568" s="4"/>
      <c r="DDX568" s="4"/>
      <c r="DDY568" s="4"/>
      <c r="DDZ568" s="4"/>
      <c r="DEA568" s="4"/>
      <c r="DEB568" s="4"/>
      <c r="DEC568" s="4"/>
      <c r="DED568" s="4"/>
      <c r="DEE568" s="4"/>
      <c r="DEF568" s="4"/>
      <c r="DEG568" s="4"/>
      <c r="DEH568" s="4"/>
      <c r="DEI568" s="4"/>
      <c r="DEJ568" s="4"/>
      <c r="DEK568" s="4"/>
      <c r="DEL568" s="4"/>
      <c r="DEM568" s="4"/>
      <c r="DEN568" s="4"/>
      <c r="DEO568" s="4"/>
      <c r="DEP568" s="4"/>
      <c r="DEQ568" s="4"/>
      <c r="DER568" s="4"/>
      <c r="DES568" s="4"/>
      <c r="DET568" s="4"/>
      <c r="DEU568" s="4"/>
      <c r="DEV568" s="4"/>
      <c r="DEW568" s="4"/>
      <c r="DEX568" s="4"/>
      <c r="DEY568" s="4"/>
      <c r="DEZ568" s="4"/>
      <c r="DFA568" s="4"/>
      <c r="DFB568" s="4"/>
      <c r="DFC568" s="4"/>
      <c r="DFD568" s="4"/>
      <c r="DFE568" s="4"/>
      <c r="DFF568" s="4"/>
      <c r="DFG568" s="4"/>
      <c r="DFH568" s="4"/>
      <c r="DFI568" s="4"/>
      <c r="DFJ568" s="4"/>
      <c r="DFK568" s="4"/>
      <c r="DFL568" s="4"/>
      <c r="DFM568" s="4"/>
      <c r="DFN568" s="4"/>
      <c r="DFO568" s="4"/>
      <c r="DFP568" s="4"/>
      <c r="DFQ568" s="4"/>
      <c r="DFR568" s="4"/>
      <c r="DFS568" s="4"/>
      <c r="DFT568" s="4"/>
      <c r="DFU568" s="4"/>
      <c r="DFV568" s="4"/>
      <c r="DFW568" s="4"/>
      <c r="DFX568" s="4"/>
      <c r="DFY568" s="4"/>
      <c r="DFZ568" s="4"/>
      <c r="DGA568" s="4"/>
      <c r="DGB568" s="4"/>
      <c r="DGC568" s="4"/>
      <c r="DGD568" s="4"/>
      <c r="DGE568" s="4"/>
      <c r="DGF568" s="4"/>
      <c r="DGG568" s="4"/>
      <c r="DGH568" s="4"/>
      <c r="DGI568" s="4"/>
      <c r="DGJ568" s="4"/>
      <c r="DGK568" s="4"/>
      <c r="DGL568" s="4"/>
      <c r="DGM568" s="4"/>
      <c r="DGN568" s="4"/>
      <c r="DGO568" s="4"/>
      <c r="DGP568" s="4"/>
      <c r="DGQ568" s="4"/>
      <c r="DGR568" s="4"/>
      <c r="DGS568" s="4"/>
      <c r="DGT568" s="4"/>
      <c r="DGU568" s="4"/>
      <c r="DGV568" s="4"/>
      <c r="DGW568" s="4"/>
      <c r="DGX568" s="4"/>
      <c r="DGY568" s="4"/>
      <c r="DGZ568" s="4"/>
      <c r="DHA568" s="4"/>
      <c r="DHB568" s="4"/>
      <c r="DHC568" s="4"/>
      <c r="DHD568" s="4"/>
      <c r="DHE568" s="4"/>
      <c r="DHF568" s="4"/>
      <c r="DHG568" s="4"/>
      <c r="DHH568" s="4"/>
      <c r="DHI568" s="4"/>
      <c r="DHJ568" s="4"/>
      <c r="DHK568" s="4"/>
      <c r="DHL568" s="4"/>
      <c r="DHM568" s="4"/>
      <c r="DHN568" s="4"/>
      <c r="DHO568" s="4"/>
      <c r="DHP568" s="4"/>
      <c r="DHQ568" s="4"/>
      <c r="DHR568" s="4"/>
      <c r="DHS568" s="4"/>
      <c r="DHT568" s="4"/>
      <c r="DHU568" s="4"/>
      <c r="DHV568" s="4"/>
      <c r="DHW568" s="4"/>
      <c r="DHX568" s="4"/>
      <c r="DHY568" s="4"/>
      <c r="DHZ568" s="4"/>
      <c r="DIA568" s="4"/>
      <c r="DIB568" s="4"/>
      <c r="DIC568" s="4"/>
      <c r="DID568" s="4"/>
      <c r="DIE568" s="4"/>
      <c r="DIF568" s="4"/>
      <c r="DIG568" s="4"/>
      <c r="DIH568" s="4"/>
      <c r="DII568" s="4"/>
      <c r="DIJ568" s="4"/>
      <c r="DIK568" s="4"/>
      <c r="DIL568" s="4"/>
      <c r="DIM568" s="4"/>
      <c r="DIN568" s="4"/>
      <c r="DIO568" s="4"/>
      <c r="DIP568" s="4"/>
      <c r="DIQ568" s="4"/>
      <c r="DIR568" s="4"/>
      <c r="DIS568" s="4"/>
      <c r="DIT568" s="4"/>
      <c r="DIU568" s="4"/>
      <c r="DIV568" s="4"/>
      <c r="DIW568" s="4"/>
      <c r="DIX568" s="4"/>
      <c r="DIY568" s="4"/>
      <c r="DIZ568" s="4"/>
      <c r="DJA568" s="4"/>
      <c r="DJB568" s="4"/>
      <c r="DJC568" s="4"/>
      <c r="DJD568" s="4"/>
      <c r="DJE568" s="4"/>
      <c r="DJF568" s="4"/>
      <c r="DJG568" s="4"/>
      <c r="DJH568" s="4"/>
      <c r="DJI568" s="4"/>
      <c r="DJJ568" s="4"/>
      <c r="DJK568" s="4"/>
      <c r="DJL568" s="4"/>
      <c r="DJM568" s="4"/>
      <c r="DJN568" s="4"/>
      <c r="DJO568" s="4"/>
      <c r="DJP568" s="4"/>
      <c r="DJQ568" s="4"/>
      <c r="DJR568" s="4"/>
      <c r="DJS568" s="4"/>
      <c r="DJT568" s="4"/>
      <c r="DJU568" s="4"/>
      <c r="DJV568" s="4"/>
      <c r="DJW568" s="4"/>
      <c r="DJX568" s="4"/>
      <c r="DJY568" s="4"/>
      <c r="DJZ568" s="4"/>
      <c r="DKA568" s="4"/>
      <c r="DKB568" s="4"/>
      <c r="DKC568" s="4"/>
      <c r="DKD568" s="4"/>
      <c r="DKE568" s="4"/>
      <c r="DKF568" s="4"/>
      <c r="DKG568" s="4"/>
      <c r="DKH568" s="4"/>
      <c r="DKI568" s="4"/>
      <c r="DKJ568" s="4"/>
      <c r="DKK568" s="4"/>
      <c r="DKL568" s="4"/>
      <c r="DKM568" s="4"/>
      <c r="DKN568" s="4"/>
      <c r="DKO568" s="4"/>
      <c r="DKP568" s="4"/>
      <c r="DKQ568" s="4"/>
      <c r="DKR568" s="4"/>
      <c r="DKS568" s="4"/>
      <c r="DKT568" s="4"/>
      <c r="DKU568" s="4"/>
      <c r="DKV568" s="4"/>
      <c r="DKW568" s="4"/>
      <c r="DKX568" s="4"/>
      <c r="DKY568" s="4"/>
      <c r="DKZ568" s="4"/>
      <c r="DLA568" s="4"/>
      <c r="DLB568" s="4"/>
      <c r="DLC568" s="4"/>
      <c r="DLD568" s="4"/>
      <c r="DLE568" s="4"/>
      <c r="DLF568" s="4"/>
      <c r="DLG568" s="4"/>
      <c r="DLH568" s="4"/>
      <c r="DLI568" s="4"/>
      <c r="DLJ568" s="4"/>
      <c r="DLK568" s="4"/>
      <c r="DLL568" s="4"/>
      <c r="DLM568" s="4"/>
      <c r="DLN568" s="4"/>
      <c r="DLO568" s="4"/>
      <c r="DLP568" s="4"/>
      <c r="DLQ568" s="4"/>
      <c r="DLR568" s="4"/>
      <c r="DLS568" s="4"/>
      <c r="DLT568" s="4"/>
      <c r="DLU568" s="4"/>
      <c r="DLV568" s="4"/>
      <c r="DLW568" s="4"/>
      <c r="DLX568" s="4"/>
      <c r="DLY568" s="4"/>
      <c r="DLZ568" s="4"/>
      <c r="DMA568" s="4"/>
      <c r="DMB568" s="4"/>
      <c r="DMC568" s="4"/>
      <c r="DMD568" s="4"/>
      <c r="DME568" s="4"/>
      <c r="DMF568" s="4"/>
      <c r="DMG568" s="4"/>
      <c r="DMH568" s="4"/>
      <c r="DMI568" s="4"/>
      <c r="DMJ568" s="4"/>
      <c r="DMK568" s="4"/>
      <c r="DML568" s="4"/>
      <c r="DMM568" s="4"/>
      <c r="DMN568" s="4"/>
      <c r="DMO568" s="4"/>
      <c r="DMP568" s="4"/>
      <c r="DMQ568" s="4"/>
      <c r="DMR568" s="4"/>
      <c r="DMS568" s="4"/>
      <c r="DMT568" s="4"/>
      <c r="DMU568" s="4"/>
      <c r="DMV568" s="4"/>
      <c r="DMW568" s="4"/>
      <c r="DMX568" s="4"/>
      <c r="DMY568" s="4"/>
      <c r="DMZ568" s="4"/>
      <c r="DNA568" s="4"/>
      <c r="DNB568" s="4"/>
      <c r="DNC568" s="4"/>
      <c r="DND568" s="4"/>
      <c r="DNE568" s="4"/>
      <c r="DNF568" s="4"/>
      <c r="DNG568" s="4"/>
      <c r="DNH568" s="4"/>
      <c r="DNI568" s="4"/>
      <c r="DNJ568" s="4"/>
      <c r="DNK568" s="4"/>
      <c r="DNL568" s="4"/>
      <c r="DNM568" s="4"/>
      <c r="DNN568" s="4"/>
      <c r="DNO568" s="4"/>
      <c r="DNP568" s="4"/>
      <c r="DNQ568" s="4"/>
      <c r="DNR568" s="4"/>
      <c r="DNS568" s="4"/>
      <c r="DNT568" s="4"/>
      <c r="DNU568" s="4"/>
      <c r="DNV568" s="4"/>
      <c r="DNW568" s="4"/>
      <c r="DNX568" s="4"/>
      <c r="DNY568" s="4"/>
      <c r="DNZ568" s="4"/>
      <c r="DOA568" s="4"/>
      <c r="DOB568" s="4"/>
      <c r="DOC568" s="4"/>
      <c r="DOD568" s="4"/>
      <c r="DOE568" s="4"/>
      <c r="DOF568" s="4"/>
      <c r="DOG568" s="4"/>
      <c r="DOH568" s="4"/>
      <c r="DOI568" s="4"/>
      <c r="DOJ568" s="4"/>
      <c r="DOK568" s="4"/>
      <c r="DOL568" s="4"/>
      <c r="DOM568" s="4"/>
      <c r="DON568" s="4"/>
      <c r="DOO568" s="4"/>
      <c r="DOP568" s="4"/>
      <c r="DOQ568" s="4"/>
      <c r="DOR568" s="4"/>
      <c r="DOS568" s="4"/>
      <c r="DOT568" s="4"/>
      <c r="DOU568" s="4"/>
      <c r="DOV568" s="4"/>
      <c r="DOW568" s="4"/>
      <c r="DOX568" s="4"/>
      <c r="DOY568" s="4"/>
      <c r="DOZ568" s="4"/>
      <c r="DPA568" s="4"/>
      <c r="DPB568" s="4"/>
      <c r="DPC568" s="4"/>
      <c r="DPD568" s="4"/>
      <c r="DPE568" s="4"/>
      <c r="DPF568" s="4"/>
      <c r="DPG568" s="4"/>
      <c r="DPH568" s="4"/>
      <c r="DPI568" s="4"/>
      <c r="DPJ568" s="4"/>
      <c r="DPK568" s="4"/>
      <c r="DPL568" s="4"/>
      <c r="DPM568" s="4"/>
      <c r="DPN568" s="4"/>
      <c r="DPO568" s="4"/>
      <c r="DPP568" s="4"/>
      <c r="DPQ568" s="4"/>
      <c r="DPR568" s="4"/>
      <c r="DPS568" s="4"/>
      <c r="DPT568" s="4"/>
      <c r="DPU568" s="4"/>
      <c r="DPV568" s="4"/>
      <c r="DPW568" s="4"/>
      <c r="DPX568" s="4"/>
      <c r="DPY568" s="4"/>
      <c r="DPZ568" s="4"/>
      <c r="DQA568" s="4"/>
      <c r="DQB568" s="4"/>
      <c r="DQC568" s="4"/>
      <c r="DQD568" s="4"/>
      <c r="DQE568" s="4"/>
      <c r="DQF568" s="4"/>
      <c r="DQG568" s="4"/>
      <c r="DQH568" s="4"/>
      <c r="DQI568" s="4"/>
      <c r="DQJ568" s="4"/>
      <c r="DQK568" s="4"/>
      <c r="DQL568" s="4"/>
      <c r="DQM568" s="4"/>
      <c r="DQN568" s="4"/>
      <c r="DQO568" s="4"/>
      <c r="DQP568" s="4"/>
      <c r="DQQ568" s="4"/>
      <c r="DQR568" s="4"/>
      <c r="DQS568" s="4"/>
      <c r="DQT568" s="4"/>
      <c r="DQU568" s="4"/>
      <c r="DQV568" s="4"/>
      <c r="DQW568" s="4"/>
      <c r="DQX568" s="4"/>
      <c r="DQY568" s="4"/>
      <c r="DQZ568" s="4"/>
      <c r="DRA568" s="4"/>
      <c r="DRB568" s="4"/>
      <c r="DRC568" s="4"/>
      <c r="DRD568" s="4"/>
      <c r="DRE568" s="4"/>
      <c r="DRF568" s="4"/>
      <c r="DRG568" s="4"/>
      <c r="DRH568" s="4"/>
      <c r="DRI568" s="4"/>
      <c r="DRJ568" s="4"/>
      <c r="DRK568" s="4"/>
      <c r="DRL568" s="4"/>
      <c r="DRM568" s="4"/>
      <c r="DRN568" s="4"/>
      <c r="DRO568" s="4"/>
      <c r="DRP568" s="4"/>
      <c r="DRQ568" s="4"/>
      <c r="DRR568" s="4"/>
      <c r="DRS568" s="4"/>
      <c r="DRT568" s="4"/>
      <c r="DRU568" s="4"/>
      <c r="DRV568" s="4"/>
      <c r="DRW568" s="4"/>
      <c r="DRX568" s="4"/>
      <c r="DRY568" s="4"/>
      <c r="DRZ568" s="4"/>
      <c r="DSA568" s="4"/>
      <c r="DSB568" s="4"/>
      <c r="DSC568" s="4"/>
      <c r="DSD568" s="4"/>
      <c r="DSE568" s="4"/>
      <c r="DSF568" s="4"/>
      <c r="DSG568" s="4"/>
      <c r="DSH568" s="4"/>
      <c r="DSI568" s="4"/>
      <c r="DSJ568" s="4"/>
      <c r="DSK568" s="4"/>
      <c r="DSL568" s="4"/>
      <c r="DSM568" s="4"/>
      <c r="DSN568" s="4"/>
      <c r="DSO568" s="4"/>
      <c r="DSP568" s="4"/>
      <c r="DSQ568" s="4"/>
      <c r="DSR568" s="4"/>
      <c r="DSS568" s="4"/>
      <c r="DST568" s="4"/>
      <c r="DSU568" s="4"/>
      <c r="DSV568" s="4"/>
      <c r="DSW568" s="4"/>
      <c r="DSX568" s="4"/>
      <c r="DSY568" s="4"/>
      <c r="DSZ568" s="4"/>
      <c r="DTA568" s="4"/>
      <c r="DTB568" s="4"/>
      <c r="DTC568" s="4"/>
      <c r="DTD568" s="4"/>
      <c r="DTE568" s="4"/>
      <c r="DTF568" s="4"/>
      <c r="DTG568" s="4"/>
      <c r="DTH568" s="4"/>
      <c r="DTI568" s="4"/>
      <c r="DTJ568" s="4"/>
      <c r="DTK568" s="4"/>
      <c r="DTL568" s="4"/>
      <c r="DTM568" s="4"/>
      <c r="DTN568" s="4"/>
      <c r="DTO568" s="4"/>
      <c r="DTP568" s="4"/>
      <c r="DTQ568" s="4"/>
      <c r="DTR568" s="4"/>
      <c r="DTS568" s="4"/>
      <c r="DTT568" s="4"/>
      <c r="DTU568" s="4"/>
      <c r="DTV568" s="4"/>
      <c r="DTW568" s="4"/>
      <c r="DTX568" s="4"/>
      <c r="DTY568" s="4"/>
      <c r="DTZ568" s="4"/>
      <c r="DUA568" s="4"/>
      <c r="DUB568" s="4"/>
      <c r="DUC568" s="4"/>
      <c r="DUD568" s="4"/>
      <c r="DUE568" s="4"/>
      <c r="DUF568" s="4"/>
      <c r="DUG568" s="4"/>
      <c r="DUH568" s="4"/>
      <c r="DUI568" s="4"/>
      <c r="DUJ568" s="4"/>
      <c r="DUK568" s="4"/>
      <c r="DUL568" s="4"/>
      <c r="DUM568" s="4"/>
      <c r="DUN568" s="4"/>
      <c r="DUO568" s="4"/>
      <c r="DUP568" s="4"/>
      <c r="DUQ568" s="4"/>
      <c r="DUR568" s="4"/>
      <c r="DUS568" s="4"/>
      <c r="DUT568" s="4"/>
      <c r="DUU568" s="4"/>
      <c r="DUV568" s="4"/>
      <c r="DUW568" s="4"/>
      <c r="DUX568" s="4"/>
      <c r="DUY568" s="4"/>
      <c r="DUZ568" s="4"/>
      <c r="DVA568" s="4"/>
      <c r="DVB568" s="4"/>
      <c r="DVC568" s="4"/>
      <c r="DVD568" s="4"/>
      <c r="DVE568" s="4"/>
      <c r="DVF568" s="4"/>
      <c r="DVG568" s="4"/>
      <c r="DVH568" s="4"/>
      <c r="DVI568" s="4"/>
      <c r="DVJ568" s="4"/>
      <c r="DVK568" s="4"/>
      <c r="DVL568" s="4"/>
      <c r="DVM568" s="4"/>
      <c r="DVN568" s="4"/>
      <c r="DVO568" s="4"/>
      <c r="DVP568" s="4"/>
      <c r="DVQ568" s="4"/>
      <c r="DVR568" s="4"/>
      <c r="DVS568" s="4"/>
      <c r="DVT568" s="4"/>
      <c r="DVU568" s="4"/>
      <c r="DVV568" s="4"/>
      <c r="DVW568" s="4"/>
      <c r="DVX568" s="4"/>
      <c r="DVY568" s="4"/>
      <c r="DVZ568" s="4"/>
      <c r="DWA568" s="4"/>
      <c r="DWB568" s="4"/>
      <c r="DWC568" s="4"/>
      <c r="DWD568" s="4"/>
      <c r="DWE568" s="4"/>
      <c r="DWF568" s="4"/>
      <c r="DWG568" s="4"/>
      <c r="DWH568" s="4"/>
      <c r="DWI568" s="4"/>
      <c r="DWJ568" s="4"/>
      <c r="DWK568" s="4"/>
      <c r="DWL568" s="4"/>
      <c r="DWM568" s="4"/>
      <c r="DWN568" s="4"/>
      <c r="DWO568" s="4"/>
      <c r="DWP568" s="4"/>
      <c r="DWQ568" s="4"/>
      <c r="DWR568" s="4"/>
      <c r="DWS568" s="4"/>
      <c r="DWT568" s="4"/>
      <c r="DWU568" s="4"/>
      <c r="DWV568" s="4"/>
      <c r="DWW568" s="4"/>
      <c r="DWX568" s="4"/>
      <c r="DWY568" s="4"/>
      <c r="DWZ568" s="4"/>
      <c r="DXA568" s="4"/>
      <c r="DXB568" s="4"/>
      <c r="DXC568" s="4"/>
      <c r="DXD568" s="4"/>
      <c r="DXE568" s="4"/>
      <c r="DXF568" s="4"/>
      <c r="DXG568" s="4"/>
      <c r="DXH568" s="4"/>
      <c r="DXI568" s="4"/>
      <c r="DXJ568" s="4"/>
      <c r="DXK568" s="4"/>
      <c r="DXL568" s="4"/>
      <c r="DXM568" s="4"/>
      <c r="DXN568" s="4"/>
      <c r="DXO568" s="4"/>
      <c r="DXP568" s="4"/>
      <c r="DXQ568" s="4"/>
      <c r="DXR568" s="4"/>
      <c r="DXS568" s="4"/>
      <c r="DXT568" s="4"/>
      <c r="DXU568" s="4"/>
      <c r="DXV568" s="4"/>
      <c r="DXW568" s="4"/>
      <c r="DXX568" s="4"/>
      <c r="DXY568" s="4"/>
      <c r="DXZ568" s="4"/>
      <c r="DYA568" s="4"/>
      <c r="DYB568" s="4"/>
      <c r="DYC568" s="4"/>
      <c r="DYD568" s="4"/>
      <c r="DYE568" s="4"/>
      <c r="DYF568" s="4"/>
      <c r="DYG568" s="4"/>
      <c r="DYH568" s="4"/>
      <c r="DYI568" s="4"/>
      <c r="DYJ568" s="4"/>
      <c r="DYK568" s="4"/>
      <c r="DYL568" s="4"/>
      <c r="DYM568" s="4"/>
      <c r="DYN568" s="4"/>
      <c r="DYO568" s="4"/>
      <c r="DYP568" s="4"/>
      <c r="DYQ568" s="4"/>
      <c r="DYR568" s="4"/>
      <c r="DYS568" s="4"/>
      <c r="DYT568" s="4"/>
      <c r="DYU568" s="4"/>
      <c r="DYV568" s="4"/>
      <c r="DYW568" s="4"/>
      <c r="DYX568" s="4"/>
      <c r="DYY568" s="4"/>
      <c r="DYZ568" s="4"/>
      <c r="DZA568" s="4"/>
      <c r="DZB568" s="4"/>
      <c r="DZC568" s="4"/>
      <c r="DZD568" s="4"/>
      <c r="DZE568" s="4"/>
      <c r="DZF568" s="4"/>
      <c r="DZG568" s="4"/>
      <c r="DZH568" s="4"/>
      <c r="DZI568" s="4"/>
      <c r="DZJ568" s="4"/>
      <c r="DZK568" s="4"/>
      <c r="DZL568" s="4"/>
      <c r="DZM568" s="4"/>
      <c r="DZN568" s="4"/>
      <c r="DZO568" s="4"/>
      <c r="DZP568" s="4"/>
      <c r="DZQ568" s="4"/>
      <c r="DZR568" s="4"/>
      <c r="DZS568" s="4"/>
      <c r="DZT568" s="4"/>
      <c r="DZU568" s="4"/>
      <c r="DZV568" s="4"/>
      <c r="DZW568" s="4"/>
      <c r="DZX568" s="4"/>
      <c r="DZY568" s="4"/>
      <c r="DZZ568" s="4"/>
      <c r="EAA568" s="4"/>
      <c r="EAB568" s="4"/>
      <c r="EAC568" s="4"/>
      <c r="EAD568" s="4"/>
      <c r="EAE568" s="4"/>
      <c r="EAF568" s="4"/>
      <c r="EAG568" s="4"/>
      <c r="EAH568" s="4"/>
      <c r="EAI568" s="4"/>
      <c r="EAJ568" s="4"/>
      <c r="EAK568" s="4"/>
      <c r="EAL568" s="4"/>
      <c r="EAM568" s="4"/>
      <c r="EAN568" s="4"/>
      <c r="EAO568" s="4"/>
      <c r="EAP568" s="4"/>
      <c r="EAQ568" s="4"/>
      <c r="EAR568" s="4"/>
      <c r="EAS568" s="4"/>
      <c r="EAT568" s="4"/>
      <c r="EAU568" s="4"/>
      <c r="EAV568" s="4"/>
      <c r="EAW568" s="4"/>
      <c r="EAX568" s="4"/>
      <c r="EAY568" s="4"/>
      <c r="EAZ568" s="4"/>
      <c r="EBA568" s="4"/>
      <c r="EBB568" s="4"/>
      <c r="EBC568" s="4"/>
      <c r="EBD568" s="4"/>
      <c r="EBE568" s="4"/>
      <c r="EBF568" s="4"/>
      <c r="EBG568" s="4"/>
      <c r="EBH568" s="4"/>
      <c r="EBI568" s="4"/>
      <c r="EBJ568" s="4"/>
      <c r="EBK568" s="4"/>
      <c r="EBL568" s="4"/>
      <c r="EBM568" s="4"/>
      <c r="EBN568" s="4"/>
      <c r="EBO568" s="4"/>
      <c r="EBP568" s="4"/>
      <c r="EBQ568" s="4"/>
      <c r="EBR568" s="4"/>
      <c r="EBS568" s="4"/>
      <c r="EBT568" s="4"/>
      <c r="EBU568" s="4"/>
      <c r="EBV568" s="4"/>
      <c r="EBW568" s="4"/>
      <c r="EBX568" s="4"/>
      <c r="EBY568" s="4"/>
      <c r="EBZ568" s="4"/>
      <c r="ECA568" s="4"/>
      <c r="ECB568" s="4"/>
      <c r="ECC568" s="4"/>
      <c r="ECD568" s="4"/>
      <c r="ECE568" s="4"/>
      <c r="ECF568" s="4"/>
      <c r="ECG568" s="4"/>
      <c r="ECH568" s="4"/>
      <c r="ECI568" s="4"/>
      <c r="ECJ568" s="4"/>
      <c r="ECK568" s="4"/>
      <c r="ECL568" s="4"/>
      <c r="ECM568" s="4"/>
      <c r="ECN568" s="4"/>
      <c r="ECO568" s="4"/>
      <c r="ECP568" s="4"/>
      <c r="ECQ568" s="4"/>
      <c r="ECR568" s="4"/>
      <c r="ECS568" s="4"/>
      <c r="ECT568" s="4"/>
      <c r="ECU568" s="4"/>
      <c r="ECV568" s="4"/>
      <c r="ECW568" s="4"/>
      <c r="ECX568" s="4"/>
      <c r="ECY568" s="4"/>
      <c r="ECZ568" s="4"/>
      <c r="EDA568" s="4"/>
      <c r="EDB568" s="4"/>
      <c r="EDC568" s="4"/>
      <c r="EDD568" s="4"/>
      <c r="EDE568" s="4"/>
      <c r="EDF568" s="4"/>
      <c r="EDG568" s="4"/>
      <c r="EDH568" s="4"/>
      <c r="EDI568" s="4"/>
      <c r="EDJ568" s="4"/>
      <c r="EDK568" s="4"/>
      <c r="EDL568" s="4"/>
      <c r="EDM568" s="4"/>
      <c r="EDN568" s="4"/>
      <c r="EDO568" s="4"/>
      <c r="EDP568" s="4"/>
      <c r="EDQ568" s="4"/>
      <c r="EDR568" s="4"/>
      <c r="EDS568" s="4"/>
      <c r="EDT568" s="4"/>
      <c r="EDU568" s="4"/>
      <c r="EDV568" s="4"/>
      <c r="EDW568" s="4"/>
      <c r="EDX568" s="4"/>
      <c r="EDY568" s="4"/>
      <c r="EDZ568" s="4"/>
      <c r="EEA568" s="4"/>
      <c r="EEB568" s="4"/>
      <c r="EEC568" s="4"/>
      <c r="EED568" s="4"/>
      <c r="EEE568" s="4"/>
      <c r="EEF568" s="4"/>
      <c r="EEG568" s="4"/>
      <c r="EEH568" s="4"/>
      <c r="EEI568" s="4"/>
      <c r="EEJ568" s="4"/>
      <c r="EEK568" s="4"/>
      <c r="EEL568" s="4"/>
      <c r="EEM568" s="4"/>
      <c r="EEN568" s="4"/>
      <c r="EEO568" s="4"/>
      <c r="EEP568" s="4"/>
      <c r="EEQ568" s="4"/>
      <c r="EER568" s="4"/>
      <c r="EES568" s="4"/>
      <c r="EET568" s="4"/>
      <c r="EEU568" s="4"/>
      <c r="EEV568" s="4"/>
      <c r="EEW568" s="4"/>
      <c r="EEX568" s="4"/>
      <c r="EEY568" s="4"/>
      <c r="EEZ568" s="4"/>
      <c r="EFA568" s="4"/>
      <c r="EFB568" s="4"/>
      <c r="EFC568" s="4"/>
      <c r="EFD568" s="4"/>
      <c r="EFE568" s="4"/>
      <c r="EFF568" s="4"/>
      <c r="EFG568" s="4"/>
      <c r="EFH568" s="4"/>
      <c r="EFI568" s="4"/>
      <c r="EFJ568" s="4"/>
      <c r="EFK568" s="4"/>
      <c r="EFL568" s="4"/>
      <c r="EFM568" s="4"/>
      <c r="EFN568" s="4"/>
      <c r="EFO568" s="4"/>
      <c r="EFP568" s="4"/>
      <c r="EFQ568" s="4"/>
      <c r="EFR568" s="4"/>
      <c r="EFS568" s="4"/>
      <c r="EFT568" s="4"/>
      <c r="EFU568" s="4"/>
      <c r="EFV568" s="4"/>
      <c r="EFW568" s="4"/>
      <c r="EFX568" s="4"/>
      <c r="EFY568" s="4"/>
      <c r="EFZ568" s="4"/>
      <c r="EGA568" s="4"/>
      <c r="EGB568" s="4"/>
      <c r="EGC568" s="4"/>
      <c r="EGD568" s="4"/>
      <c r="EGE568" s="4"/>
      <c r="EGF568" s="4"/>
      <c r="EGG568" s="4"/>
      <c r="EGH568" s="4"/>
      <c r="EGI568" s="4"/>
      <c r="EGJ568" s="4"/>
      <c r="EGK568" s="4"/>
      <c r="EGL568" s="4"/>
      <c r="EGM568" s="4"/>
      <c r="EGN568" s="4"/>
      <c r="EGO568" s="4"/>
      <c r="EGP568" s="4"/>
      <c r="EGQ568" s="4"/>
      <c r="EGR568" s="4"/>
      <c r="EGS568" s="4"/>
      <c r="EGT568" s="4"/>
      <c r="EGU568" s="4"/>
      <c r="EGV568" s="4"/>
      <c r="EGW568" s="4"/>
      <c r="EGX568" s="4"/>
      <c r="EGY568" s="4"/>
      <c r="EGZ568" s="4"/>
      <c r="EHA568" s="4"/>
      <c r="EHB568" s="4"/>
      <c r="EHC568" s="4"/>
      <c r="EHD568" s="4"/>
      <c r="EHE568" s="4"/>
      <c r="EHF568" s="4"/>
      <c r="EHG568" s="4"/>
      <c r="EHH568" s="4"/>
      <c r="EHI568" s="4"/>
      <c r="EHJ568" s="4"/>
      <c r="EHK568" s="4"/>
      <c r="EHL568" s="4"/>
      <c r="EHM568" s="4"/>
      <c r="EHN568" s="4"/>
      <c r="EHO568" s="4"/>
      <c r="EHP568" s="4"/>
      <c r="EHQ568" s="4"/>
      <c r="EHR568" s="4"/>
      <c r="EHS568" s="4"/>
      <c r="EHT568" s="4"/>
      <c r="EHU568" s="4"/>
      <c r="EHV568" s="4"/>
      <c r="EHW568" s="4"/>
      <c r="EHX568" s="4"/>
      <c r="EHY568" s="4"/>
      <c r="EHZ568" s="4"/>
      <c r="EIA568" s="4"/>
      <c r="EIB568" s="4"/>
      <c r="EIC568" s="4"/>
      <c r="EID568" s="4"/>
      <c r="EIE568" s="4"/>
      <c r="EIF568" s="4"/>
      <c r="EIG568" s="4"/>
      <c r="EIH568" s="4"/>
      <c r="EII568" s="4"/>
      <c r="EIJ568" s="4"/>
      <c r="EIK568" s="4"/>
      <c r="EIL568" s="4"/>
      <c r="EIM568" s="4"/>
      <c r="EIN568" s="4"/>
      <c r="EIO568" s="4"/>
      <c r="EIP568" s="4"/>
      <c r="EIQ568" s="4"/>
      <c r="EIR568" s="4"/>
      <c r="EIS568" s="4"/>
      <c r="EIT568" s="4"/>
      <c r="EIU568" s="4"/>
      <c r="EIV568" s="4"/>
      <c r="EIW568" s="4"/>
      <c r="EIX568" s="4"/>
      <c r="EIY568" s="4"/>
      <c r="EIZ568" s="4"/>
      <c r="EJA568" s="4"/>
      <c r="EJB568" s="4"/>
      <c r="EJC568" s="4"/>
      <c r="EJD568" s="4"/>
      <c r="EJE568" s="4"/>
      <c r="EJF568" s="4"/>
      <c r="EJG568" s="4"/>
      <c r="EJH568" s="4"/>
      <c r="EJI568" s="4"/>
      <c r="EJJ568" s="4"/>
      <c r="EJK568" s="4"/>
      <c r="EJL568" s="4"/>
      <c r="EJM568" s="4"/>
      <c r="EJN568" s="4"/>
      <c r="EJO568" s="4"/>
      <c r="EJP568" s="4"/>
      <c r="EJQ568" s="4"/>
      <c r="EJR568" s="4"/>
      <c r="EJS568" s="4"/>
      <c r="EJT568" s="4"/>
      <c r="EJU568" s="4"/>
      <c r="EJV568" s="4"/>
      <c r="EJW568" s="4"/>
      <c r="EJX568" s="4"/>
      <c r="EJY568" s="4"/>
      <c r="EJZ568" s="4"/>
      <c r="EKA568" s="4"/>
      <c r="EKB568" s="4"/>
      <c r="EKC568" s="4"/>
      <c r="EKD568" s="4"/>
      <c r="EKE568" s="4"/>
      <c r="EKF568" s="4"/>
      <c r="EKG568" s="4"/>
      <c r="EKH568" s="4"/>
      <c r="EKI568" s="4"/>
      <c r="EKJ568" s="4"/>
      <c r="EKK568" s="4"/>
      <c r="EKL568" s="4"/>
      <c r="EKM568" s="4"/>
      <c r="EKN568" s="4"/>
      <c r="EKO568" s="4"/>
      <c r="EKP568" s="4"/>
      <c r="EKQ568" s="4"/>
      <c r="EKR568" s="4"/>
      <c r="EKS568" s="4"/>
      <c r="EKT568" s="4"/>
      <c r="EKU568" s="4"/>
      <c r="EKV568" s="4"/>
      <c r="EKW568" s="4"/>
      <c r="EKX568" s="4"/>
      <c r="EKY568" s="4"/>
      <c r="EKZ568" s="4"/>
      <c r="ELA568" s="4"/>
      <c r="ELB568" s="4"/>
      <c r="ELC568" s="4"/>
      <c r="ELD568" s="4"/>
      <c r="ELE568" s="4"/>
      <c r="ELF568" s="4"/>
      <c r="ELG568" s="4"/>
      <c r="ELH568" s="4"/>
      <c r="ELI568" s="4"/>
      <c r="ELJ568" s="4"/>
      <c r="ELK568" s="4"/>
      <c r="ELL568" s="4"/>
      <c r="ELM568" s="4"/>
      <c r="ELN568" s="4"/>
      <c r="ELO568" s="4"/>
      <c r="ELP568" s="4"/>
      <c r="ELQ568" s="4"/>
      <c r="ELR568" s="4"/>
      <c r="ELS568" s="4"/>
      <c r="ELT568" s="4"/>
      <c r="ELU568" s="4"/>
      <c r="ELV568" s="4"/>
      <c r="ELW568" s="4"/>
      <c r="ELX568" s="4"/>
      <c r="ELY568" s="4"/>
      <c r="ELZ568" s="4"/>
      <c r="EMA568" s="4"/>
      <c r="EMB568" s="4"/>
      <c r="EMC568" s="4"/>
      <c r="EMD568" s="4"/>
      <c r="EME568" s="4"/>
      <c r="EMF568" s="4"/>
      <c r="EMG568" s="4"/>
      <c r="EMH568" s="4"/>
      <c r="EMI568" s="4"/>
      <c r="EMJ568" s="4"/>
      <c r="EMK568" s="4"/>
      <c r="EML568" s="4"/>
      <c r="EMM568" s="4"/>
      <c r="EMN568" s="4"/>
      <c r="EMO568" s="4"/>
      <c r="EMP568" s="4"/>
      <c r="EMQ568" s="4"/>
      <c r="EMR568" s="4"/>
      <c r="EMS568" s="4"/>
      <c r="EMT568" s="4"/>
      <c r="EMU568" s="4"/>
      <c r="EMV568" s="4"/>
      <c r="EMW568" s="4"/>
      <c r="EMX568" s="4"/>
      <c r="EMY568" s="4"/>
      <c r="EMZ568" s="4"/>
      <c r="ENA568" s="4"/>
      <c r="ENB568" s="4"/>
      <c r="ENC568" s="4"/>
      <c r="END568" s="4"/>
      <c r="ENE568" s="4"/>
      <c r="ENF568" s="4"/>
      <c r="ENG568" s="4"/>
      <c r="ENH568" s="4"/>
      <c r="ENI568" s="4"/>
      <c r="ENJ568" s="4"/>
      <c r="ENK568" s="4"/>
      <c r="ENL568" s="4"/>
      <c r="ENM568" s="4"/>
      <c r="ENN568" s="4"/>
      <c r="ENO568" s="4"/>
      <c r="ENP568" s="4"/>
      <c r="ENQ568" s="4"/>
      <c r="ENR568" s="4"/>
      <c r="ENS568" s="4"/>
      <c r="ENT568" s="4"/>
      <c r="ENU568" s="4"/>
      <c r="ENV568" s="4"/>
      <c r="ENW568" s="4"/>
      <c r="ENX568" s="4"/>
      <c r="ENY568" s="4"/>
      <c r="ENZ568" s="4"/>
      <c r="EOA568" s="4"/>
      <c r="EOB568" s="4"/>
      <c r="EOC568" s="4"/>
      <c r="EOD568" s="4"/>
      <c r="EOE568" s="4"/>
      <c r="EOF568" s="4"/>
      <c r="EOG568" s="4"/>
      <c r="EOH568" s="4"/>
      <c r="EOI568" s="4"/>
      <c r="EOJ568" s="4"/>
      <c r="EOK568" s="4"/>
      <c r="EOL568" s="4"/>
      <c r="EOM568" s="4"/>
      <c r="EON568" s="4"/>
      <c r="EOO568" s="4"/>
      <c r="EOP568" s="4"/>
      <c r="EOQ568" s="4"/>
      <c r="EOR568" s="4"/>
      <c r="EOS568" s="4"/>
      <c r="EOT568" s="4"/>
      <c r="EOU568" s="4"/>
      <c r="EOV568" s="4"/>
      <c r="EOW568" s="4"/>
      <c r="EOX568" s="4"/>
      <c r="EOY568" s="4"/>
      <c r="EOZ568" s="4"/>
      <c r="EPA568" s="4"/>
      <c r="EPB568" s="4"/>
      <c r="EPC568" s="4"/>
      <c r="EPD568" s="4"/>
      <c r="EPE568" s="4"/>
      <c r="EPF568" s="4"/>
      <c r="EPG568" s="4"/>
      <c r="EPH568" s="4"/>
      <c r="EPI568" s="4"/>
      <c r="EPJ568" s="4"/>
      <c r="EPK568" s="4"/>
      <c r="EPL568" s="4"/>
      <c r="EPM568" s="4"/>
      <c r="EPN568" s="4"/>
      <c r="EPO568" s="4"/>
      <c r="EPP568" s="4"/>
      <c r="EPQ568" s="4"/>
      <c r="EPR568" s="4"/>
      <c r="EPS568" s="4"/>
      <c r="EPT568" s="4"/>
      <c r="EPU568" s="4"/>
      <c r="EPV568" s="4"/>
      <c r="EPW568" s="4"/>
      <c r="EPX568" s="4"/>
      <c r="EPY568" s="4"/>
      <c r="EPZ568" s="4"/>
      <c r="EQA568" s="4"/>
      <c r="EQB568" s="4"/>
      <c r="EQC568" s="4"/>
      <c r="EQD568" s="4"/>
      <c r="EQE568" s="4"/>
      <c r="EQF568" s="4"/>
      <c r="EQG568" s="4"/>
      <c r="EQH568" s="4"/>
      <c r="EQI568" s="4"/>
      <c r="EQJ568" s="4"/>
      <c r="EQK568" s="4"/>
      <c r="EQL568" s="4"/>
      <c r="EQM568" s="4"/>
      <c r="EQN568" s="4"/>
      <c r="EQO568" s="4"/>
      <c r="EQP568" s="4"/>
      <c r="EQQ568" s="4"/>
      <c r="EQR568" s="4"/>
      <c r="EQS568" s="4"/>
      <c r="EQT568" s="4"/>
      <c r="EQU568" s="4"/>
      <c r="EQV568" s="4"/>
      <c r="EQW568" s="4"/>
      <c r="EQX568" s="4"/>
      <c r="EQY568" s="4"/>
      <c r="EQZ568" s="4"/>
      <c r="ERA568" s="4"/>
      <c r="ERB568" s="4"/>
      <c r="ERC568" s="4"/>
      <c r="ERD568" s="4"/>
      <c r="ERE568" s="4"/>
      <c r="ERF568" s="4"/>
      <c r="ERG568" s="4"/>
      <c r="ERH568" s="4"/>
      <c r="ERI568" s="4"/>
      <c r="ERJ568" s="4"/>
      <c r="ERK568" s="4"/>
      <c r="ERL568" s="4"/>
      <c r="ERM568" s="4"/>
      <c r="ERN568" s="4"/>
      <c r="ERO568" s="4"/>
      <c r="ERP568" s="4"/>
      <c r="ERQ568" s="4"/>
      <c r="ERR568" s="4"/>
      <c r="ERS568" s="4"/>
      <c r="ERT568" s="4"/>
      <c r="ERU568" s="4"/>
      <c r="ERV568" s="4"/>
      <c r="ERW568" s="4"/>
      <c r="ERX568" s="4"/>
      <c r="ERY568" s="4"/>
      <c r="ERZ568" s="4"/>
      <c r="ESA568" s="4"/>
      <c r="ESB568" s="4"/>
      <c r="ESC568" s="4"/>
      <c r="ESD568" s="4"/>
      <c r="ESE568" s="4"/>
      <c r="ESF568" s="4"/>
      <c r="ESG568" s="4"/>
      <c r="ESH568" s="4"/>
      <c r="ESI568" s="4"/>
      <c r="ESJ568" s="4"/>
      <c r="ESK568" s="4"/>
      <c r="ESL568" s="4"/>
      <c r="ESM568" s="4"/>
      <c r="ESN568" s="4"/>
      <c r="ESO568" s="4"/>
      <c r="ESP568" s="4"/>
      <c r="ESQ568" s="4"/>
      <c r="ESR568" s="4"/>
      <c r="ESS568" s="4"/>
      <c r="EST568" s="4"/>
      <c r="ESU568" s="4"/>
      <c r="ESV568" s="4"/>
      <c r="ESW568" s="4"/>
      <c r="ESX568" s="4"/>
      <c r="ESY568" s="4"/>
      <c r="ESZ568" s="4"/>
      <c r="ETA568" s="4"/>
      <c r="ETB568" s="4"/>
      <c r="ETC568" s="4"/>
      <c r="ETD568" s="4"/>
      <c r="ETE568" s="4"/>
      <c r="ETF568" s="4"/>
      <c r="ETG568" s="4"/>
      <c r="ETH568" s="4"/>
      <c r="ETI568" s="4"/>
      <c r="ETJ568" s="4"/>
      <c r="ETK568" s="4"/>
      <c r="ETL568" s="4"/>
      <c r="ETM568" s="4"/>
      <c r="ETN568" s="4"/>
      <c r="ETO568" s="4"/>
      <c r="ETP568" s="4"/>
      <c r="ETQ568" s="4"/>
      <c r="ETR568" s="4"/>
      <c r="ETS568" s="4"/>
      <c r="ETT568" s="4"/>
      <c r="ETU568" s="4"/>
      <c r="ETV568" s="4"/>
      <c r="ETW568" s="4"/>
      <c r="ETX568" s="4"/>
      <c r="ETY568" s="4"/>
      <c r="ETZ568" s="4"/>
      <c r="EUA568" s="4"/>
      <c r="EUB568" s="4"/>
      <c r="EUC568" s="4"/>
      <c r="EUD568" s="4"/>
      <c r="EUE568" s="4"/>
      <c r="EUF568" s="4"/>
      <c r="EUG568" s="4"/>
      <c r="EUH568" s="4"/>
      <c r="EUI568" s="4"/>
      <c r="EUJ568" s="4"/>
      <c r="EUK568" s="4"/>
      <c r="EUL568" s="4"/>
      <c r="EUM568" s="4"/>
      <c r="EUN568" s="4"/>
      <c r="EUO568" s="4"/>
      <c r="EUP568" s="4"/>
      <c r="EUQ568" s="4"/>
      <c r="EUR568" s="4"/>
      <c r="EUS568" s="4"/>
      <c r="EUT568" s="4"/>
      <c r="EUU568" s="4"/>
      <c r="EUV568" s="4"/>
      <c r="EUW568" s="4"/>
      <c r="EUX568" s="4"/>
      <c r="EUY568" s="4"/>
      <c r="EUZ568" s="4"/>
      <c r="EVA568" s="4"/>
      <c r="EVB568" s="4"/>
      <c r="EVC568" s="4"/>
      <c r="EVD568" s="4"/>
      <c r="EVE568" s="4"/>
      <c r="EVF568" s="4"/>
      <c r="EVG568" s="4"/>
      <c r="EVH568" s="4"/>
      <c r="EVI568" s="4"/>
      <c r="EVJ568" s="4"/>
      <c r="EVK568" s="4"/>
      <c r="EVL568" s="4"/>
      <c r="EVM568" s="4"/>
      <c r="EVN568" s="4"/>
      <c r="EVO568" s="4"/>
      <c r="EVP568" s="4"/>
      <c r="EVQ568" s="4"/>
      <c r="EVR568" s="4"/>
      <c r="EVS568" s="4"/>
      <c r="EVT568" s="4"/>
      <c r="EVU568" s="4"/>
      <c r="EVV568" s="4"/>
      <c r="EVW568" s="4"/>
      <c r="EVX568" s="4"/>
      <c r="EVY568" s="4"/>
      <c r="EVZ568" s="4"/>
      <c r="EWA568" s="4"/>
      <c r="EWB568" s="4"/>
      <c r="EWC568" s="4"/>
      <c r="EWD568" s="4"/>
      <c r="EWE568" s="4"/>
      <c r="EWF568" s="4"/>
      <c r="EWG568" s="4"/>
      <c r="EWH568" s="4"/>
      <c r="EWI568" s="4"/>
      <c r="EWJ568" s="4"/>
      <c r="EWK568" s="4"/>
      <c r="EWL568" s="4"/>
      <c r="EWM568" s="4"/>
      <c r="EWN568" s="4"/>
      <c r="EWO568" s="4"/>
      <c r="EWP568" s="4"/>
      <c r="EWQ568" s="4"/>
      <c r="EWR568" s="4"/>
      <c r="EWS568" s="4"/>
      <c r="EWT568" s="4"/>
      <c r="EWU568" s="4"/>
      <c r="EWV568" s="4"/>
      <c r="EWW568" s="4"/>
      <c r="EWX568" s="4"/>
      <c r="EWY568" s="4"/>
      <c r="EWZ568" s="4"/>
      <c r="EXA568" s="4"/>
      <c r="EXB568" s="4"/>
      <c r="EXC568" s="4"/>
      <c r="EXD568" s="4"/>
      <c r="EXE568" s="4"/>
      <c r="EXF568" s="4"/>
      <c r="EXG568" s="4"/>
      <c r="EXH568" s="4"/>
      <c r="EXI568" s="4"/>
      <c r="EXJ568" s="4"/>
      <c r="EXK568" s="4"/>
      <c r="EXL568" s="4"/>
      <c r="EXM568" s="4"/>
      <c r="EXN568" s="4"/>
      <c r="EXO568" s="4"/>
      <c r="EXP568" s="4"/>
      <c r="EXQ568" s="4"/>
      <c r="EXR568" s="4"/>
      <c r="EXS568" s="4"/>
      <c r="EXT568" s="4"/>
      <c r="EXU568" s="4"/>
      <c r="EXV568" s="4"/>
      <c r="EXW568" s="4"/>
      <c r="EXX568" s="4"/>
      <c r="EXY568" s="4"/>
      <c r="EXZ568" s="4"/>
      <c r="EYA568" s="4"/>
      <c r="EYB568" s="4"/>
      <c r="EYC568" s="4"/>
      <c r="EYD568" s="4"/>
      <c r="EYE568" s="4"/>
      <c r="EYF568" s="4"/>
      <c r="EYG568" s="4"/>
      <c r="EYH568" s="4"/>
      <c r="EYI568" s="4"/>
      <c r="EYJ568" s="4"/>
      <c r="EYK568" s="4"/>
      <c r="EYL568" s="4"/>
      <c r="EYM568" s="4"/>
      <c r="EYN568" s="4"/>
      <c r="EYO568" s="4"/>
      <c r="EYP568" s="4"/>
      <c r="EYQ568" s="4"/>
      <c r="EYR568" s="4"/>
      <c r="EYS568" s="4"/>
      <c r="EYT568" s="4"/>
      <c r="EYU568" s="4"/>
      <c r="EYV568" s="4"/>
      <c r="EYW568" s="4"/>
      <c r="EYX568" s="4"/>
      <c r="EYY568" s="4"/>
      <c r="EYZ568" s="4"/>
      <c r="EZA568" s="4"/>
      <c r="EZB568" s="4"/>
      <c r="EZC568" s="4"/>
      <c r="EZD568" s="4"/>
      <c r="EZE568" s="4"/>
      <c r="EZF568" s="4"/>
      <c r="EZG568" s="4"/>
      <c r="EZH568" s="4"/>
      <c r="EZI568" s="4"/>
      <c r="EZJ568" s="4"/>
      <c r="EZK568" s="4"/>
      <c r="EZL568" s="4"/>
      <c r="EZM568" s="4"/>
      <c r="EZN568" s="4"/>
      <c r="EZO568" s="4"/>
      <c r="EZP568" s="4"/>
      <c r="EZQ568" s="4"/>
      <c r="EZR568" s="4"/>
      <c r="EZS568" s="4"/>
      <c r="EZT568" s="4"/>
      <c r="EZU568" s="4"/>
      <c r="EZV568" s="4"/>
      <c r="EZW568" s="4"/>
      <c r="EZX568" s="4"/>
      <c r="EZY568" s="4"/>
      <c r="EZZ568" s="4"/>
      <c r="FAA568" s="4"/>
      <c r="FAB568" s="4"/>
      <c r="FAC568" s="4"/>
      <c r="FAD568" s="4"/>
      <c r="FAE568" s="4"/>
      <c r="FAF568" s="4"/>
      <c r="FAG568" s="4"/>
      <c r="FAH568" s="4"/>
      <c r="FAI568" s="4"/>
      <c r="FAJ568" s="4"/>
      <c r="FAK568" s="4"/>
      <c r="FAL568" s="4"/>
      <c r="FAM568" s="4"/>
      <c r="FAN568" s="4"/>
      <c r="FAO568" s="4"/>
      <c r="FAP568" s="4"/>
      <c r="FAQ568" s="4"/>
      <c r="FAR568" s="4"/>
      <c r="FAS568" s="4"/>
      <c r="FAT568" s="4"/>
      <c r="FAU568" s="4"/>
      <c r="FAV568" s="4"/>
      <c r="FAW568" s="4"/>
      <c r="FAX568" s="4"/>
      <c r="FAY568" s="4"/>
      <c r="FAZ568" s="4"/>
      <c r="FBA568" s="4"/>
      <c r="FBB568" s="4"/>
      <c r="FBC568" s="4"/>
      <c r="FBD568" s="4"/>
      <c r="FBE568" s="4"/>
      <c r="FBF568" s="4"/>
      <c r="FBG568" s="4"/>
      <c r="FBH568" s="4"/>
      <c r="FBI568" s="4"/>
      <c r="FBJ568" s="4"/>
      <c r="FBK568" s="4"/>
      <c r="FBL568" s="4"/>
      <c r="FBM568" s="4"/>
      <c r="FBN568" s="4"/>
      <c r="FBO568" s="4"/>
      <c r="FBP568" s="4"/>
      <c r="FBQ568" s="4"/>
      <c r="FBR568" s="4"/>
      <c r="FBS568" s="4"/>
      <c r="FBT568" s="4"/>
      <c r="FBU568" s="4"/>
      <c r="FBV568" s="4"/>
      <c r="FBW568" s="4"/>
      <c r="FBX568" s="4"/>
      <c r="FBY568" s="4"/>
      <c r="FBZ568" s="4"/>
      <c r="FCA568" s="4"/>
      <c r="FCB568" s="4"/>
      <c r="FCC568" s="4"/>
      <c r="FCD568" s="4"/>
      <c r="FCE568" s="4"/>
      <c r="FCF568" s="4"/>
      <c r="FCG568" s="4"/>
      <c r="FCH568" s="4"/>
      <c r="FCI568" s="4"/>
      <c r="FCJ568" s="4"/>
      <c r="FCK568" s="4"/>
      <c r="FCL568" s="4"/>
      <c r="FCM568" s="4"/>
      <c r="FCN568" s="4"/>
      <c r="FCO568" s="4"/>
      <c r="FCP568" s="4"/>
      <c r="FCQ568" s="4"/>
      <c r="FCR568" s="4"/>
      <c r="FCS568" s="4"/>
      <c r="FCT568" s="4"/>
      <c r="FCU568" s="4"/>
      <c r="FCV568" s="4"/>
      <c r="FCW568" s="4"/>
      <c r="FCX568" s="4"/>
      <c r="FCY568" s="4"/>
      <c r="FCZ568" s="4"/>
      <c r="FDA568" s="4"/>
      <c r="FDB568" s="4"/>
      <c r="FDC568" s="4"/>
      <c r="FDD568" s="4"/>
      <c r="FDE568" s="4"/>
      <c r="FDF568" s="4"/>
      <c r="FDG568" s="4"/>
      <c r="FDH568" s="4"/>
      <c r="FDI568" s="4"/>
      <c r="FDJ568" s="4"/>
      <c r="FDK568" s="4"/>
      <c r="FDL568" s="4"/>
      <c r="FDM568" s="4"/>
      <c r="FDN568" s="4"/>
      <c r="FDO568" s="4"/>
      <c r="FDP568" s="4"/>
      <c r="FDQ568" s="4"/>
      <c r="FDR568" s="4"/>
      <c r="FDS568" s="4"/>
      <c r="FDT568" s="4"/>
      <c r="FDU568" s="4"/>
      <c r="FDV568" s="4"/>
      <c r="FDW568" s="4"/>
      <c r="FDX568" s="4"/>
      <c r="FDY568" s="4"/>
      <c r="FDZ568" s="4"/>
      <c r="FEA568" s="4"/>
      <c r="FEB568" s="4"/>
      <c r="FEC568" s="4"/>
      <c r="FED568" s="4"/>
      <c r="FEE568" s="4"/>
      <c r="FEF568" s="4"/>
      <c r="FEG568" s="4"/>
      <c r="FEH568" s="4"/>
      <c r="FEI568" s="4"/>
      <c r="FEJ568" s="4"/>
      <c r="FEK568" s="4"/>
      <c r="FEL568" s="4"/>
      <c r="FEM568" s="4"/>
      <c r="FEN568" s="4"/>
      <c r="FEO568" s="4"/>
      <c r="FEP568" s="4"/>
      <c r="FEQ568" s="4"/>
      <c r="FER568" s="4"/>
      <c r="FES568" s="4"/>
      <c r="FET568" s="4"/>
      <c r="FEU568" s="4"/>
      <c r="FEV568" s="4"/>
      <c r="FEW568" s="4"/>
      <c r="FEX568" s="4"/>
      <c r="FEY568" s="4"/>
      <c r="FEZ568" s="4"/>
      <c r="FFA568" s="4"/>
      <c r="FFB568" s="4"/>
      <c r="FFC568" s="4"/>
      <c r="FFD568" s="4"/>
      <c r="FFE568" s="4"/>
      <c r="FFF568" s="4"/>
      <c r="FFG568" s="4"/>
      <c r="FFH568" s="4"/>
      <c r="FFI568" s="4"/>
      <c r="FFJ568" s="4"/>
      <c r="FFK568" s="4"/>
      <c r="FFL568" s="4"/>
      <c r="FFM568" s="4"/>
      <c r="FFN568" s="4"/>
      <c r="FFO568" s="4"/>
      <c r="FFP568" s="4"/>
      <c r="FFQ568" s="4"/>
      <c r="FFR568" s="4"/>
      <c r="FFS568" s="4"/>
      <c r="FFT568" s="4"/>
      <c r="FFU568" s="4"/>
      <c r="FFV568" s="4"/>
      <c r="FFW568" s="4"/>
      <c r="FFX568" s="4"/>
      <c r="FFY568" s="4"/>
      <c r="FFZ568" s="4"/>
      <c r="FGA568" s="4"/>
      <c r="FGB568" s="4"/>
      <c r="FGC568" s="4"/>
      <c r="FGD568" s="4"/>
      <c r="FGE568" s="4"/>
      <c r="FGF568" s="4"/>
      <c r="FGG568" s="4"/>
      <c r="FGH568" s="4"/>
      <c r="FGI568" s="4"/>
      <c r="FGJ568" s="4"/>
      <c r="FGK568" s="4"/>
      <c r="FGL568" s="4"/>
      <c r="FGM568" s="4"/>
      <c r="FGN568" s="4"/>
      <c r="FGO568" s="4"/>
      <c r="FGP568" s="4"/>
      <c r="FGQ568" s="4"/>
      <c r="FGR568" s="4"/>
      <c r="FGS568" s="4"/>
      <c r="FGT568" s="4"/>
      <c r="FGU568" s="4"/>
      <c r="FGV568" s="4"/>
      <c r="FGW568" s="4"/>
      <c r="FGX568" s="4"/>
      <c r="FGY568" s="4"/>
      <c r="FGZ568" s="4"/>
      <c r="FHA568" s="4"/>
      <c r="FHB568" s="4"/>
      <c r="FHC568" s="4"/>
      <c r="FHD568" s="4"/>
      <c r="FHE568" s="4"/>
      <c r="FHF568" s="4"/>
      <c r="FHG568" s="4"/>
      <c r="FHH568" s="4"/>
      <c r="FHI568" s="4"/>
      <c r="FHJ568" s="4"/>
      <c r="FHK568" s="4"/>
      <c r="FHL568" s="4"/>
      <c r="FHM568" s="4"/>
      <c r="FHN568" s="4"/>
      <c r="FHO568" s="4"/>
      <c r="FHP568" s="4"/>
      <c r="FHQ568" s="4"/>
      <c r="FHR568" s="4"/>
      <c r="FHS568" s="4"/>
      <c r="FHT568" s="4"/>
      <c r="FHU568" s="4"/>
      <c r="FHV568" s="4"/>
      <c r="FHW568" s="4"/>
      <c r="FHX568" s="4"/>
      <c r="FHY568" s="4"/>
      <c r="FHZ568" s="4"/>
      <c r="FIA568" s="4"/>
      <c r="FIB568" s="4"/>
      <c r="FIC568" s="4"/>
      <c r="FID568" s="4"/>
      <c r="FIE568" s="4"/>
      <c r="FIF568" s="4"/>
      <c r="FIG568" s="4"/>
      <c r="FIH568" s="4"/>
      <c r="FII568" s="4"/>
      <c r="FIJ568" s="4"/>
      <c r="FIK568" s="4"/>
      <c r="FIL568" s="4"/>
      <c r="FIM568" s="4"/>
      <c r="FIN568" s="4"/>
      <c r="FIO568" s="4"/>
      <c r="FIP568" s="4"/>
      <c r="FIQ568" s="4"/>
      <c r="FIR568" s="4"/>
      <c r="FIS568" s="4"/>
      <c r="FIT568" s="4"/>
      <c r="FIU568" s="4"/>
      <c r="FIV568" s="4"/>
      <c r="FIW568" s="4"/>
      <c r="FIX568" s="4"/>
      <c r="FIY568" s="4"/>
      <c r="FIZ568" s="4"/>
      <c r="FJA568" s="4"/>
      <c r="FJB568" s="4"/>
      <c r="FJC568" s="4"/>
      <c r="FJD568" s="4"/>
      <c r="FJE568" s="4"/>
      <c r="FJF568" s="4"/>
      <c r="FJG568" s="4"/>
      <c r="FJH568" s="4"/>
      <c r="FJI568" s="4"/>
      <c r="FJJ568" s="4"/>
      <c r="FJK568" s="4"/>
      <c r="FJL568" s="4"/>
      <c r="FJM568" s="4"/>
      <c r="FJN568" s="4"/>
      <c r="FJO568" s="4"/>
      <c r="FJP568" s="4"/>
      <c r="FJQ568" s="4"/>
      <c r="FJR568" s="4"/>
      <c r="FJS568" s="4"/>
      <c r="FJT568" s="4"/>
      <c r="FJU568" s="4"/>
      <c r="FJV568" s="4"/>
      <c r="FJW568" s="4"/>
      <c r="FJX568" s="4"/>
      <c r="FJY568" s="4"/>
      <c r="FJZ568" s="4"/>
      <c r="FKA568" s="4"/>
      <c r="FKB568" s="4"/>
      <c r="FKC568" s="4"/>
      <c r="FKD568" s="4"/>
      <c r="FKE568" s="4"/>
      <c r="FKF568" s="4"/>
      <c r="FKG568" s="4"/>
      <c r="FKH568" s="4"/>
      <c r="FKI568" s="4"/>
      <c r="FKJ568" s="4"/>
      <c r="FKK568" s="4"/>
      <c r="FKL568" s="4"/>
      <c r="FKM568" s="4"/>
      <c r="FKN568" s="4"/>
      <c r="FKO568" s="4"/>
      <c r="FKP568" s="4"/>
      <c r="FKQ568" s="4"/>
      <c r="FKR568" s="4"/>
      <c r="FKS568" s="4"/>
      <c r="FKT568" s="4"/>
      <c r="FKU568" s="4"/>
      <c r="FKV568" s="4"/>
      <c r="FKW568" s="4"/>
      <c r="FKX568" s="4"/>
      <c r="FKY568" s="4"/>
      <c r="FKZ568" s="4"/>
      <c r="FLA568" s="4"/>
      <c r="FLB568" s="4"/>
      <c r="FLC568" s="4"/>
      <c r="FLD568" s="4"/>
      <c r="FLE568" s="4"/>
      <c r="FLF568" s="4"/>
      <c r="FLG568" s="4"/>
      <c r="FLH568" s="4"/>
      <c r="FLI568" s="4"/>
      <c r="FLJ568" s="4"/>
      <c r="FLK568" s="4"/>
      <c r="FLL568" s="4"/>
      <c r="FLM568" s="4"/>
      <c r="FLN568" s="4"/>
      <c r="FLO568" s="4"/>
      <c r="FLP568" s="4"/>
      <c r="FLQ568" s="4"/>
      <c r="FLR568" s="4"/>
      <c r="FLS568" s="4"/>
      <c r="FLT568" s="4"/>
      <c r="FLU568" s="4"/>
      <c r="FLV568" s="4"/>
      <c r="FLW568" s="4"/>
      <c r="FLX568" s="4"/>
      <c r="FLY568" s="4"/>
      <c r="FLZ568" s="4"/>
      <c r="FMA568" s="4"/>
      <c r="FMB568" s="4"/>
      <c r="FMC568" s="4"/>
      <c r="FMD568" s="4"/>
      <c r="FME568" s="4"/>
      <c r="FMF568" s="4"/>
      <c r="FMG568" s="4"/>
      <c r="FMH568" s="4"/>
      <c r="FMI568" s="4"/>
      <c r="FMJ568" s="4"/>
      <c r="FMK568" s="4"/>
      <c r="FML568" s="4"/>
      <c r="FMM568" s="4"/>
      <c r="FMN568" s="4"/>
      <c r="FMO568" s="4"/>
      <c r="FMP568" s="4"/>
      <c r="FMQ568" s="4"/>
      <c r="FMR568" s="4"/>
      <c r="FMS568" s="4"/>
      <c r="FMT568" s="4"/>
      <c r="FMU568" s="4"/>
      <c r="FMV568" s="4"/>
      <c r="FMW568" s="4"/>
      <c r="FMX568" s="4"/>
      <c r="FMY568" s="4"/>
      <c r="FMZ568" s="4"/>
      <c r="FNA568" s="4"/>
      <c r="FNB568" s="4"/>
      <c r="FNC568" s="4"/>
      <c r="FND568" s="4"/>
      <c r="FNE568" s="4"/>
      <c r="FNF568" s="4"/>
      <c r="FNG568" s="4"/>
      <c r="FNH568" s="4"/>
      <c r="FNI568" s="4"/>
      <c r="FNJ568" s="4"/>
      <c r="FNK568" s="4"/>
      <c r="FNL568" s="4"/>
      <c r="FNM568" s="4"/>
      <c r="FNN568" s="4"/>
      <c r="FNO568" s="4"/>
      <c r="FNP568" s="4"/>
      <c r="FNQ568" s="4"/>
      <c r="FNR568" s="4"/>
      <c r="FNS568" s="4"/>
      <c r="FNT568" s="4"/>
      <c r="FNU568" s="4"/>
      <c r="FNV568" s="4"/>
      <c r="FNW568" s="4"/>
      <c r="FNX568" s="4"/>
      <c r="FNY568" s="4"/>
      <c r="FNZ568" s="4"/>
      <c r="FOA568" s="4"/>
      <c r="FOB568" s="4"/>
      <c r="FOC568" s="4"/>
      <c r="FOD568" s="4"/>
      <c r="FOE568" s="4"/>
      <c r="FOF568" s="4"/>
      <c r="FOG568" s="4"/>
      <c r="FOH568" s="4"/>
      <c r="FOI568" s="4"/>
      <c r="FOJ568" s="4"/>
      <c r="FOK568" s="4"/>
      <c r="FOL568" s="4"/>
      <c r="FOM568" s="4"/>
      <c r="FON568" s="4"/>
      <c r="FOO568" s="4"/>
      <c r="FOP568" s="4"/>
      <c r="FOQ568" s="4"/>
      <c r="FOR568" s="4"/>
      <c r="FOS568" s="4"/>
      <c r="FOT568" s="4"/>
      <c r="FOU568" s="4"/>
      <c r="FOV568" s="4"/>
      <c r="FOW568" s="4"/>
      <c r="FOX568" s="4"/>
      <c r="FOY568" s="4"/>
      <c r="FOZ568" s="4"/>
      <c r="FPA568" s="4"/>
      <c r="FPB568" s="4"/>
      <c r="FPC568" s="4"/>
      <c r="FPD568" s="4"/>
      <c r="FPE568" s="4"/>
      <c r="FPF568" s="4"/>
      <c r="FPG568" s="4"/>
      <c r="FPH568" s="4"/>
      <c r="FPI568" s="4"/>
      <c r="FPJ568" s="4"/>
      <c r="FPK568" s="4"/>
      <c r="FPL568" s="4"/>
      <c r="FPM568" s="4"/>
      <c r="FPN568" s="4"/>
      <c r="FPO568" s="4"/>
      <c r="FPP568" s="4"/>
      <c r="FPQ568" s="4"/>
      <c r="FPR568" s="4"/>
      <c r="FPS568" s="4"/>
      <c r="FPT568" s="4"/>
      <c r="FPU568" s="4"/>
      <c r="FPV568" s="4"/>
      <c r="FPW568" s="4"/>
      <c r="FPX568" s="4"/>
      <c r="FPY568" s="4"/>
      <c r="FPZ568" s="4"/>
      <c r="FQA568" s="4"/>
      <c r="FQB568" s="4"/>
      <c r="FQC568" s="4"/>
      <c r="FQD568" s="4"/>
      <c r="FQE568" s="4"/>
      <c r="FQF568" s="4"/>
      <c r="FQG568" s="4"/>
      <c r="FQH568" s="4"/>
      <c r="FQI568" s="4"/>
      <c r="FQJ568" s="4"/>
      <c r="FQK568" s="4"/>
      <c r="FQL568" s="4"/>
      <c r="FQM568" s="4"/>
      <c r="FQN568" s="4"/>
      <c r="FQO568" s="4"/>
      <c r="FQP568" s="4"/>
      <c r="FQQ568" s="4"/>
      <c r="FQR568" s="4"/>
      <c r="FQS568" s="4"/>
      <c r="FQT568" s="4"/>
      <c r="FQU568" s="4"/>
      <c r="FQV568" s="4"/>
      <c r="FQW568" s="4"/>
      <c r="FQX568" s="4"/>
      <c r="FQY568" s="4"/>
      <c r="FQZ568" s="4"/>
      <c r="FRA568" s="4"/>
      <c r="FRB568" s="4"/>
      <c r="FRC568" s="4"/>
      <c r="FRD568" s="4"/>
      <c r="FRE568" s="4"/>
      <c r="FRF568" s="4"/>
      <c r="FRG568" s="4"/>
      <c r="FRH568" s="4"/>
      <c r="FRI568" s="4"/>
      <c r="FRJ568" s="4"/>
      <c r="FRK568" s="4"/>
      <c r="FRL568" s="4"/>
      <c r="FRM568" s="4"/>
      <c r="FRN568" s="4"/>
      <c r="FRO568" s="4"/>
      <c r="FRP568" s="4"/>
      <c r="FRQ568" s="4"/>
      <c r="FRR568" s="4"/>
      <c r="FRS568" s="4"/>
      <c r="FRT568" s="4"/>
      <c r="FRU568" s="4"/>
      <c r="FRV568" s="4"/>
      <c r="FRW568" s="4"/>
      <c r="FRX568" s="4"/>
      <c r="FRY568" s="4"/>
      <c r="FRZ568" s="4"/>
      <c r="FSA568" s="4"/>
      <c r="FSB568" s="4"/>
      <c r="FSC568" s="4"/>
      <c r="FSD568" s="4"/>
      <c r="FSE568" s="4"/>
      <c r="FSF568" s="4"/>
      <c r="FSG568" s="4"/>
      <c r="FSH568" s="4"/>
      <c r="FSI568" s="4"/>
      <c r="FSJ568" s="4"/>
      <c r="FSK568" s="4"/>
      <c r="FSL568" s="4"/>
      <c r="FSM568" s="4"/>
      <c r="FSN568" s="4"/>
      <c r="FSO568" s="4"/>
      <c r="FSP568" s="4"/>
      <c r="FSQ568" s="4"/>
      <c r="FSR568" s="4"/>
      <c r="FSS568" s="4"/>
      <c r="FST568" s="4"/>
      <c r="FSU568" s="4"/>
      <c r="FSV568" s="4"/>
      <c r="FSW568" s="4"/>
      <c r="FSX568" s="4"/>
      <c r="FSY568" s="4"/>
      <c r="FSZ568" s="4"/>
      <c r="FTA568" s="4"/>
      <c r="FTB568" s="4"/>
      <c r="FTC568" s="4"/>
      <c r="FTD568" s="4"/>
      <c r="FTE568" s="4"/>
      <c r="FTF568" s="4"/>
      <c r="FTG568" s="4"/>
      <c r="FTH568" s="4"/>
      <c r="FTI568" s="4"/>
      <c r="FTJ568" s="4"/>
      <c r="FTK568" s="4"/>
      <c r="FTL568" s="4"/>
      <c r="FTM568" s="4"/>
      <c r="FTN568" s="4"/>
      <c r="FTO568" s="4"/>
      <c r="FTP568" s="4"/>
      <c r="FTQ568" s="4"/>
      <c r="FTR568" s="4"/>
      <c r="FTS568" s="4"/>
      <c r="FTT568" s="4"/>
      <c r="FTU568" s="4"/>
      <c r="FTV568" s="4"/>
      <c r="FTW568" s="4"/>
      <c r="FTX568" s="4"/>
      <c r="FTY568" s="4"/>
      <c r="FTZ568" s="4"/>
      <c r="FUA568" s="4"/>
      <c r="FUB568" s="4"/>
      <c r="FUC568" s="4"/>
      <c r="FUD568" s="4"/>
      <c r="FUE568" s="4"/>
      <c r="FUF568" s="4"/>
      <c r="FUG568" s="4"/>
      <c r="FUH568" s="4"/>
      <c r="FUI568" s="4"/>
      <c r="FUJ568" s="4"/>
      <c r="FUK568" s="4"/>
      <c r="FUL568" s="4"/>
      <c r="FUM568" s="4"/>
      <c r="FUN568" s="4"/>
      <c r="FUO568" s="4"/>
      <c r="FUP568" s="4"/>
      <c r="FUQ568" s="4"/>
      <c r="FUR568" s="4"/>
      <c r="FUS568" s="4"/>
      <c r="FUT568" s="4"/>
      <c r="FUU568" s="4"/>
      <c r="FUV568" s="4"/>
      <c r="FUW568" s="4"/>
      <c r="FUX568" s="4"/>
      <c r="FUY568" s="4"/>
      <c r="FUZ568" s="4"/>
      <c r="FVA568" s="4"/>
      <c r="FVB568" s="4"/>
      <c r="FVC568" s="4"/>
      <c r="FVD568" s="4"/>
      <c r="FVE568" s="4"/>
      <c r="FVF568" s="4"/>
      <c r="FVG568" s="4"/>
      <c r="FVH568" s="4"/>
      <c r="FVI568" s="4"/>
      <c r="FVJ568" s="4"/>
      <c r="FVK568" s="4"/>
      <c r="FVL568" s="4"/>
      <c r="FVM568" s="4"/>
      <c r="FVN568" s="4"/>
      <c r="FVO568" s="4"/>
      <c r="FVP568" s="4"/>
      <c r="FVQ568" s="4"/>
      <c r="FVR568" s="4"/>
      <c r="FVS568" s="4"/>
      <c r="FVT568" s="4"/>
      <c r="FVU568" s="4"/>
      <c r="FVV568" s="4"/>
      <c r="FVW568" s="4"/>
      <c r="FVX568" s="4"/>
      <c r="FVY568" s="4"/>
      <c r="FVZ568" s="4"/>
      <c r="FWA568" s="4"/>
      <c r="FWB568" s="4"/>
      <c r="FWC568" s="4"/>
      <c r="FWD568" s="4"/>
      <c r="FWE568" s="4"/>
      <c r="FWF568" s="4"/>
      <c r="FWG568" s="4"/>
      <c r="FWH568" s="4"/>
      <c r="FWI568" s="4"/>
      <c r="FWJ568" s="4"/>
      <c r="FWK568" s="4"/>
      <c r="FWL568" s="4"/>
      <c r="FWM568" s="4"/>
      <c r="FWN568" s="4"/>
      <c r="FWO568" s="4"/>
      <c r="FWP568" s="4"/>
      <c r="FWQ568" s="4"/>
      <c r="FWR568" s="4"/>
      <c r="FWS568" s="4"/>
      <c r="FWT568" s="4"/>
      <c r="FWU568" s="4"/>
      <c r="FWV568" s="4"/>
      <c r="FWW568" s="4"/>
      <c r="FWX568" s="4"/>
      <c r="FWY568" s="4"/>
      <c r="FWZ568" s="4"/>
      <c r="FXA568" s="4"/>
      <c r="FXB568" s="4"/>
      <c r="FXC568" s="4"/>
      <c r="FXD568" s="4"/>
      <c r="FXE568" s="4"/>
      <c r="FXF568" s="4"/>
      <c r="FXG568" s="4"/>
      <c r="FXH568" s="4"/>
      <c r="FXI568" s="4"/>
      <c r="FXJ568" s="4"/>
      <c r="FXK568" s="4"/>
      <c r="FXL568" s="4"/>
      <c r="FXM568" s="4"/>
      <c r="FXN568" s="4"/>
      <c r="FXO568" s="4"/>
      <c r="FXP568" s="4"/>
      <c r="FXQ568" s="4"/>
      <c r="FXR568" s="4"/>
      <c r="FXS568" s="4"/>
      <c r="FXT568" s="4"/>
      <c r="FXU568" s="4"/>
      <c r="FXV568" s="4"/>
      <c r="FXW568" s="4"/>
      <c r="FXX568" s="4"/>
      <c r="FXY568" s="4"/>
      <c r="FXZ568" s="4"/>
      <c r="FYA568" s="4"/>
      <c r="FYB568" s="4"/>
      <c r="FYC568" s="4"/>
      <c r="FYD568" s="4"/>
      <c r="FYE568" s="4"/>
      <c r="FYF568" s="4"/>
      <c r="FYG568" s="4"/>
      <c r="FYH568" s="4"/>
      <c r="FYI568" s="4"/>
      <c r="FYJ568" s="4"/>
      <c r="FYK568" s="4"/>
      <c r="FYL568" s="4"/>
      <c r="FYM568" s="4"/>
      <c r="FYN568" s="4"/>
      <c r="FYO568" s="4"/>
      <c r="FYP568" s="4"/>
      <c r="FYQ568" s="4"/>
      <c r="FYR568" s="4"/>
      <c r="FYS568" s="4"/>
      <c r="FYT568" s="4"/>
      <c r="FYU568" s="4"/>
      <c r="FYV568" s="4"/>
      <c r="FYW568" s="4"/>
      <c r="FYX568" s="4"/>
      <c r="FYY568" s="4"/>
      <c r="FYZ568" s="4"/>
      <c r="FZA568" s="4"/>
      <c r="FZB568" s="4"/>
      <c r="FZC568" s="4"/>
      <c r="FZD568" s="4"/>
      <c r="FZE568" s="4"/>
      <c r="FZF568" s="4"/>
      <c r="FZG568" s="4"/>
      <c r="FZH568" s="4"/>
      <c r="FZI568" s="4"/>
      <c r="FZJ568" s="4"/>
      <c r="FZK568" s="4"/>
      <c r="FZL568" s="4"/>
      <c r="FZM568" s="4"/>
      <c r="FZN568" s="4"/>
      <c r="FZO568" s="4"/>
      <c r="FZP568" s="4"/>
      <c r="FZQ568" s="4"/>
      <c r="FZR568" s="4"/>
      <c r="FZS568" s="4"/>
      <c r="FZT568" s="4"/>
      <c r="FZU568" s="4"/>
      <c r="FZV568" s="4"/>
      <c r="FZW568" s="4"/>
      <c r="FZX568" s="4"/>
      <c r="FZY568" s="4"/>
      <c r="FZZ568" s="4"/>
      <c r="GAA568" s="4"/>
      <c r="GAB568" s="4"/>
      <c r="GAC568" s="4"/>
      <c r="GAD568" s="4"/>
      <c r="GAE568" s="4"/>
      <c r="GAF568" s="4"/>
      <c r="GAG568" s="4"/>
      <c r="GAH568" s="4"/>
      <c r="GAI568" s="4"/>
      <c r="GAJ568" s="4"/>
      <c r="GAK568" s="4"/>
      <c r="GAL568" s="4"/>
      <c r="GAM568" s="4"/>
      <c r="GAN568" s="4"/>
      <c r="GAO568" s="4"/>
      <c r="GAP568" s="4"/>
      <c r="GAQ568" s="4"/>
      <c r="GAR568" s="4"/>
      <c r="GAS568" s="4"/>
      <c r="GAT568" s="4"/>
      <c r="GAU568" s="4"/>
      <c r="GAV568" s="4"/>
      <c r="GAW568" s="4"/>
      <c r="GAX568" s="4"/>
      <c r="GAY568" s="4"/>
      <c r="GAZ568" s="4"/>
      <c r="GBA568" s="4"/>
      <c r="GBB568" s="4"/>
      <c r="GBC568" s="4"/>
      <c r="GBD568" s="4"/>
      <c r="GBE568" s="4"/>
      <c r="GBF568" s="4"/>
      <c r="GBG568" s="4"/>
      <c r="GBH568" s="4"/>
      <c r="GBI568" s="4"/>
      <c r="GBJ568" s="4"/>
      <c r="GBK568" s="4"/>
      <c r="GBL568" s="4"/>
      <c r="GBM568" s="4"/>
      <c r="GBN568" s="4"/>
      <c r="GBO568" s="4"/>
      <c r="GBP568" s="4"/>
      <c r="GBQ568" s="4"/>
      <c r="GBR568" s="4"/>
      <c r="GBS568" s="4"/>
      <c r="GBT568" s="4"/>
      <c r="GBU568" s="4"/>
      <c r="GBV568" s="4"/>
      <c r="GBW568" s="4"/>
      <c r="GBX568" s="4"/>
      <c r="GBY568" s="4"/>
      <c r="GBZ568" s="4"/>
      <c r="GCA568" s="4"/>
      <c r="GCB568" s="4"/>
      <c r="GCC568" s="4"/>
      <c r="GCD568" s="4"/>
      <c r="GCE568" s="4"/>
      <c r="GCF568" s="4"/>
      <c r="GCG568" s="4"/>
      <c r="GCH568" s="4"/>
      <c r="GCI568" s="4"/>
      <c r="GCJ568" s="4"/>
      <c r="GCK568" s="4"/>
      <c r="GCL568" s="4"/>
      <c r="GCM568" s="4"/>
      <c r="GCN568" s="4"/>
      <c r="GCO568" s="4"/>
      <c r="GCP568" s="4"/>
      <c r="GCQ568" s="4"/>
      <c r="GCR568" s="4"/>
      <c r="GCS568" s="4"/>
      <c r="GCT568" s="4"/>
      <c r="GCU568" s="4"/>
      <c r="GCV568" s="4"/>
      <c r="GCW568" s="4"/>
      <c r="GCX568" s="4"/>
      <c r="GCY568" s="4"/>
      <c r="GCZ568" s="4"/>
      <c r="GDA568" s="4"/>
      <c r="GDB568" s="4"/>
      <c r="GDC568" s="4"/>
      <c r="GDD568" s="4"/>
      <c r="GDE568" s="4"/>
      <c r="GDF568" s="4"/>
      <c r="GDG568" s="4"/>
      <c r="GDH568" s="4"/>
      <c r="GDI568" s="4"/>
      <c r="GDJ568" s="4"/>
      <c r="GDK568" s="4"/>
      <c r="GDL568" s="4"/>
      <c r="GDM568" s="4"/>
      <c r="GDN568" s="4"/>
      <c r="GDO568" s="4"/>
      <c r="GDP568" s="4"/>
      <c r="GDQ568" s="4"/>
      <c r="GDR568" s="4"/>
      <c r="GDS568" s="4"/>
      <c r="GDT568" s="4"/>
      <c r="GDU568" s="4"/>
      <c r="GDV568" s="4"/>
      <c r="GDW568" s="4"/>
      <c r="GDX568" s="4"/>
      <c r="GDY568" s="4"/>
      <c r="GDZ568" s="4"/>
      <c r="GEA568" s="4"/>
      <c r="GEB568" s="4"/>
      <c r="GEC568" s="4"/>
      <c r="GED568" s="4"/>
      <c r="GEE568" s="4"/>
      <c r="GEF568" s="4"/>
      <c r="GEG568" s="4"/>
      <c r="GEH568" s="4"/>
      <c r="GEI568" s="4"/>
      <c r="GEJ568" s="4"/>
      <c r="GEK568" s="4"/>
      <c r="GEL568" s="4"/>
      <c r="GEM568" s="4"/>
      <c r="GEN568" s="4"/>
      <c r="GEO568" s="4"/>
      <c r="GEP568" s="4"/>
      <c r="GEQ568" s="4"/>
      <c r="GER568" s="4"/>
      <c r="GES568" s="4"/>
      <c r="GET568" s="4"/>
      <c r="GEU568" s="4"/>
      <c r="GEV568" s="4"/>
      <c r="GEW568" s="4"/>
      <c r="GEX568" s="4"/>
      <c r="GEY568" s="4"/>
      <c r="GEZ568" s="4"/>
      <c r="GFA568" s="4"/>
      <c r="GFB568" s="4"/>
      <c r="GFC568" s="4"/>
      <c r="GFD568" s="4"/>
      <c r="GFE568" s="4"/>
      <c r="GFF568" s="4"/>
      <c r="GFG568" s="4"/>
      <c r="GFH568" s="4"/>
      <c r="GFI568" s="4"/>
      <c r="GFJ568" s="4"/>
      <c r="GFK568" s="4"/>
      <c r="GFL568" s="4"/>
      <c r="GFM568" s="4"/>
      <c r="GFN568" s="4"/>
      <c r="GFO568" s="4"/>
      <c r="GFP568" s="4"/>
      <c r="GFQ568" s="4"/>
      <c r="GFR568" s="4"/>
      <c r="GFS568" s="4"/>
      <c r="GFT568" s="4"/>
      <c r="GFU568" s="4"/>
      <c r="GFV568" s="4"/>
      <c r="GFW568" s="4"/>
      <c r="GFX568" s="4"/>
      <c r="GFY568" s="4"/>
      <c r="GFZ568" s="4"/>
      <c r="GGA568" s="4"/>
      <c r="GGB568" s="4"/>
      <c r="GGC568" s="4"/>
      <c r="GGD568" s="4"/>
      <c r="GGE568" s="4"/>
      <c r="GGF568" s="4"/>
      <c r="GGG568" s="4"/>
      <c r="GGH568" s="4"/>
      <c r="GGI568" s="4"/>
      <c r="GGJ568" s="4"/>
      <c r="GGK568" s="4"/>
      <c r="GGL568" s="4"/>
      <c r="GGM568" s="4"/>
      <c r="GGN568" s="4"/>
      <c r="GGO568" s="4"/>
      <c r="GGP568" s="4"/>
      <c r="GGQ568" s="4"/>
      <c r="GGR568" s="4"/>
      <c r="GGS568" s="4"/>
      <c r="GGT568" s="4"/>
      <c r="GGU568" s="4"/>
      <c r="GGV568" s="4"/>
      <c r="GGW568" s="4"/>
      <c r="GGX568" s="4"/>
      <c r="GGY568" s="4"/>
      <c r="GGZ568" s="4"/>
      <c r="GHA568" s="4"/>
      <c r="GHB568" s="4"/>
      <c r="GHC568" s="4"/>
      <c r="GHD568" s="4"/>
      <c r="GHE568" s="4"/>
      <c r="GHF568" s="4"/>
      <c r="GHG568" s="4"/>
      <c r="GHH568" s="4"/>
      <c r="GHI568" s="4"/>
      <c r="GHJ568" s="4"/>
      <c r="GHK568" s="4"/>
      <c r="GHL568" s="4"/>
      <c r="GHM568" s="4"/>
      <c r="GHN568" s="4"/>
      <c r="GHO568" s="4"/>
      <c r="GHP568" s="4"/>
      <c r="GHQ568" s="4"/>
      <c r="GHR568" s="4"/>
      <c r="GHS568" s="4"/>
      <c r="GHT568" s="4"/>
      <c r="GHU568" s="4"/>
      <c r="GHV568" s="4"/>
      <c r="GHW568" s="4"/>
      <c r="GHX568" s="4"/>
      <c r="GHY568" s="4"/>
      <c r="GHZ568" s="4"/>
      <c r="GIA568" s="4"/>
      <c r="GIB568" s="4"/>
      <c r="GIC568" s="4"/>
      <c r="GID568" s="4"/>
      <c r="GIE568" s="4"/>
      <c r="GIF568" s="4"/>
      <c r="GIG568" s="4"/>
      <c r="GIH568" s="4"/>
      <c r="GII568" s="4"/>
      <c r="GIJ568" s="4"/>
      <c r="GIK568" s="4"/>
      <c r="GIL568" s="4"/>
      <c r="GIM568" s="4"/>
      <c r="GIN568" s="4"/>
      <c r="GIO568" s="4"/>
      <c r="GIP568" s="4"/>
      <c r="GIQ568" s="4"/>
      <c r="GIR568" s="4"/>
      <c r="GIS568" s="4"/>
      <c r="GIT568" s="4"/>
      <c r="GIU568" s="4"/>
      <c r="GIV568" s="4"/>
      <c r="GIW568" s="4"/>
      <c r="GIX568" s="4"/>
      <c r="GIY568" s="4"/>
      <c r="GIZ568" s="4"/>
      <c r="GJA568" s="4"/>
      <c r="GJB568" s="4"/>
      <c r="GJC568" s="4"/>
      <c r="GJD568" s="4"/>
      <c r="GJE568" s="4"/>
      <c r="GJF568" s="4"/>
      <c r="GJG568" s="4"/>
      <c r="GJH568" s="4"/>
      <c r="GJI568" s="4"/>
      <c r="GJJ568" s="4"/>
      <c r="GJK568" s="4"/>
      <c r="GJL568" s="4"/>
      <c r="GJM568" s="4"/>
      <c r="GJN568" s="4"/>
      <c r="GJO568" s="4"/>
      <c r="GJP568" s="4"/>
      <c r="GJQ568" s="4"/>
      <c r="GJR568" s="4"/>
      <c r="GJS568" s="4"/>
      <c r="GJT568" s="4"/>
      <c r="GJU568" s="4"/>
      <c r="GJV568" s="4"/>
      <c r="GJW568" s="4"/>
      <c r="GJX568" s="4"/>
      <c r="GJY568" s="4"/>
      <c r="GJZ568" s="4"/>
      <c r="GKA568" s="4"/>
      <c r="GKB568" s="4"/>
      <c r="GKC568" s="4"/>
      <c r="GKD568" s="4"/>
      <c r="GKE568" s="4"/>
      <c r="GKF568" s="4"/>
      <c r="GKG568" s="4"/>
      <c r="GKH568" s="4"/>
      <c r="GKI568" s="4"/>
      <c r="GKJ568" s="4"/>
      <c r="GKK568" s="4"/>
      <c r="GKL568" s="4"/>
      <c r="GKM568" s="4"/>
      <c r="GKN568" s="4"/>
      <c r="GKO568" s="4"/>
      <c r="GKP568" s="4"/>
      <c r="GKQ568" s="4"/>
      <c r="GKR568" s="4"/>
      <c r="GKS568" s="4"/>
      <c r="GKT568" s="4"/>
      <c r="GKU568" s="4"/>
      <c r="GKV568" s="4"/>
      <c r="GKW568" s="4"/>
      <c r="GKX568" s="4"/>
      <c r="GKY568" s="4"/>
      <c r="GKZ568" s="4"/>
      <c r="GLA568" s="4"/>
      <c r="GLB568" s="4"/>
      <c r="GLC568" s="4"/>
      <c r="GLD568" s="4"/>
      <c r="GLE568" s="4"/>
      <c r="GLF568" s="4"/>
      <c r="GLG568" s="4"/>
      <c r="GLH568" s="4"/>
      <c r="GLI568" s="4"/>
      <c r="GLJ568" s="4"/>
      <c r="GLK568" s="4"/>
      <c r="GLL568" s="4"/>
      <c r="GLM568" s="4"/>
      <c r="GLN568" s="4"/>
      <c r="GLO568" s="4"/>
      <c r="GLP568" s="4"/>
      <c r="GLQ568" s="4"/>
      <c r="GLR568" s="4"/>
      <c r="GLS568" s="4"/>
      <c r="GLT568" s="4"/>
      <c r="GLU568" s="4"/>
      <c r="GLV568" s="4"/>
      <c r="GLW568" s="4"/>
      <c r="GLX568" s="4"/>
      <c r="GLY568" s="4"/>
      <c r="GLZ568" s="4"/>
      <c r="GMA568" s="4"/>
      <c r="GMB568" s="4"/>
      <c r="GMC568" s="4"/>
      <c r="GMD568" s="4"/>
      <c r="GME568" s="4"/>
      <c r="GMF568" s="4"/>
      <c r="GMG568" s="4"/>
      <c r="GMH568" s="4"/>
      <c r="GMI568" s="4"/>
      <c r="GMJ568" s="4"/>
      <c r="GMK568" s="4"/>
      <c r="GML568" s="4"/>
      <c r="GMM568" s="4"/>
      <c r="GMN568" s="4"/>
      <c r="GMO568" s="4"/>
      <c r="GMP568" s="4"/>
      <c r="GMQ568" s="4"/>
      <c r="GMR568" s="4"/>
      <c r="GMS568" s="4"/>
      <c r="GMT568" s="4"/>
      <c r="GMU568" s="4"/>
      <c r="GMV568" s="4"/>
      <c r="GMW568" s="4"/>
      <c r="GMX568" s="4"/>
      <c r="GMY568" s="4"/>
      <c r="GMZ568" s="4"/>
      <c r="GNA568" s="4"/>
      <c r="GNB568" s="4"/>
      <c r="GNC568" s="4"/>
      <c r="GND568" s="4"/>
      <c r="GNE568" s="4"/>
      <c r="GNF568" s="4"/>
      <c r="GNG568" s="4"/>
      <c r="GNH568" s="4"/>
      <c r="GNI568" s="4"/>
      <c r="GNJ568" s="4"/>
      <c r="GNK568" s="4"/>
      <c r="GNL568" s="4"/>
      <c r="GNM568" s="4"/>
      <c r="GNN568" s="4"/>
      <c r="GNO568" s="4"/>
      <c r="GNP568" s="4"/>
      <c r="GNQ568" s="4"/>
      <c r="GNR568" s="4"/>
      <c r="GNS568" s="4"/>
      <c r="GNT568" s="4"/>
      <c r="GNU568" s="4"/>
      <c r="GNV568" s="4"/>
      <c r="GNW568" s="4"/>
      <c r="GNX568" s="4"/>
      <c r="GNY568" s="4"/>
      <c r="GNZ568" s="4"/>
      <c r="GOA568" s="4"/>
      <c r="GOB568" s="4"/>
      <c r="GOC568" s="4"/>
      <c r="GOD568" s="4"/>
      <c r="GOE568" s="4"/>
      <c r="GOF568" s="4"/>
      <c r="GOG568" s="4"/>
      <c r="GOH568" s="4"/>
      <c r="GOI568" s="4"/>
      <c r="GOJ568" s="4"/>
      <c r="GOK568" s="4"/>
      <c r="GOL568" s="4"/>
      <c r="GOM568" s="4"/>
      <c r="GON568" s="4"/>
      <c r="GOO568" s="4"/>
      <c r="GOP568" s="4"/>
      <c r="GOQ568" s="4"/>
      <c r="GOR568" s="4"/>
      <c r="GOS568" s="4"/>
      <c r="GOT568" s="4"/>
      <c r="GOU568" s="4"/>
      <c r="GOV568" s="4"/>
      <c r="GOW568" s="4"/>
      <c r="GOX568" s="4"/>
      <c r="GOY568" s="4"/>
      <c r="GOZ568" s="4"/>
      <c r="GPA568" s="4"/>
      <c r="GPB568" s="4"/>
      <c r="GPC568" s="4"/>
      <c r="GPD568" s="4"/>
      <c r="GPE568" s="4"/>
      <c r="GPF568" s="4"/>
      <c r="GPG568" s="4"/>
      <c r="GPH568" s="4"/>
      <c r="GPI568" s="4"/>
      <c r="GPJ568" s="4"/>
      <c r="GPK568" s="4"/>
      <c r="GPL568" s="4"/>
      <c r="GPM568" s="4"/>
      <c r="GPN568" s="4"/>
      <c r="GPO568" s="4"/>
      <c r="GPP568" s="4"/>
      <c r="GPQ568" s="4"/>
      <c r="GPR568" s="4"/>
      <c r="GPS568" s="4"/>
      <c r="GPT568" s="4"/>
      <c r="GPU568" s="4"/>
      <c r="GPV568" s="4"/>
      <c r="GPW568" s="4"/>
      <c r="GPX568" s="4"/>
      <c r="GPY568" s="4"/>
      <c r="GPZ568" s="4"/>
      <c r="GQA568" s="4"/>
      <c r="GQB568" s="4"/>
      <c r="GQC568" s="4"/>
      <c r="GQD568" s="4"/>
      <c r="GQE568" s="4"/>
      <c r="GQF568" s="4"/>
      <c r="GQG568" s="4"/>
      <c r="GQH568" s="4"/>
      <c r="GQI568" s="4"/>
      <c r="GQJ568" s="4"/>
      <c r="GQK568" s="4"/>
      <c r="GQL568" s="4"/>
      <c r="GQM568" s="4"/>
      <c r="GQN568" s="4"/>
      <c r="GQO568" s="4"/>
      <c r="GQP568" s="4"/>
      <c r="GQQ568" s="4"/>
      <c r="GQR568" s="4"/>
      <c r="GQS568" s="4"/>
      <c r="GQT568" s="4"/>
      <c r="GQU568" s="4"/>
      <c r="GQV568" s="4"/>
      <c r="GQW568" s="4"/>
      <c r="GQX568" s="4"/>
      <c r="GQY568" s="4"/>
      <c r="GQZ568" s="4"/>
      <c r="GRA568" s="4"/>
      <c r="GRB568" s="4"/>
      <c r="GRC568" s="4"/>
      <c r="GRD568" s="4"/>
      <c r="GRE568" s="4"/>
      <c r="GRF568" s="4"/>
      <c r="GRG568" s="4"/>
      <c r="GRH568" s="4"/>
      <c r="GRI568" s="4"/>
      <c r="GRJ568" s="4"/>
      <c r="GRK568" s="4"/>
      <c r="GRL568" s="4"/>
      <c r="GRM568" s="4"/>
      <c r="GRN568" s="4"/>
      <c r="GRO568" s="4"/>
      <c r="GRP568" s="4"/>
      <c r="GRQ568" s="4"/>
      <c r="GRR568" s="4"/>
      <c r="GRS568" s="4"/>
      <c r="GRT568" s="4"/>
      <c r="GRU568" s="4"/>
      <c r="GRV568" s="4"/>
      <c r="GRW568" s="4"/>
      <c r="GRX568" s="4"/>
      <c r="GRY568" s="4"/>
      <c r="GRZ568" s="4"/>
      <c r="GSA568" s="4"/>
      <c r="GSB568" s="4"/>
      <c r="GSC568" s="4"/>
      <c r="GSD568" s="4"/>
      <c r="GSE568" s="4"/>
      <c r="GSF568" s="4"/>
      <c r="GSG568" s="4"/>
      <c r="GSH568" s="4"/>
      <c r="GSI568" s="4"/>
      <c r="GSJ568" s="4"/>
      <c r="GSK568" s="4"/>
      <c r="GSL568" s="4"/>
      <c r="GSM568" s="4"/>
      <c r="GSN568" s="4"/>
      <c r="GSO568" s="4"/>
      <c r="GSP568" s="4"/>
      <c r="GSQ568" s="4"/>
      <c r="GSR568" s="4"/>
      <c r="GSS568" s="4"/>
      <c r="GST568" s="4"/>
      <c r="GSU568" s="4"/>
      <c r="GSV568" s="4"/>
      <c r="GSW568" s="4"/>
      <c r="GSX568" s="4"/>
      <c r="GSY568" s="4"/>
      <c r="GSZ568" s="4"/>
      <c r="GTA568" s="4"/>
      <c r="GTB568" s="4"/>
      <c r="GTC568" s="4"/>
      <c r="GTD568" s="4"/>
      <c r="GTE568" s="4"/>
      <c r="GTF568" s="4"/>
      <c r="GTG568" s="4"/>
      <c r="GTH568" s="4"/>
      <c r="GTI568" s="4"/>
      <c r="GTJ568" s="4"/>
      <c r="GTK568" s="4"/>
      <c r="GTL568" s="4"/>
      <c r="GTM568" s="4"/>
      <c r="GTN568" s="4"/>
      <c r="GTO568" s="4"/>
      <c r="GTP568" s="4"/>
      <c r="GTQ568" s="4"/>
      <c r="GTR568" s="4"/>
      <c r="GTS568" s="4"/>
      <c r="GTT568" s="4"/>
      <c r="GTU568" s="4"/>
      <c r="GTV568" s="4"/>
      <c r="GTW568" s="4"/>
      <c r="GTX568" s="4"/>
      <c r="GTY568" s="4"/>
      <c r="GTZ568" s="4"/>
      <c r="GUA568" s="4"/>
      <c r="GUB568" s="4"/>
      <c r="GUC568" s="4"/>
      <c r="GUD568" s="4"/>
      <c r="GUE568" s="4"/>
      <c r="GUF568" s="4"/>
      <c r="GUG568" s="4"/>
      <c r="GUH568" s="4"/>
      <c r="GUI568" s="4"/>
      <c r="GUJ568" s="4"/>
      <c r="GUK568" s="4"/>
      <c r="GUL568" s="4"/>
      <c r="GUM568" s="4"/>
      <c r="GUN568" s="4"/>
      <c r="GUO568" s="4"/>
      <c r="GUP568" s="4"/>
      <c r="GUQ568" s="4"/>
      <c r="GUR568" s="4"/>
      <c r="GUS568" s="4"/>
      <c r="GUT568" s="4"/>
      <c r="GUU568" s="4"/>
      <c r="GUV568" s="4"/>
      <c r="GUW568" s="4"/>
      <c r="GUX568" s="4"/>
      <c r="GUY568" s="4"/>
      <c r="GUZ568" s="4"/>
      <c r="GVA568" s="4"/>
      <c r="GVB568" s="4"/>
      <c r="GVC568" s="4"/>
      <c r="GVD568" s="4"/>
      <c r="GVE568" s="4"/>
      <c r="GVF568" s="4"/>
      <c r="GVG568" s="4"/>
      <c r="GVH568" s="4"/>
      <c r="GVI568" s="4"/>
      <c r="GVJ568" s="4"/>
      <c r="GVK568" s="4"/>
      <c r="GVL568" s="4"/>
      <c r="GVM568" s="4"/>
      <c r="GVN568" s="4"/>
      <c r="GVO568" s="4"/>
      <c r="GVP568" s="4"/>
      <c r="GVQ568" s="4"/>
      <c r="GVR568" s="4"/>
      <c r="GVS568" s="4"/>
      <c r="GVT568" s="4"/>
      <c r="GVU568" s="4"/>
      <c r="GVV568" s="4"/>
      <c r="GVW568" s="4"/>
      <c r="GVX568" s="4"/>
      <c r="GVY568" s="4"/>
      <c r="GVZ568" s="4"/>
      <c r="GWA568" s="4"/>
      <c r="GWB568" s="4"/>
      <c r="GWC568" s="4"/>
      <c r="GWD568" s="4"/>
      <c r="GWE568" s="4"/>
      <c r="GWF568" s="4"/>
      <c r="GWG568" s="4"/>
      <c r="GWH568" s="4"/>
      <c r="GWI568" s="4"/>
      <c r="GWJ568" s="4"/>
      <c r="GWK568" s="4"/>
      <c r="GWL568" s="4"/>
      <c r="GWM568" s="4"/>
      <c r="GWN568" s="4"/>
      <c r="GWO568" s="4"/>
      <c r="GWP568" s="4"/>
      <c r="GWQ568" s="4"/>
      <c r="GWR568" s="4"/>
      <c r="GWS568" s="4"/>
      <c r="GWT568" s="4"/>
      <c r="GWU568" s="4"/>
      <c r="GWV568" s="4"/>
      <c r="GWW568" s="4"/>
      <c r="GWX568" s="4"/>
      <c r="GWY568" s="4"/>
      <c r="GWZ568" s="4"/>
      <c r="GXA568" s="4"/>
      <c r="GXB568" s="4"/>
      <c r="GXC568" s="4"/>
      <c r="GXD568" s="4"/>
      <c r="GXE568" s="4"/>
      <c r="GXF568" s="4"/>
      <c r="GXG568" s="4"/>
      <c r="GXH568" s="4"/>
      <c r="GXI568" s="4"/>
      <c r="GXJ568" s="4"/>
      <c r="GXK568" s="4"/>
      <c r="GXL568" s="4"/>
      <c r="GXM568" s="4"/>
      <c r="GXN568" s="4"/>
      <c r="GXO568" s="4"/>
      <c r="GXP568" s="4"/>
      <c r="GXQ568" s="4"/>
      <c r="GXR568" s="4"/>
      <c r="GXS568" s="4"/>
      <c r="GXT568" s="4"/>
      <c r="GXU568" s="4"/>
      <c r="GXV568" s="4"/>
      <c r="GXW568" s="4"/>
      <c r="GXX568" s="4"/>
      <c r="GXY568" s="4"/>
      <c r="GXZ568" s="4"/>
      <c r="GYA568" s="4"/>
      <c r="GYB568" s="4"/>
      <c r="GYC568" s="4"/>
      <c r="GYD568" s="4"/>
      <c r="GYE568" s="4"/>
      <c r="GYF568" s="4"/>
      <c r="GYG568" s="4"/>
      <c r="GYH568" s="4"/>
      <c r="GYI568" s="4"/>
      <c r="GYJ568" s="4"/>
      <c r="GYK568" s="4"/>
      <c r="GYL568" s="4"/>
      <c r="GYM568" s="4"/>
      <c r="GYN568" s="4"/>
      <c r="GYO568" s="4"/>
      <c r="GYP568" s="4"/>
      <c r="GYQ568" s="4"/>
      <c r="GYR568" s="4"/>
      <c r="GYS568" s="4"/>
      <c r="GYT568" s="4"/>
      <c r="GYU568" s="4"/>
      <c r="GYV568" s="4"/>
      <c r="GYW568" s="4"/>
      <c r="GYX568" s="4"/>
      <c r="GYY568" s="4"/>
      <c r="GYZ568" s="4"/>
      <c r="GZA568" s="4"/>
      <c r="GZB568" s="4"/>
      <c r="GZC568" s="4"/>
      <c r="GZD568" s="4"/>
      <c r="GZE568" s="4"/>
      <c r="GZF568" s="4"/>
      <c r="GZG568" s="4"/>
      <c r="GZH568" s="4"/>
      <c r="GZI568" s="4"/>
      <c r="GZJ568" s="4"/>
      <c r="GZK568" s="4"/>
      <c r="GZL568" s="4"/>
      <c r="GZM568" s="4"/>
      <c r="GZN568" s="4"/>
      <c r="GZO568" s="4"/>
      <c r="GZP568" s="4"/>
      <c r="GZQ568" s="4"/>
      <c r="GZR568" s="4"/>
      <c r="GZS568" s="4"/>
      <c r="GZT568" s="4"/>
      <c r="GZU568" s="4"/>
      <c r="GZV568" s="4"/>
      <c r="GZW568" s="4"/>
      <c r="GZX568" s="4"/>
      <c r="GZY568" s="4"/>
      <c r="GZZ568" s="4"/>
      <c r="HAA568" s="4"/>
      <c r="HAB568" s="4"/>
      <c r="HAC568" s="4"/>
      <c r="HAD568" s="4"/>
      <c r="HAE568" s="4"/>
      <c r="HAF568" s="4"/>
      <c r="HAG568" s="4"/>
      <c r="HAH568" s="4"/>
      <c r="HAI568" s="4"/>
      <c r="HAJ568" s="4"/>
      <c r="HAK568" s="4"/>
      <c r="HAL568" s="4"/>
      <c r="HAM568" s="4"/>
      <c r="HAN568" s="4"/>
      <c r="HAO568" s="4"/>
      <c r="HAP568" s="4"/>
      <c r="HAQ568" s="4"/>
      <c r="HAR568" s="4"/>
      <c r="HAS568" s="4"/>
      <c r="HAT568" s="4"/>
      <c r="HAU568" s="4"/>
      <c r="HAV568" s="4"/>
      <c r="HAW568" s="4"/>
      <c r="HAX568" s="4"/>
      <c r="HAY568" s="4"/>
      <c r="HAZ568" s="4"/>
      <c r="HBA568" s="4"/>
      <c r="HBB568" s="4"/>
      <c r="HBC568" s="4"/>
      <c r="HBD568" s="4"/>
      <c r="HBE568" s="4"/>
      <c r="HBF568" s="4"/>
      <c r="HBG568" s="4"/>
      <c r="HBH568" s="4"/>
      <c r="HBI568" s="4"/>
      <c r="HBJ568" s="4"/>
      <c r="HBK568" s="4"/>
      <c r="HBL568" s="4"/>
      <c r="HBM568" s="4"/>
      <c r="HBN568" s="4"/>
      <c r="HBO568" s="4"/>
      <c r="HBP568" s="4"/>
      <c r="HBQ568" s="4"/>
      <c r="HBR568" s="4"/>
      <c r="HBS568" s="4"/>
      <c r="HBT568" s="4"/>
      <c r="HBU568" s="4"/>
      <c r="HBV568" s="4"/>
      <c r="HBW568" s="4"/>
      <c r="HBX568" s="4"/>
      <c r="HBY568" s="4"/>
      <c r="HBZ568" s="4"/>
      <c r="HCA568" s="4"/>
      <c r="HCB568" s="4"/>
      <c r="HCC568" s="4"/>
      <c r="HCD568" s="4"/>
      <c r="HCE568" s="4"/>
      <c r="HCF568" s="4"/>
      <c r="HCG568" s="4"/>
      <c r="HCH568" s="4"/>
      <c r="HCI568" s="4"/>
      <c r="HCJ568" s="4"/>
      <c r="HCK568" s="4"/>
      <c r="HCL568" s="4"/>
      <c r="HCM568" s="4"/>
      <c r="HCN568" s="4"/>
      <c r="HCO568" s="4"/>
      <c r="HCP568" s="4"/>
      <c r="HCQ568" s="4"/>
      <c r="HCR568" s="4"/>
      <c r="HCS568" s="4"/>
      <c r="HCT568" s="4"/>
      <c r="HCU568" s="4"/>
      <c r="HCV568" s="4"/>
      <c r="HCW568" s="4"/>
      <c r="HCX568" s="4"/>
      <c r="HCY568" s="4"/>
      <c r="HCZ568" s="4"/>
      <c r="HDA568" s="4"/>
      <c r="HDB568" s="4"/>
      <c r="HDC568" s="4"/>
      <c r="HDD568" s="4"/>
      <c r="HDE568" s="4"/>
      <c r="HDF568" s="4"/>
      <c r="HDG568" s="4"/>
      <c r="HDH568" s="4"/>
      <c r="HDI568" s="4"/>
      <c r="HDJ568" s="4"/>
      <c r="HDK568" s="4"/>
      <c r="HDL568" s="4"/>
      <c r="HDM568" s="4"/>
      <c r="HDN568" s="4"/>
      <c r="HDO568" s="4"/>
      <c r="HDP568" s="4"/>
      <c r="HDQ568" s="4"/>
      <c r="HDR568" s="4"/>
      <c r="HDS568" s="4"/>
      <c r="HDT568" s="4"/>
      <c r="HDU568" s="4"/>
      <c r="HDV568" s="4"/>
      <c r="HDW568" s="4"/>
      <c r="HDX568" s="4"/>
      <c r="HDY568" s="4"/>
      <c r="HDZ568" s="4"/>
      <c r="HEA568" s="4"/>
      <c r="HEB568" s="4"/>
      <c r="HEC568" s="4"/>
      <c r="HED568" s="4"/>
      <c r="HEE568" s="4"/>
      <c r="HEF568" s="4"/>
      <c r="HEG568" s="4"/>
      <c r="HEH568" s="4"/>
      <c r="HEI568" s="4"/>
      <c r="HEJ568" s="4"/>
      <c r="HEK568" s="4"/>
      <c r="HEL568" s="4"/>
      <c r="HEM568" s="4"/>
      <c r="HEN568" s="4"/>
      <c r="HEO568" s="4"/>
      <c r="HEP568" s="4"/>
      <c r="HEQ568" s="4"/>
      <c r="HER568" s="4"/>
      <c r="HES568" s="4"/>
      <c r="HET568" s="4"/>
      <c r="HEU568" s="4"/>
      <c r="HEV568" s="4"/>
      <c r="HEW568" s="4"/>
      <c r="HEX568" s="4"/>
      <c r="HEY568" s="4"/>
      <c r="HEZ568" s="4"/>
      <c r="HFA568" s="4"/>
      <c r="HFB568" s="4"/>
      <c r="HFC568" s="4"/>
      <c r="HFD568" s="4"/>
      <c r="HFE568" s="4"/>
      <c r="HFF568" s="4"/>
      <c r="HFG568" s="4"/>
      <c r="HFH568" s="4"/>
      <c r="HFI568" s="4"/>
      <c r="HFJ568" s="4"/>
      <c r="HFK568" s="4"/>
      <c r="HFL568" s="4"/>
      <c r="HFM568" s="4"/>
      <c r="HFN568" s="4"/>
      <c r="HFO568" s="4"/>
      <c r="HFP568" s="4"/>
      <c r="HFQ568" s="4"/>
      <c r="HFR568" s="4"/>
      <c r="HFS568" s="4"/>
      <c r="HFT568" s="4"/>
      <c r="HFU568" s="4"/>
      <c r="HFV568" s="4"/>
      <c r="HFW568" s="4"/>
      <c r="HFX568" s="4"/>
      <c r="HFY568" s="4"/>
      <c r="HFZ568" s="4"/>
      <c r="HGA568" s="4"/>
      <c r="HGB568" s="4"/>
      <c r="HGC568" s="4"/>
      <c r="HGD568" s="4"/>
      <c r="HGE568" s="4"/>
      <c r="HGF568" s="4"/>
      <c r="HGG568" s="4"/>
      <c r="HGH568" s="4"/>
      <c r="HGI568" s="4"/>
      <c r="HGJ568" s="4"/>
      <c r="HGK568" s="4"/>
      <c r="HGL568" s="4"/>
      <c r="HGM568" s="4"/>
      <c r="HGN568" s="4"/>
      <c r="HGO568" s="4"/>
      <c r="HGP568" s="4"/>
      <c r="HGQ568" s="4"/>
      <c r="HGR568" s="4"/>
      <c r="HGS568" s="4"/>
      <c r="HGT568" s="4"/>
      <c r="HGU568" s="4"/>
      <c r="HGV568" s="4"/>
      <c r="HGW568" s="4"/>
      <c r="HGX568" s="4"/>
      <c r="HGY568" s="4"/>
      <c r="HGZ568" s="4"/>
      <c r="HHA568" s="4"/>
      <c r="HHB568" s="4"/>
      <c r="HHC568" s="4"/>
      <c r="HHD568" s="4"/>
      <c r="HHE568" s="4"/>
      <c r="HHF568" s="4"/>
      <c r="HHG568" s="4"/>
      <c r="HHH568" s="4"/>
      <c r="HHI568" s="4"/>
      <c r="HHJ568" s="4"/>
      <c r="HHK568" s="4"/>
      <c r="HHL568" s="4"/>
      <c r="HHM568" s="4"/>
      <c r="HHN568" s="4"/>
      <c r="HHO568" s="4"/>
      <c r="HHP568" s="4"/>
      <c r="HHQ568" s="4"/>
      <c r="HHR568" s="4"/>
      <c r="HHS568" s="4"/>
      <c r="HHT568" s="4"/>
      <c r="HHU568" s="4"/>
      <c r="HHV568" s="4"/>
      <c r="HHW568" s="4"/>
      <c r="HHX568" s="4"/>
      <c r="HHY568" s="4"/>
      <c r="HHZ568" s="4"/>
      <c r="HIA568" s="4"/>
      <c r="HIB568" s="4"/>
      <c r="HIC568" s="4"/>
      <c r="HID568" s="4"/>
      <c r="HIE568" s="4"/>
      <c r="HIF568" s="4"/>
      <c r="HIG568" s="4"/>
      <c r="HIH568" s="4"/>
      <c r="HII568" s="4"/>
      <c r="HIJ568" s="4"/>
      <c r="HIK568" s="4"/>
      <c r="HIL568" s="4"/>
      <c r="HIM568" s="4"/>
      <c r="HIN568" s="4"/>
      <c r="HIO568" s="4"/>
      <c r="HIP568" s="4"/>
      <c r="HIQ568" s="4"/>
      <c r="HIR568" s="4"/>
      <c r="HIS568" s="4"/>
      <c r="HIT568" s="4"/>
      <c r="HIU568" s="4"/>
      <c r="HIV568" s="4"/>
      <c r="HIW568" s="4"/>
      <c r="HIX568" s="4"/>
      <c r="HIY568" s="4"/>
      <c r="HIZ568" s="4"/>
      <c r="HJA568" s="4"/>
      <c r="HJB568" s="4"/>
      <c r="HJC568" s="4"/>
      <c r="HJD568" s="4"/>
      <c r="HJE568" s="4"/>
      <c r="HJF568" s="4"/>
      <c r="HJG568" s="4"/>
      <c r="HJH568" s="4"/>
      <c r="HJI568" s="4"/>
      <c r="HJJ568" s="4"/>
      <c r="HJK568" s="4"/>
      <c r="HJL568" s="4"/>
      <c r="HJM568" s="4"/>
      <c r="HJN568" s="4"/>
      <c r="HJO568" s="4"/>
      <c r="HJP568" s="4"/>
      <c r="HJQ568" s="4"/>
      <c r="HJR568" s="4"/>
      <c r="HJS568" s="4"/>
      <c r="HJT568" s="4"/>
      <c r="HJU568" s="4"/>
      <c r="HJV568" s="4"/>
      <c r="HJW568" s="4"/>
      <c r="HJX568" s="4"/>
      <c r="HJY568" s="4"/>
      <c r="HJZ568" s="4"/>
      <c r="HKA568" s="4"/>
      <c r="HKB568" s="4"/>
      <c r="HKC568" s="4"/>
      <c r="HKD568" s="4"/>
      <c r="HKE568" s="4"/>
      <c r="HKF568" s="4"/>
      <c r="HKG568" s="4"/>
      <c r="HKH568" s="4"/>
      <c r="HKI568" s="4"/>
      <c r="HKJ568" s="4"/>
      <c r="HKK568" s="4"/>
      <c r="HKL568" s="4"/>
      <c r="HKM568" s="4"/>
      <c r="HKN568" s="4"/>
      <c r="HKO568" s="4"/>
      <c r="HKP568" s="4"/>
      <c r="HKQ568" s="4"/>
      <c r="HKR568" s="4"/>
      <c r="HKS568" s="4"/>
      <c r="HKT568" s="4"/>
      <c r="HKU568" s="4"/>
      <c r="HKV568" s="4"/>
      <c r="HKW568" s="4"/>
      <c r="HKX568" s="4"/>
      <c r="HKY568" s="4"/>
      <c r="HKZ568" s="4"/>
      <c r="HLA568" s="4"/>
      <c r="HLB568" s="4"/>
      <c r="HLC568" s="4"/>
      <c r="HLD568" s="4"/>
      <c r="HLE568" s="4"/>
      <c r="HLF568" s="4"/>
      <c r="HLG568" s="4"/>
      <c r="HLH568" s="4"/>
      <c r="HLI568" s="4"/>
      <c r="HLJ568" s="4"/>
      <c r="HLK568" s="4"/>
      <c r="HLL568" s="4"/>
      <c r="HLM568" s="4"/>
      <c r="HLN568" s="4"/>
      <c r="HLO568" s="4"/>
      <c r="HLP568" s="4"/>
      <c r="HLQ568" s="4"/>
      <c r="HLR568" s="4"/>
      <c r="HLS568" s="4"/>
      <c r="HLT568" s="4"/>
      <c r="HLU568" s="4"/>
      <c r="HLV568" s="4"/>
      <c r="HLW568" s="4"/>
      <c r="HLX568" s="4"/>
      <c r="HLY568" s="4"/>
      <c r="HLZ568" s="4"/>
      <c r="HMA568" s="4"/>
      <c r="HMB568" s="4"/>
      <c r="HMC568" s="4"/>
      <c r="HMD568" s="4"/>
      <c r="HME568" s="4"/>
      <c r="HMF568" s="4"/>
      <c r="HMG568" s="4"/>
      <c r="HMH568" s="4"/>
      <c r="HMI568" s="4"/>
      <c r="HMJ568" s="4"/>
      <c r="HMK568" s="4"/>
      <c r="HML568" s="4"/>
      <c r="HMM568" s="4"/>
      <c r="HMN568" s="4"/>
      <c r="HMO568" s="4"/>
      <c r="HMP568" s="4"/>
      <c r="HMQ568" s="4"/>
      <c r="HMR568" s="4"/>
      <c r="HMS568" s="4"/>
      <c r="HMT568" s="4"/>
      <c r="HMU568" s="4"/>
      <c r="HMV568" s="4"/>
      <c r="HMW568" s="4"/>
      <c r="HMX568" s="4"/>
      <c r="HMY568" s="4"/>
      <c r="HMZ568" s="4"/>
      <c r="HNA568" s="4"/>
      <c r="HNB568" s="4"/>
      <c r="HNC568" s="4"/>
      <c r="HND568" s="4"/>
      <c r="HNE568" s="4"/>
      <c r="HNF568" s="4"/>
      <c r="HNG568" s="4"/>
      <c r="HNH568" s="4"/>
      <c r="HNI568" s="4"/>
      <c r="HNJ568" s="4"/>
      <c r="HNK568" s="4"/>
      <c r="HNL568" s="4"/>
      <c r="HNM568" s="4"/>
      <c r="HNN568" s="4"/>
      <c r="HNO568" s="4"/>
      <c r="HNP568" s="4"/>
      <c r="HNQ568" s="4"/>
      <c r="HNR568" s="4"/>
      <c r="HNS568" s="4"/>
      <c r="HNT568" s="4"/>
      <c r="HNU568" s="4"/>
      <c r="HNV568" s="4"/>
      <c r="HNW568" s="4"/>
      <c r="HNX568" s="4"/>
      <c r="HNY568" s="4"/>
      <c r="HNZ568" s="4"/>
      <c r="HOA568" s="4"/>
      <c r="HOB568" s="4"/>
      <c r="HOC568" s="4"/>
      <c r="HOD568" s="4"/>
      <c r="HOE568" s="4"/>
      <c r="HOF568" s="4"/>
      <c r="HOG568" s="4"/>
      <c r="HOH568" s="4"/>
      <c r="HOI568" s="4"/>
      <c r="HOJ568" s="4"/>
      <c r="HOK568" s="4"/>
      <c r="HOL568" s="4"/>
      <c r="HOM568" s="4"/>
      <c r="HON568" s="4"/>
      <c r="HOO568" s="4"/>
      <c r="HOP568" s="4"/>
      <c r="HOQ568" s="4"/>
      <c r="HOR568" s="4"/>
      <c r="HOS568" s="4"/>
      <c r="HOT568" s="4"/>
      <c r="HOU568" s="4"/>
      <c r="HOV568" s="4"/>
      <c r="HOW568" s="4"/>
      <c r="HOX568" s="4"/>
      <c r="HOY568" s="4"/>
      <c r="HOZ568" s="4"/>
      <c r="HPA568" s="4"/>
      <c r="HPB568" s="4"/>
      <c r="HPC568" s="4"/>
      <c r="HPD568" s="4"/>
      <c r="HPE568" s="4"/>
      <c r="HPF568" s="4"/>
      <c r="HPG568" s="4"/>
      <c r="HPH568" s="4"/>
      <c r="HPI568" s="4"/>
      <c r="HPJ568" s="4"/>
      <c r="HPK568" s="4"/>
      <c r="HPL568" s="4"/>
      <c r="HPM568" s="4"/>
      <c r="HPN568" s="4"/>
      <c r="HPO568" s="4"/>
      <c r="HPP568" s="4"/>
      <c r="HPQ568" s="4"/>
      <c r="HPR568" s="4"/>
      <c r="HPS568" s="4"/>
      <c r="HPT568" s="4"/>
      <c r="HPU568" s="4"/>
      <c r="HPV568" s="4"/>
      <c r="HPW568" s="4"/>
      <c r="HPX568" s="4"/>
      <c r="HPY568" s="4"/>
      <c r="HPZ568" s="4"/>
      <c r="HQA568" s="4"/>
      <c r="HQB568" s="4"/>
      <c r="HQC568" s="4"/>
      <c r="HQD568" s="4"/>
      <c r="HQE568" s="4"/>
      <c r="HQF568" s="4"/>
      <c r="HQG568" s="4"/>
      <c r="HQH568" s="4"/>
      <c r="HQI568" s="4"/>
      <c r="HQJ568" s="4"/>
      <c r="HQK568" s="4"/>
      <c r="HQL568" s="4"/>
      <c r="HQM568" s="4"/>
      <c r="HQN568" s="4"/>
      <c r="HQO568" s="4"/>
      <c r="HQP568" s="4"/>
      <c r="HQQ568" s="4"/>
      <c r="HQR568" s="4"/>
      <c r="HQS568" s="4"/>
      <c r="HQT568" s="4"/>
      <c r="HQU568" s="4"/>
      <c r="HQV568" s="4"/>
      <c r="HQW568" s="4"/>
      <c r="HQX568" s="4"/>
      <c r="HQY568" s="4"/>
      <c r="HQZ568" s="4"/>
      <c r="HRA568" s="4"/>
      <c r="HRB568" s="4"/>
      <c r="HRC568" s="4"/>
      <c r="HRD568" s="4"/>
      <c r="HRE568" s="4"/>
      <c r="HRF568" s="4"/>
      <c r="HRG568" s="4"/>
      <c r="HRH568" s="4"/>
      <c r="HRI568" s="4"/>
      <c r="HRJ568" s="4"/>
      <c r="HRK568" s="4"/>
      <c r="HRL568" s="4"/>
      <c r="HRM568" s="4"/>
      <c r="HRN568" s="4"/>
      <c r="HRO568" s="4"/>
      <c r="HRP568" s="4"/>
      <c r="HRQ568" s="4"/>
      <c r="HRR568" s="4"/>
      <c r="HRS568" s="4"/>
      <c r="HRT568" s="4"/>
      <c r="HRU568" s="4"/>
      <c r="HRV568" s="4"/>
      <c r="HRW568" s="4"/>
      <c r="HRX568" s="4"/>
      <c r="HRY568" s="4"/>
      <c r="HRZ568" s="4"/>
      <c r="HSA568" s="4"/>
      <c r="HSB568" s="4"/>
      <c r="HSC568" s="4"/>
      <c r="HSD568" s="4"/>
      <c r="HSE568" s="4"/>
      <c r="HSF568" s="4"/>
      <c r="HSG568" s="4"/>
      <c r="HSH568" s="4"/>
      <c r="HSI568" s="4"/>
      <c r="HSJ568" s="4"/>
      <c r="HSK568" s="4"/>
      <c r="HSL568" s="4"/>
      <c r="HSM568" s="4"/>
      <c r="HSN568" s="4"/>
      <c r="HSO568" s="4"/>
      <c r="HSP568" s="4"/>
      <c r="HSQ568" s="4"/>
      <c r="HSR568" s="4"/>
      <c r="HSS568" s="4"/>
      <c r="HST568" s="4"/>
      <c r="HSU568" s="4"/>
      <c r="HSV568" s="4"/>
      <c r="HSW568" s="4"/>
      <c r="HSX568" s="4"/>
      <c r="HSY568" s="4"/>
      <c r="HSZ568" s="4"/>
      <c r="HTA568" s="4"/>
      <c r="HTB568" s="4"/>
      <c r="HTC568" s="4"/>
      <c r="HTD568" s="4"/>
      <c r="HTE568" s="4"/>
      <c r="HTF568" s="4"/>
      <c r="HTG568" s="4"/>
      <c r="HTH568" s="4"/>
      <c r="HTI568" s="4"/>
      <c r="HTJ568" s="4"/>
      <c r="HTK568" s="4"/>
      <c r="HTL568" s="4"/>
      <c r="HTM568" s="4"/>
      <c r="HTN568" s="4"/>
      <c r="HTO568" s="4"/>
      <c r="HTP568" s="4"/>
      <c r="HTQ568" s="4"/>
      <c r="HTR568" s="4"/>
      <c r="HTS568" s="4"/>
      <c r="HTT568" s="4"/>
      <c r="HTU568" s="4"/>
      <c r="HTV568" s="4"/>
      <c r="HTW568" s="4"/>
      <c r="HTX568" s="4"/>
      <c r="HTY568" s="4"/>
      <c r="HTZ568" s="4"/>
      <c r="HUA568" s="4"/>
      <c r="HUB568" s="4"/>
      <c r="HUC568" s="4"/>
      <c r="HUD568" s="4"/>
      <c r="HUE568" s="4"/>
      <c r="HUF568" s="4"/>
      <c r="HUG568" s="4"/>
      <c r="HUH568" s="4"/>
      <c r="HUI568" s="4"/>
      <c r="HUJ568" s="4"/>
      <c r="HUK568" s="4"/>
      <c r="HUL568" s="4"/>
      <c r="HUM568" s="4"/>
      <c r="HUN568" s="4"/>
      <c r="HUO568" s="4"/>
      <c r="HUP568" s="4"/>
      <c r="HUQ568" s="4"/>
      <c r="HUR568" s="4"/>
      <c r="HUS568" s="4"/>
      <c r="HUT568" s="4"/>
      <c r="HUU568" s="4"/>
      <c r="HUV568" s="4"/>
      <c r="HUW568" s="4"/>
      <c r="HUX568" s="4"/>
      <c r="HUY568" s="4"/>
      <c r="HUZ568" s="4"/>
      <c r="HVA568" s="4"/>
      <c r="HVB568" s="4"/>
      <c r="HVC568" s="4"/>
      <c r="HVD568" s="4"/>
      <c r="HVE568" s="4"/>
      <c r="HVF568" s="4"/>
      <c r="HVG568" s="4"/>
      <c r="HVH568" s="4"/>
      <c r="HVI568" s="4"/>
      <c r="HVJ568" s="4"/>
      <c r="HVK568" s="4"/>
      <c r="HVL568" s="4"/>
      <c r="HVM568" s="4"/>
      <c r="HVN568" s="4"/>
      <c r="HVO568" s="4"/>
      <c r="HVP568" s="4"/>
      <c r="HVQ568" s="4"/>
      <c r="HVR568" s="4"/>
      <c r="HVS568" s="4"/>
      <c r="HVT568" s="4"/>
      <c r="HVU568" s="4"/>
      <c r="HVV568" s="4"/>
      <c r="HVW568" s="4"/>
      <c r="HVX568" s="4"/>
      <c r="HVY568" s="4"/>
      <c r="HVZ568" s="4"/>
      <c r="HWA568" s="4"/>
      <c r="HWB568" s="4"/>
      <c r="HWC568" s="4"/>
      <c r="HWD568" s="4"/>
      <c r="HWE568" s="4"/>
      <c r="HWF568" s="4"/>
      <c r="HWG568" s="4"/>
      <c r="HWH568" s="4"/>
      <c r="HWI568" s="4"/>
      <c r="HWJ568" s="4"/>
      <c r="HWK568" s="4"/>
      <c r="HWL568" s="4"/>
      <c r="HWM568" s="4"/>
      <c r="HWN568" s="4"/>
      <c r="HWO568" s="4"/>
      <c r="HWP568" s="4"/>
      <c r="HWQ568" s="4"/>
      <c r="HWR568" s="4"/>
      <c r="HWS568" s="4"/>
      <c r="HWT568" s="4"/>
      <c r="HWU568" s="4"/>
      <c r="HWV568" s="4"/>
      <c r="HWW568" s="4"/>
      <c r="HWX568" s="4"/>
      <c r="HWY568" s="4"/>
      <c r="HWZ568" s="4"/>
      <c r="HXA568" s="4"/>
      <c r="HXB568" s="4"/>
      <c r="HXC568" s="4"/>
      <c r="HXD568" s="4"/>
      <c r="HXE568" s="4"/>
      <c r="HXF568" s="4"/>
      <c r="HXG568" s="4"/>
      <c r="HXH568" s="4"/>
      <c r="HXI568" s="4"/>
      <c r="HXJ568" s="4"/>
      <c r="HXK568" s="4"/>
      <c r="HXL568" s="4"/>
      <c r="HXM568" s="4"/>
      <c r="HXN568" s="4"/>
      <c r="HXO568" s="4"/>
      <c r="HXP568" s="4"/>
      <c r="HXQ568" s="4"/>
      <c r="HXR568" s="4"/>
      <c r="HXS568" s="4"/>
      <c r="HXT568" s="4"/>
      <c r="HXU568" s="4"/>
      <c r="HXV568" s="4"/>
      <c r="HXW568" s="4"/>
      <c r="HXX568" s="4"/>
      <c r="HXY568" s="4"/>
      <c r="HXZ568" s="4"/>
      <c r="HYA568" s="4"/>
      <c r="HYB568" s="4"/>
      <c r="HYC568" s="4"/>
      <c r="HYD568" s="4"/>
      <c r="HYE568" s="4"/>
      <c r="HYF568" s="4"/>
      <c r="HYG568" s="4"/>
      <c r="HYH568" s="4"/>
      <c r="HYI568" s="4"/>
      <c r="HYJ568" s="4"/>
      <c r="HYK568" s="4"/>
      <c r="HYL568" s="4"/>
      <c r="HYM568" s="4"/>
      <c r="HYN568" s="4"/>
      <c r="HYO568" s="4"/>
      <c r="HYP568" s="4"/>
      <c r="HYQ568" s="4"/>
      <c r="HYR568" s="4"/>
      <c r="HYS568" s="4"/>
      <c r="HYT568" s="4"/>
      <c r="HYU568" s="4"/>
      <c r="HYV568" s="4"/>
      <c r="HYW568" s="4"/>
      <c r="HYX568" s="4"/>
      <c r="HYY568" s="4"/>
      <c r="HYZ568" s="4"/>
      <c r="HZA568" s="4"/>
      <c r="HZB568" s="4"/>
      <c r="HZC568" s="4"/>
      <c r="HZD568" s="4"/>
      <c r="HZE568" s="4"/>
      <c r="HZF568" s="4"/>
      <c r="HZG568" s="4"/>
      <c r="HZH568" s="4"/>
      <c r="HZI568" s="4"/>
      <c r="HZJ568" s="4"/>
      <c r="HZK568" s="4"/>
      <c r="HZL568" s="4"/>
      <c r="HZM568" s="4"/>
      <c r="HZN568" s="4"/>
      <c r="HZO568" s="4"/>
      <c r="HZP568" s="4"/>
      <c r="HZQ568" s="4"/>
      <c r="HZR568" s="4"/>
      <c r="HZS568" s="4"/>
      <c r="HZT568" s="4"/>
      <c r="HZU568" s="4"/>
      <c r="HZV568" s="4"/>
      <c r="HZW568" s="4"/>
      <c r="HZX568" s="4"/>
      <c r="HZY568" s="4"/>
      <c r="HZZ568" s="4"/>
      <c r="IAA568" s="4"/>
      <c r="IAB568" s="4"/>
      <c r="IAC568" s="4"/>
      <c r="IAD568" s="4"/>
      <c r="IAE568" s="4"/>
      <c r="IAF568" s="4"/>
      <c r="IAG568" s="4"/>
      <c r="IAH568" s="4"/>
      <c r="IAI568" s="4"/>
      <c r="IAJ568" s="4"/>
      <c r="IAK568" s="4"/>
      <c r="IAL568" s="4"/>
      <c r="IAM568" s="4"/>
      <c r="IAN568" s="4"/>
      <c r="IAO568" s="4"/>
      <c r="IAP568" s="4"/>
      <c r="IAQ568" s="4"/>
      <c r="IAR568" s="4"/>
      <c r="IAS568" s="4"/>
      <c r="IAT568" s="4"/>
      <c r="IAU568" s="4"/>
      <c r="IAV568" s="4"/>
      <c r="IAW568" s="4"/>
      <c r="IAX568" s="4"/>
      <c r="IAY568" s="4"/>
      <c r="IAZ568" s="4"/>
      <c r="IBA568" s="4"/>
      <c r="IBB568" s="4"/>
      <c r="IBC568" s="4"/>
      <c r="IBD568" s="4"/>
      <c r="IBE568" s="4"/>
      <c r="IBF568" s="4"/>
      <c r="IBG568" s="4"/>
      <c r="IBH568" s="4"/>
      <c r="IBI568" s="4"/>
      <c r="IBJ568" s="4"/>
      <c r="IBK568" s="4"/>
      <c r="IBL568" s="4"/>
      <c r="IBM568" s="4"/>
      <c r="IBN568" s="4"/>
      <c r="IBO568" s="4"/>
      <c r="IBP568" s="4"/>
      <c r="IBQ568" s="4"/>
      <c r="IBR568" s="4"/>
      <c r="IBS568" s="4"/>
      <c r="IBT568" s="4"/>
      <c r="IBU568" s="4"/>
      <c r="IBV568" s="4"/>
      <c r="IBW568" s="4"/>
      <c r="IBX568" s="4"/>
      <c r="IBY568" s="4"/>
      <c r="IBZ568" s="4"/>
      <c r="ICA568" s="4"/>
      <c r="ICB568" s="4"/>
      <c r="ICC568" s="4"/>
      <c r="ICD568" s="4"/>
      <c r="ICE568" s="4"/>
      <c r="ICF568" s="4"/>
      <c r="ICG568" s="4"/>
      <c r="ICH568" s="4"/>
      <c r="ICI568" s="4"/>
      <c r="ICJ568" s="4"/>
      <c r="ICK568" s="4"/>
      <c r="ICL568" s="4"/>
      <c r="ICM568" s="4"/>
      <c r="ICN568" s="4"/>
      <c r="ICO568" s="4"/>
      <c r="ICP568" s="4"/>
      <c r="ICQ568" s="4"/>
      <c r="ICR568" s="4"/>
      <c r="ICS568" s="4"/>
      <c r="ICT568" s="4"/>
      <c r="ICU568" s="4"/>
      <c r="ICV568" s="4"/>
      <c r="ICW568" s="4"/>
      <c r="ICX568" s="4"/>
      <c r="ICY568" s="4"/>
      <c r="ICZ568" s="4"/>
      <c r="IDA568" s="4"/>
      <c r="IDB568" s="4"/>
      <c r="IDC568" s="4"/>
      <c r="IDD568" s="4"/>
      <c r="IDE568" s="4"/>
      <c r="IDF568" s="4"/>
      <c r="IDG568" s="4"/>
      <c r="IDH568" s="4"/>
      <c r="IDI568" s="4"/>
      <c r="IDJ568" s="4"/>
      <c r="IDK568" s="4"/>
      <c r="IDL568" s="4"/>
      <c r="IDM568" s="4"/>
      <c r="IDN568" s="4"/>
      <c r="IDO568" s="4"/>
      <c r="IDP568" s="4"/>
      <c r="IDQ568" s="4"/>
      <c r="IDR568" s="4"/>
      <c r="IDS568" s="4"/>
      <c r="IDT568" s="4"/>
      <c r="IDU568" s="4"/>
      <c r="IDV568" s="4"/>
      <c r="IDW568" s="4"/>
      <c r="IDX568" s="4"/>
      <c r="IDY568" s="4"/>
      <c r="IDZ568" s="4"/>
      <c r="IEA568" s="4"/>
      <c r="IEB568" s="4"/>
      <c r="IEC568" s="4"/>
      <c r="IED568" s="4"/>
      <c r="IEE568" s="4"/>
      <c r="IEF568" s="4"/>
      <c r="IEG568" s="4"/>
      <c r="IEH568" s="4"/>
      <c r="IEI568" s="4"/>
      <c r="IEJ568" s="4"/>
      <c r="IEK568" s="4"/>
      <c r="IEL568" s="4"/>
      <c r="IEM568" s="4"/>
      <c r="IEN568" s="4"/>
      <c r="IEO568" s="4"/>
      <c r="IEP568" s="4"/>
      <c r="IEQ568" s="4"/>
      <c r="IER568" s="4"/>
      <c r="IES568" s="4"/>
      <c r="IET568" s="4"/>
      <c r="IEU568" s="4"/>
      <c r="IEV568" s="4"/>
      <c r="IEW568" s="4"/>
      <c r="IEX568" s="4"/>
      <c r="IEY568" s="4"/>
      <c r="IEZ568" s="4"/>
      <c r="IFA568" s="4"/>
      <c r="IFB568" s="4"/>
      <c r="IFC568" s="4"/>
      <c r="IFD568" s="4"/>
      <c r="IFE568" s="4"/>
      <c r="IFF568" s="4"/>
      <c r="IFG568" s="4"/>
      <c r="IFH568" s="4"/>
      <c r="IFI568" s="4"/>
      <c r="IFJ568" s="4"/>
      <c r="IFK568" s="4"/>
      <c r="IFL568" s="4"/>
      <c r="IFM568" s="4"/>
      <c r="IFN568" s="4"/>
      <c r="IFO568" s="4"/>
      <c r="IFP568" s="4"/>
      <c r="IFQ568" s="4"/>
      <c r="IFR568" s="4"/>
      <c r="IFS568" s="4"/>
      <c r="IFT568" s="4"/>
      <c r="IFU568" s="4"/>
      <c r="IFV568" s="4"/>
      <c r="IFW568" s="4"/>
      <c r="IFX568" s="4"/>
      <c r="IFY568" s="4"/>
      <c r="IFZ568" s="4"/>
      <c r="IGA568" s="4"/>
      <c r="IGB568" s="4"/>
      <c r="IGC568" s="4"/>
      <c r="IGD568" s="4"/>
      <c r="IGE568" s="4"/>
      <c r="IGF568" s="4"/>
      <c r="IGG568" s="4"/>
      <c r="IGH568" s="4"/>
      <c r="IGI568" s="4"/>
      <c r="IGJ568" s="4"/>
      <c r="IGK568" s="4"/>
      <c r="IGL568" s="4"/>
      <c r="IGM568" s="4"/>
      <c r="IGN568" s="4"/>
      <c r="IGO568" s="4"/>
      <c r="IGP568" s="4"/>
      <c r="IGQ568" s="4"/>
      <c r="IGR568" s="4"/>
      <c r="IGS568" s="4"/>
      <c r="IGT568" s="4"/>
      <c r="IGU568" s="4"/>
      <c r="IGV568" s="4"/>
      <c r="IGW568" s="4"/>
      <c r="IGX568" s="4"/>
      <c r="IGY568" s="4"/>
      <c r="IGZ568" s="4"/>
      <c r="IHA568" s="4"/>
      <c r="IHB568" s="4"/>
      <c r="IHC568" s="4"/>
      <c r="IHD568" s="4"/>
      <c r="IHE568" s="4"/>
      <c r="IHF568" s="4"/>
      <c r="IHG568" s="4"/>
      <c r="IHH568" s="4"/>
      <c r="IHI568" s="4"/>
      <c r="IHJ568" s="4"/>
      <c r="IHK568" s="4"/>
      <c r="IHL568" s="4"/>
      <c r="IHM568" s="4"/>
      <c r="IHN568" s="4"/>
      <c r="IHO568" s="4"/>
      <c r="IHP568" s="4"/>
      <c r="IHQ568" s="4"/>
      <c r="IHR568" s="4"/>
      <c r="IHS568" s="4"/>
      <c r="IHT568" s="4"/>
      <c r="IHU568" s="4"/>
      <c r="IHV568" s="4"/>
      <c r="IHW568" s="4"/>
      <c r="IHX568" s="4"/>
      <c r="IHY568" s="4"/>
      <c r="IHZ568" s="4"/>
      <c r="IIA568" s="4"/>
      <c r="IIB568" s="4"/>
      <c r="IIC568" s="4"/>
      <c r="IID568" s="4"/>
      <c r="IIE568" s="4"/>
      <c r="IIF568" s="4"/>
      <c r="IIG568" s="4"/>
      <c r="IIH568" s="4"/>
      <c r="III568" s="4"/>
      <c r="IIJ568" s="4"/>
      <c r="IIK568" s="4"/>
      <c r="IIL568" s="4"/>
      <c r="IIM568" s="4"/>
      <c r="IIN568" s="4"/>
      <c r="IIO568" s="4"/>
      <c r="IIP568" s="4"/>
      <c r="IIQ568" s="4"/>
      <c r="IIR568" s="4"/>
      <c r="IIS568" s="4"/>
      <c r="IIT568" s="4"/>
      <c r="IIU568" s="4"/>
      <c r="IIV568" s="4"/>
      <c r="IIW568" s="4"/>
      <c r="IIX568" s="4"/>
      <c r="IIY568" s="4"/>
      <c r="IIZ568" s="4"/>
      <c r="IJA568" s="4"/>
      <c r="IJB568" s="4"/>
      <c r="IJC568" s="4"/>
      <c r="IJD568" s="4"/>
      <c r="IJE568" s="4"/>
      <c r="IJF568" s="4"/>
      <c r="IJG568" s="4"/>
      <c r="IJH568" s="4"/>
      <c r="IJI568" s="4"/>
      <c r="IJJ568" s="4"/>
      <c r="IJK568" s="4"/>
      <c r="IJL568" s="4"/>
      <c r="IJM568" s="4"/>
      <c r="IJN568" s="4"/>
      <c r="IJO568" s="4"/>
      <c r="IJP568" s="4"/>
      <c r="IJQ568" s="4"/>
      <c r="IJR568" s="4"/>
      <c r="IJS568" s="4"/>
      <c r="IJT568" s="4"/>
      <c r="IJU568" s="4"/>
      <c r="IJV568" s="4"/>
      <c r="IJW568" s="4"/>
      <c r="IJX568" s="4"/>
      <c r="IJY568" s="4"/>
      <c r="IJZ568" s="4"/>
      <c r="IKA568" s="4"/>
      <c r="IKB568" s="4"/>
      <c r="IKC568" s="4"/>
      <c r="IKD568" s="4"/>
      <c r="IKE568" s="4"/>
      <c r="IKF568" s="4"/>
      <c r="IKG568" s="4"/>
      <c r="IKH568" s="4"/>
      <c r="IKI568" s="4"/>
      <c r="IKJ568" s="4"/>
      <c r="IKK568" s="4"/>
      <c r="IKL568" s="4"/>
      <c r="IKM568" s="4"/>
      <c r="IKN568" s="4"/>
      <c r="IKO568" s="4"/>
      <c r="IKP568" s="4"/>
      <c r="IKQ568" s="4"/>
      <c r="IKR568" s="4"/>
      <c r="IKS568" s="4"/>
      <c r="IKT568" s="4"/>
      <c r="IKU568" s="4"/>
      <c r="IKV568" s="4"/>
      <c r="IKW568" s="4"/>
      <c r="IKX568" s="4"/>
      <c r="IKY568" s="4"/>
      <c r="IKZ568" s="4"/>
      <c r="ILA568" s="4"/>
      <c r="ILB568" s="4"/>
      <c r="ILC568" s="4"/>
      <c r="ILD568" s="4"/>
      <c r="ILE568" s="4"/>
      <c r="ILF568" s="4"/>
      <c r="ILG568" s="4"/>
      <c r="ILH568" s="4"/>
      <c r="ILI568" s="4"/>
      <c r="ILJ568" s="4"/>
      <c r="ILK568" s="4"/>
      <c r="ILL568" s="4"/>
      <c r="ILM568" s="4"/>
      <c r="ILN568" s="4"/>
      <c r="ILO568" s="4"/>
      <c r="ILP568" s="4"/>
      <c r="ILQ568" s="4"/>
      <c r="ILR568" s="4"/>
      <c r="ILS568" s="4"/>
      <c r="ILT568" s="4"/>
      <c r="ILU568" s="4"/>
      <c r="ILV568" s="4"/>
      <c r="ILW568" s="4"/>
      <c r="ILX568" s="4"/>
      <c r="ILY568" s="4"/>
      <c r="ILZ568" s="4"/>
      <c r="IMA568" s="4"/>
      <c r="IMB568" s="4"/>
      <c r="IMC568" s="4"/>
      <c r="IMD568" s="4"/>
      <c r="IME568" s="4"/>
      <c r="IMF568" s="4"/>
      <c r="IMG568" s="4"/>
      <c r="IMH568" s="4"/>
      <c r="IMI568" s="4"/>
      <c r="IMJ568" s="4"/>
      <c r="IMK568" s="4"/>
      <c r="IML568" s="4"/>
      <c r="IMM568" s="4"/>
      <c r="IMN568" s="4"/>
      <c r="IMO568" s="4"/>
      <c r="IMP568" s="4"/>
      <c r="IMQ568" s="4"/>
      <c r="IMR568" s="4"/>
      <c r="IMS568" s="4"/>
      <c r="IMT568" s="4"/>
      <c r="IMU568" s="4"/>
      <c r="IMV568" s="4"/>
      <c r="IMW568" s="4"/>
      <c r="IMX568" s="4"/>
      <c r="IMY568" s="4"/>
      <c r="IMZ568" s="4"/>
      <c r="INA568" s="4"/>
      <c r="INB568" s="4"/>
      <c r="INC568" s="4"/>
      <c r="IND568" s="4"/>
      <c r="INE568" s="4"/>
      <c r="INF568" s="4"/>
      <c r="ING568" s="4"/>
      <c r="INH568" s="4"/>
      <c r="INI568" s="4"/>
      <c r="INJ568" s="4"/>
      <c r="INK568" s="4"/>
      <c r="INL568" s="4"/>
      <c r="INM568" s="4"/>
      <c r="INN568" s="4"/>
      <c r="INO568" s="4"/>
      <c r="INP568" s="4"/>
      <c r="INQ568" s="4"/>
      <c r="INR568" s="4"/>
      <c r="INS568" s="4"/>
      <c r="INT568" s="4"/>
      <c r="INU568" s="4"/>
      <c r="INV568" s="4"/>
      <c r="INW568" s="4"/>
      <c r="INX568" s="4"/>
      <c r="INY568" s="4"/>
      <c r="INZ568" s="4"/>
      <c r="IOA568" s="4"/>
      <c r="IOB568" s="4"/>
      <c r="IOC568" s="4"/>
      <c r="IOD568" s="4"/>
      <c r="IOE568" s="4"/>
      <c r="IOF568" s="4"/>
      <c r="IOG568" s="4"/>
      <c r="IOH568" s="4"/>
      <c r="IOI568" s="4"/>
      <c r="IOJ568" s="4"/>
      <c r="IOK568" s="4"/>
      <c r="IOL568" s="4"/>
      <c r="IOM568" s="4"/>
      <c r="ION568" s="4"/>
      <c r="IOO568" s="4"/>
      <c r="IOP568" s="4"/>
      <c r="IOQ568" s="4"/>
      <c r="IOR568" s="4"/>
      <c r="IOS568" s="4"/>
      <c r="IOT568" s="4"/>
      <c r="IOU568" s="4"/>
      <c r="IOV568" s="4"/>
      <c r="IOW568" s="4"/>
      <c r="IOX568" s="4"/>
      <c r="IOY568" s="4"/>
      <c r="IOZ568" s="4"/>
      <c r="IPA568" s="4"/>
      <c r="IPB568" s="4"/>
      <c r="IPC568" s="4"/>
      <c r="IPD568" s="4"/>
      <c r="IPE568" s="4"/>
      <c r="IPF568" s="4"/>
      <c r="IPG568" s="4"/>
      <c r="IPH568" s="4"/>
      <c r="IPI568" s="4"/>
      <c r="IPJ568" s="4"/>
      <c r="IPK568" s="4"/>
      <c r="IPL568" s="4"/>
      <c r="IPM568" s="4"/>
      <c r="IPN568" s="4"/>
      <c r="IPO568" s="4"/>
      <c r="IPP568" s="4"/>
      <c r="IPQ568" s="4"/>
      <c r="IPR568" s="4"/>
      <c r="IPS568" s="4"/>
      <c r="IPT568" s="4"/>
      <c r="IPU568" s="4"/>
      <c r="IPV568" s="4"/>
      <c r="IPW568" s="4"/>
      <c r="IPX568" s="4"/>
      <c r="IPY568" s="4"/>
      <c r="IPZ568" s="4"/>
      <c r="IQA568" s="4"/>
      <c r="IQB568" s="4"/>
      <c r="IQC568" s="4"/>
      <c r="IQD568" s="4"/>
      <c r="IQE568" s="4"/>
      <c r="IQF568" s="4"/>
      <c r="IQG568" s="4"/>
      <c r="IQH568" s="4"/>
      <c r="IQI568" s="4"/>
      <c r="IQJ568" s="4"/>
      <c r="IQK568" s="4"/>
      <c r="IQL568" s="4"/>
      <c r="IQM568" s="4"/>
      <c r="IQN568" s="4"/>
      <c r="IQO568" s="4"/>
      <c r="IQP568" s="4"/>
      <c r="IQQ568" s="4"/>
      <c r="IQR568" s="4"/>
      <c r="IQS568" s="4"/>
      <c r="IQT568" s="4"/>
      <c r="IQU568" s="4"/>
      <c r="IQV568" s="4"/>
      <c r="IQW568" s="4"/>
      <c r="IQX568" s="4"/>
      <c r="IQY568" s="4"/>
      <c r="IQZ568" s="4"/>
      <c r="IRA568" s="4"/>
      <c r="IRB568" s="4"/>
      <c r="IRC568" s="4"/>
      <c r="IRD568" s="4"/>
      <c r="IRE568" s="4"/>
      <c r="IRF568" s="4"/>
      <c r="IRG568" s="4"/>
      <c r="IRH568" s="4"/>
      <c r="IRI568" s="4"/>
      <c r="IRJ568" s="4"/>
      <c r="IRK568" s="4"/>
      <c r="IRL568" s="4"/>
      <c r="IRM568" s="4"/>
      <c r="IRN568" s="4"/>
      <c r="IRO568" s="4"/>
      <c r="IRP568" s="4"/>
      <c r="IRQ568" s="4"/>
      <c r="IRR568" s="4"/>
      <c r="IRS568" s="4"/>
      <c r="IRT568" s="4"/>
      <c r="IRU568" s="4"/>
      <c r="IRV568" s="4"/>
      <c r="IRW568" s="4"/>
      <c r="IRX568" s="4"/>
      <c r="IRY568" s="4"/>
      <c r="IRZ568" s="4"/>
      <c r="ISA568" s="4"/>
      <c r="ISB568" s="4"/>
      <c r="ISC568" s="4"/>
      <c r="ISD568" s="4"/>
      <c r="ISE568" s="4"/>
      <c r="ISF568" s="4"/>
      <c r="ISG568" s="4"/>
      <c r="ISH568" s="4"/>
      <c r="ISI568" s="4"/>
      <c r="ISJ568" s="4"/>
      <c r="ISK568" s="4"/>
      <c r="ISL568" s="4"/>
      <c r="ISM568" s="4"/>
      <c r="ISN568" s="4"/>
      <c r="ISO568" s="4"/>
      <c r="ISP568" s="4"/>
      <c r="ISQ568" s="4"/>
      <c r="ISR568" s="4"/>
      <c r="ISS568" s="4"/>
      <c r="IST568" s="4"/>
      <c r="ISU568" s="4"/>
      <c r="ISV568" s="4"/>
      <c r="ISW568" s="4"/>
      <c r="ISX568" s="4"/>
      <c r="ISY568" s="4"/>
      <c r="ISZ568" s="4"/>
      <c r="ITA568" s="4"/>
      <c r="ITB568" s="4"/>
      <c r="ITC568" s="4"/>
      <c r="ITD568" s="4"/>
      <c r="ITE568" s="4"/>
      <c r="ITF568" s="4"/>
      <c r="ITG568" s="4"/>
      <c r="ITH568" s="4"/>
      <c r="ITI568" s="4"/>
      <c r="ITJ568" s="4"/>
      <c r="ITK568" s="4"/>
      <c r="ITL568" s="4"/>
      <c r="ITM568" s="4"/>
      <c r="ITN568" s="4"/>
      <c r="ITO568" s="4"/>
      <c r="ITP568" s="4"/>
      <c r="ITQ568" s="4"/>
      <c r="ITR568" s="4"/>
      <c r="ITS568" s="4"/>
      <c r="ITT568" s="4"/>
      <c r="ITU568" s="4"/>
      <c r="ITV568" s="4"/>
      <c r="ITW568" s="4"/>
      <c r="ITX568" s="4"/>
      <c r="ITY568" s="4"/>
      <c r="ITZ568" s="4"/>
      <c r="IUA568" s="4"/>
      <c r="IUB568" s="4"/>
      <c r="IUC568" s="4"/>
      <c r="IUD568" s="4"/>
      <c r="IUE568" s="4"/>
      <c r="IUF568" s="4"/>
      <c r="IUG568" s="4"/>
      <c r="IUH568" s="4"/>
      <c r="IUI568" s="4"/>
      <c r="IUJ568" s="4"/>
      <c r="IUK568" s="4"/>
      <c r="IUL568" s="4"/>
      <c r="IUM568" s="4"/>
      <c r="IUN568" s="4"/>
      <c r="IUO568" s="4"/>
      <c r="IUP568" s="4"/>
      <c r="IUQ568" s="4"/>
      <c r="IUR568" s="4"/>
      <c r="IUS568" s="4"/>
      <c r="IUT568" s="4"/>
      <c r="IUU568" s="4"/>
      <c r="IUV568" s="4"/>
      <c r="IUW568" s="4"/>
      <c r="IUX568" s="4"/>
      <c r="IUY568" s="4"/>
      <c r="IUZ568" s="4"/>
      <c r="IVA568" s="4"/>
      <c r="IVB568" s="4"/>
      <c r="IVC568" s="4"/>
      <c r="IVD568" s="4"/>
      <c r="IVE568" s="4"/>
      <c r="IVF568" s="4"/>
      <c r="IVG568" s="4"/>
      <c r="IVH568" s="4"/>
      <c r="IVI568" s="4"/>
      <c r="IVJ568" s="4"/>
      <c r="IVK568" s="4"/>
      <c r="IVL568" s="4"/>
      <c r="IVM568" s="4"/>
      <c r="IVN568" s="4"/>
      <c r="IVO568" s="4"/>
      <c r="IVP568" s="4"/>
      <c r="IVQ568" s="4"/>
      <c r="IVR568" s="4"/>
      <c r="IVS568" s="4"/>
      <c r="IVT568" s="4"/>
      <c r="IVU568" s="4"/>
      <c r="IVV568" s="4"/>
      <c r="IVW568" s="4"/>
      <c r="IVX568" s="4"/>
      <c r="IVY568" s="4"/>
      <c r="IVZ568" s="4"/>
      <c r="IWA568" s="4"/>
      <c r="IWB568" s="4"/>
      <c r="IWC568" s="4"/>
      <c r="IWD568" s="4"/>
      <c r="IWE568" s="4"/>
      <c r="IWF568" s="4"/>
      <c r="IWG568" s="4"/>
      <c r="IWH568" s="4"/>
      <c r="IWI568" s="4"/>
      <c r="IWJ568" s="4"/>
      <c r="IWK568" s="4"/>
      <c r="IWL568" s="4"/>
      <c r="IWM568" s="4"/>
      <c r="IWN568" s="4"/>
      <c r="IWO568" s="4"/>
      <c r="IWP568" s="4"/>
      <c r="IWQ568" s="4"/>
      <c r="IWR568" s="4"/>
      <c r="IWS568" s="4"/>
      <c r="IWT568" s="4"/>
      <c r="IWU568" s="4"/>
      <c r="IWV568" s="4"/>
      <c r="IWW568" s="4"/>
      <c r="IWX568" s="4"/>
      <c r="IWY568" s="4"/>
      <c r="IWZ568" s="4"/>
      <c r="IXA568" s="4"/>
      <c r="IXB568" s="4"/>
      <c r="IXC568" s="4"/>
      <c r="IXD568" s="4"/>
      <c r="IXE568" s="4"/>
      <c r="IXF568" s="4"/>
      <c r="IXG568" s="4"/>
      <c r="IXH568" s="4"/>
      <c r="IXI568" s="4"/>
      <c r="IXJ568" s="4"/>
      <c r="IXK568" s="4"/>
      <c r="IXL568" s="4"/>
      <c r="IXM568" s="4"/>
      <c r="IXN568" s="4"/>
      <c r="IXO568" s="4"/>
      <c r="IXP568" s="4"/>
      <c r="IXQ568" s="4"/>
      <c r="IXR568" s="4"/>
      <c r="IXS568" s="4"/>
      <c r="IXT568" s="4"/>
      <c r="IXU568" s="4"/>
      <c r="IXV568" s="4"/>
      <c r="IXW568" s="4"/>
      <c r="IXX568" s="4"/>
      <c r="IXY568" s="4"/>
      <c r="IXZ568" s="4"/>
      <c r="IYA568" s="4"/>
      <c r="IYB568" s="4"/>
      <c r="IYC568" s="4"/>
      <c r="IYD568" s="4"/>
      <c r="IYE568" s="4"/>
      <c r="IYF568" s="4"/>
      <c r="IYG568" s="4"/>
      <c r="IYH568" s="4"/>
      <c r="IYI568" s="4"/>
      <c r="IYJ568" s="4"/>
      <c r="IYK568" s="4"/>
      <c r="IYL568" s="4"/>
      <c r="IYM568" s="4"/>
      <c r="IYN568" s="4"/>
      <c r="IYO568" s="4"/>
      <c r="IYP568" s="4"/>
      <c r="IYQ568" s="4"/>
      <c r="IYR568" s="4"/>
      <c r="IYS568" s="4"/>
      <c r="IYT568" s="4"/>
      <c r="IYU568" s="4"/>
      <c r="IYV568" s="4"/>
      <c r="IYW568" s="4"/>
      <c r="IYX568" s="4"/>
      <c r="IYY568" s="4"/>
      <c r="IYZ568" s="4"/>
      <c r="IZA568" s="4"/>
      <c r="IZB568" s="4"/>
      <c r="IZC568" s="4"/>
      <c r="IZD568" s="4"/>
      <c r="IZE568" s="4"/>
      <c r="IZF568" s="4"/>
      <c r="IZG568" s="4"/>
      <c r="IZH568" s="4"/>
      <c r="IZI568" s="4"/>
      <c r="IZJ568" s="4"/>
      <c r="IZK568" s="4"/>
      <c r="IZL568" s="4"/>
      <c r="IZM568" s="4"/>
      <c r="IZN568" s="4"/>
      <c r="IZO568" s="4"/>
      <c r="IZP568" s="4"/>
      <c r="IZQ568" s="4"/>
      <c r="IZR568" s="4"/>
      <c r="IZS568" s="4"/>
      <c r="IZT568" s="4"/>
      <c r="IZU568" s="4"/>
      <c r="IZV568" s="4"/>
      <c r="IZW568" s="4"/>
      <c r="IZX568" s="4"/>
      <c r="IZY568" s="4"/>
      <c r="IZZ568" s="4"/>
      <c r="JAA568" s="4"/>
      <c r="JAB568" s="4"/>
      <c r="JAC568" s="4"/>
      <c r="JAD568" s="4"/>
      <c r="JAE568" s="4"/>
      <c r="JAF568" s="4"/>
      <c r="JAG568" s="4"/>
      <c r="JAH568" s="4"/>
      <c r="JAI568" s="4"/>
      <c r="JAJ568" s="4"/>
      <c r="JAK568" s="4"/>
      <c r="JAL568" s="4"/>
      <c r="JAM568" s="4"/>
      <c r="JAN568" s="4"/>
      <c r="JAO568" s="4"/>
      <c r="JAP568" s="4"/>
      <c r="JAQ568" s="4"/>
      <c r="JAR568" s="4"/>
      <c r="JAS568" s="4"/>
      <c r="JAT568" s="4"/>
      <c r="JAU568" s="4"/>
      <c r="JAV568" s="4"/>
      <c r="JAW568" s="4"/>
      <c r="JAX568" s="4"/>
      <c r="JAY568" s="4"/>
      <c r="JAZ568" s="4"/>
      <c r="JBA568" s="4"/>
      <c r="JBB568" s="4"/>
      <c r="JBC568" s="4"/>
      <c r="JBD568" s="4"/>
      <c r="JBE568" s="4"/>
      <c r="JBF568" s="4"/>
      <c r="JBG568" s="4"/>
      <c r="JBH568" s="4"/>
      <c r="JBI568" s="4"/>
      <c r="JBJ568" s="4"/>
      <c r="JBK568" s="4"/>
      <c r="JBL568" s="4"/>
      <c r="JBM568" s="4"/>
      <c r="JBN568" s="4"/>
      <c r="JBO568" s="4"/>
      <c r="JBP568" s="4"/>
      <c r="JBQ568" s="4"/>
      <c r="JBR568" s="4"/>
      <c r="JBS568" s="4"/>
      <c r="JBT568" s="4"/>
      <c r="JBU568" s="4"/>
      <c r="JBV568" s="4"/>
      <c r="JBW568" s="4"/>
      <c r="JBX568" s="4"/>
      <c r="JBY568" s="4"/>
      <c r="JBZ568" s="4"/>
      <c r="JCA568" s="4"/>
      <c r="JCB568" s="4"/>
      <c r="JCC568" s="4"/>
      <c r="JCD568" s="4"/>
      <c r="JCE568" s="4"/>
      <c r="JCF568" s="4"/>
      <c r="JCG568" s="4"/>
      <c r="JCH568" s="4"/>
      <c r="JCI568" s="4"/>
      <c r="JCJ568" s="4"/>
      <c r="JCK568" s="4"/>
      <c r="JCL568" s="4"/>
      <c r="JCM568" s="4"/>
      <c r="JCN568" s="4"/>
      <c r="JCO568" s="4"/>
      <c r="JCP568" s="4"/>
      <c r="JCQ568" s="4"/>
      <c r="JCR568" s="4"/>
      <c r="JCS568" s="4"/>
      <c r="JCT568" s="4"/>
      <c r="JCU568" s="4"/>
      <c r="JCV568" s="4"/>
      <c r="JCW568" s="4"/>
      <c r="JCX568" s="4"/>
      <c r="JCY568" s="4"/>
      <c r="JCZ568" s="4"/>
      <c r="JDA568" s="4"/>
      <c r="JDB568" s="4"/>
      <c r="JDC568" s="4"/>
      <c r="JDD568" s="4"/>
      <c r="JDE568" s="4"/>
      <c r="JDF568" s="4"/>
      <c r="JDG568" s="4"/>
      <c r="JDH568" s="4"/>
      <c r="JDI568" s="4"/>
      <c r="JDJ568" s="4"/>
      <c r="JDK568" s="4"/>
      <c r="JDL568" s="4"/>
      <c r="JDM568" s="4"/>
      <c r="JDN568" s="4"/>
      <c r="JDO568" s="4"/>
      <c r="JDP568" s="4"/>
      <c r="JDQ568" s="4"/>
      <c r="JDR568" s="4"/>
      <c r="JDS568" s="4"/>
      <c r="JDT568" s="4"/>
      <c r="JDU568" s="4"/>
      <c r="JDV568" s="4"/>
      <c r="JDW568" s="4"/>
      <c r="JDX568" s="4"/>
      <c r="JDY568" s="4"/>
      <c r="JDZ568" s="4"/>
      <c r="JEA568" s="4"/>
      <c r="JEB568" s="4"/>
      <c r="JEC568" s="4"/>
      <c r="JED568" s="4"/>
      <c r="JEE568" s="4"/>
      <c r="JEF568" s="4"/>
      <c r="JEG568" s="4"/>
      <c r="JEH568" s="4"/>
      <c r="JEI568" s="4"/>
      <c r="JEJ568" s="4"/>
      <c r="JEK568" s="4"/>
      <c r="JEL568" s="4"/>
      <c r="JEM568" s="4"/>
      <c r="JEN568" s="4"/>
      <c r="JEO568" s="4"/>
      <c r="JEP568" s="4"/>
      <c r="JEQ568" s="4"/>
      <c r="JER568" s="4"/>
      <c r="JES568" s="4"/>
      <c r="JET568" s="4"/>
      <c r="JEU568" s="4"/>
      <c r="JEV568" s="4"/>
      <c r="JEW568" s="4"/>
      <c r="JEX568" s="4"/>
      <c r="JEY568" s="4"/>
      <c r="JEZ568" s="4"/>
      <c r="JFA568" s="4"/>
      <c r="JFB568" s="4"/>
      <c r="JFC568" s="4"/>
      <c r="JFD568" s="4"/>
      <c r="JFE568" s="4"/>
      <c r="JFF568" s="4"/>
      <c r="JFG568" s="4"/>
      <c r="JFH568" s="4"/>
      <c r="JFI568" s="4"/>
      <c r="JFJ568" s="4"/>
      <c r="JFK568" s="4"/>
      <c r="JFL568" s="4"/>
      <c r="JFM568" s="4"/>
      <c r="JFN568" s="4"/>
      <c r="JFO568" s="4"/>
      <c r="JFP568" s="4"/>
      <c r="JFQ568" s="4"/>
      <c r="JFR568" s="4"/>
      <c r="JFS568" s="4"/>
      <c r="JFT568" s="4"/>
      <c r="JFU568" s="4"/>
      <c r="JFV568" s="4"/>
      <c r="JFW568" s="4"/>
      <c r="JFX568" s="4"/>
      <c r="JFY568" s="4"/>
      <c r="JFZ568" s="4"/>
      <c r="JGA568" s="4"/>
      <c r="JGB568" s="4"/>
      <c r="JGC568" s="4"/>
      <c r="JGD568" s="4"/>
      <c r="JGE568" s="4"/>
      <c r="JGF568" s="4"/>
      <c r="JGG568" s="4"/>
      <c r="JGH568" s="4"/>
      <c r="JGI568" s="4"/>
      <c r="JGJ568" s="4"/>
      <c r="JGK568" s="4"/>
      <c r="JGL568" s="4"/>
      <c r="JGM568" s="4"/>
      <c r="JGN568" s="4"/>
      <c r="JGO568" s="4"/>
      <c r="JGP568" s="4"/>
      <c r="JGQ568" s="4"/>
      <c r="JGR568" s="4"/>
      <c r="JGS568" s="4"/>
      <c r="JGT568" s="4"/>
      <c r="JGU568" s="4"/>
      <c r="JGV568" s="4"/>
      <c r="JGW568" s="4"/>
      <c r="JGX568" s="4"/>
      <c r="JGY568" s="4"/>
      <c r="JGZ568" s="4"/>
      <c r="JHA568" s="4"/>
      <c r="JHB568" s="4"/>
      <c r="JHC568" s="4"/>
      <c r="JHD568" s="4"/>
      <c r="JHE568" s="4"/>
      <c r="JHF568" s="4"/>
      <c r="JHG568" s="4"/>
      <c r="JHH568" s="4"/>
      <c r="JHI568" s="4"/>
      <c r="JHJ568" s="4"/>
      <c r="JHK568" s="4"/>
      <c r="JHL568" s="4"/>
      <c r="JHM568" s="4"/>
      <c r="JHN568" s="4"/>
      <c r="JHO568" s="4"/>
      <c r="JHP568" s="4"/>
      <c r="JHQ568" s="4"/>
      <c r="JHR568" s="4"/>
      <c r="JHS568" s="4"/>
      <c r="JHT568" s="4"/>
      <c r="JHU568" s="4"/>
      <c r="JHV568" s="4"/>
      <c r="JHW568" s="4"/>
      <c r="JHX568" s="4"/>
      <c r="JHY568" s="4"/>
      <c r="JHZ568" s="4"/>
      <c r="JIA568" s="4"/>
      <c r="JIB568" s="4"/>
      <c r="JIC568" s="4"/>
      <c r="JID568" s="4"/>
      <c r="JIE568" s="4"/>
      <c r="JIF568" s="4"/>
      <c r="JIG568" s="4"/>
      <c r="JIH568" s="4"/>
      <c r="JII568" s="4"/>
      <c r="JIJ568" s="4"/>
      <c r="JIK568" s="4"/>
      <c r="JIL568" s="4"/>
      <c r="JIM568" s="4"/>
      <c r="JIN568" s="4"/>
      <c r="JIO568" s="4"/>
      <c r="JIP568" s="4"/>
      <c r="JIQ568" s="4"/>
      <c r="JIR568" s="4"/>
      <c r="JIS568" s="4"/>
      <c r="JIT568" s="4"/>
      <c r="JIU568" s="4"/>
      <c r="JIV568" s="4"/>
      <c r="JIW568" s="4"/>
      <c r="JIX568" s="4"/>
      <c r="JIY568" s="4"/>
      <c r="JIZ568" s="4"/>
      <c r="JJA568" s="4"/>
      <c r="JJB568" s="4"/>
      <c r="JJC568" s="4"/>
      <c r="JJD568" s="4"/>
      <c r="JJE568" s="4"/>
      <c r="JJF568" s="4"/>
      <c r="JJG568" s="4"/>
      <c r="JJH568" s="4"/>
      <c r="JJI568" s="4"/>
      <c r="JJJ568" s="4"/>
      <c r="JJK568" s="4"/>
      <c r="JJL568" s="4"/>
      <c r="JJM568" s="4"/>
      <c r="JJN568" s="4"/>
      <c r="JJO568" s="4"/>
      <c r="JJP568" s="4"/>
      <c r="JJQ568" s="4"/>
      <c r="JJR568" s="4"/>
      <c r="JJS568" s="4"/>
      <c r="JJT568" s="4"/>
      <c r="JJU568" s="4"/>
      <c r="JJV568" s="4"/>
      <c r="JJW568" s="4"/>
      <c r="JJX568" s="4"/>
      <c r="JJY568" s="4"/>
      <c r="JJZ568" s="4"/>
      <c r="JKA568" s="4"/>
      <c r="JKB568" s="4"/>
      <c r="JKC568" s="4"/>
      <c r="JKD568" s="4"/>
      <c r="JKE568" s="4"/>
      <c r="JKF568" s="4"/>
      <c r="JKG568" s="4"/>
      <c r="JKH568" s="4"/>
      <c r="JKI568" s="4"/>
      <c r="JKJ568" s="4"/>
      <c r="JKK568" s="4"/>
      <c r="JKL568" s="4"/>
      <c r="JKM568" s="4"/>
      <c r="JKN568" s="4"/>
      <c r="JKO568" s="4"/>
      <c r="JKP568" s="4"/>
      <c r="JKQ568" s="4"/>
      <c r="JKR568" s="4"/>
      <c r="JKS568" s="4"/>
      <c r="JKT568" s="4"/>
      <c r="JKU568" s="4"/>
      <c r="JKV568" s="4"/>
      <c r="JKW568" s="4"/>
      <c r="JKX568" s="4"/>
      <c r="JKY568" s="4"/>
      <c r="JKZ568" s="4"/>
      <c r="JLA568" s="4"/>
      <c r="JLB568" s="4"/>
      <c r="JLC568" s="4"/>
      <c r="JLD568" s="4"/>
      <c r="JLE568" s="4"/>
      <c r="JLF568" s="4"/>
      <c r="JLG568" s="4"/>
      <c r="JLH568" s="4"/>
      <c r="JLI568" s="4"/>
      <c r="JLJ568" s="4"/>
      <c r="JLK568" s="4"/>
      <c r="JLL568" s="4"/>
      <c r="JLM568" s="4"/>
      <c r="JLN568" s="4"/>
      <c r="JLO568" s="4"/>
      <c r="JLP568" s="4"/>
      <c r="JLQ568" s="4"/>
      <c r="JLR568" s="4"/>
      <c r="JLS568" s="4"/>
      <c r="JLT568" s="4"/>
      <c r="JLU568" s="4"/>
      <c r="JLV568" s="4"/>
      <c r="JLW568" s="4"/>
      <c r="JLX568" s="4"/>
      <c r="JLY568" s="4"/>
      <c r="JLZ568" s="4"/>
      <c r="JMA568" s="4"/>
      <c r="JMB568" s="4"/>
      <c r="JMC568" s="4"/>
      <c r="JMD568" s="4"/>
      <c r="JME568" s="4"/>
      <c r="JMF568" s="4"/>
      <c r="JMG568" s="4"/>
      <c r="JMH568" s="4"/>
      <c r="JMI568" s="4"/>
      <c r="JMJ568" s="4"/>
      <c r="JMK568" s="4"/>
      <c r="JML568" s="4"/>
      <c r="JMM568" s="4"/>
      <c r="JMN568" s="4"/>
      <c r="JMO568" s="4"/>
      <c r="JMP568" s="4"/>
      <c r="JMQ568" s="4"/>
      <c r="JMR568" s="4"/>
      <c r="JMS568" s="4"/>
      <c r="JMT568" s="4"/>
      <c r="JMU568" s="4"/>
      <c r="JMV568" s="4"/>
      <c r="JMW568" s="4"/>
      <c r="JMX568" s="4"/>
      <c r="JMY568" s="4"/>
      <c r="JMZ568" s="4"/>
      <c r="JNA568" s="4"/>
      <c r="JNB568" s="4"/>
      <c r="JNC568" s="4"/>
      <c r="JND568" s="4"/>
      <c r="JNE568" s="4"/>
      <c r="JNF568" s="4"/>
      <c r="JNG568" s="4"/>
      <c r="JNH568" s="4"/>
      <c r="JNI568" s="4"/>
      <c r="JNJ568" s="4"/>
      <c r="JNK568" s="4"/>
      <c r="JNL568" s="4"/>
      <c r="JNM568" s="4"/>
      <c r="JNN568" s="4"/>
      <c r="JNO568" s="4"/>
      <c r="JNP568" s="4"/>
      <c r="JNQ568" s="4"/>
      <c r="JNR568" s="4"/>
      <c r="JNS568" s="4"/>
      <c r="JNT568" s="4"/>
      <c r="JNU568" s="4"/>
      <c r="JNV568" s="4"/>
      <c r="JNW568" s="4"/>
      <c r="JNX568" s="4"/>
      <c r="JNY568" s="4"/>
      <c r="JNZ568" s="4"/>
      <c r="JOA568" s="4"/>
      <c r="JOB568" s="4"/>
      <c r="JOC568" s="4"/>
      <c r="JOD568" s="4"/>
      <c r="JOE568" s="4"/>
      <c r="JOF568" s="4"/>
      <c r="JOG568" s="4"/>
      <c r="JOH568" s="4"/>
      <c r="JOI568" s="4"/>
      <c r="JOJ568" s="4"/>
      <c r="JOK568" s="4"/>
      <c r="JOL568" s="4"/>
      <c r="JOM568" s="4"/>
      <c r="JON568" s="4"/>
      <c r="JOO568" s="4"/>
      <c r="JOP568" s="4"/>
      <c r="JOQ568" s="4"/>
      <c r="JOR568" s="4"/>
      <c r="JOS568" s="4"/>
      <c r="JOT568" s="4"/>
      <c r="JOU568" s="4"/>
      <c r="JOV568" s="4"/>
      <c r="JOW568" s="4"/>
      <c r="JOX568" s="4"/>
      <c r="JOY568" s="4"/>
      <c r="JOZ568" s="4"/>
      <c r="JPA568" s="4"/>
      <c r="JPB568" s="4"/>
      <c r="JPC568" s="4"/>
      <c r="JPD568" s="4"/>
      <c r="JPE568" s="4"/>
      <c r="JPF568" s="4"/>
      <c r="JPG568" s="4"/>
      <c r="JPH568" s="4"/>
      <c r="JPI568" s="4"/>
      <c r="JPJ568" s="4"/>
      <c r="JPK568" s="4"/>
      <c r="JPL568" s="4"/>
      <c r="JPM568" s="4"/>
      <c r="JPN568" s="4"/>
      <c r="JPO568" s="4"/>
      <c r="JPP568" s="4"/>
      <c r="JPQ568" s="4"/>
      <c r="JPR568" s="4"/>
      <c r="JPS568" s="4"/>
      <c r="JPT568" s="4"/>
      <c r="JPU568" s="4"/>
      <c r="JPV568" s="4"/>
      <c r="JPW568" s="4"/>
      <c r="JPX568" s="4"/>
      <c r="JPY568" s="4"/>
      <c r="JPZ568" s="4"/>
      <c r="JQA568" s="4"/>
      <c r="JQB568" s="4"/>
      <c r="JQC568" s="4"/>
      <c r="JQD568" s="4"/>
      <c r="JQE568" s="4"/>
      <c r="JQF568" s="4"/>
      <c r="JQG568" s="4"/>
      <c r="JQH568" s="4"/>
      <c r="JQI568" s="4"/>
      <c r="JQJ568" s="4"/>
      <c r="JQK568" s="4"/>
      <c r="JQL568" s="4"/>
      <c r="JQM568" s="4"/>
      <c r="JQN568" s="4"/>
      <c r="JQO568" s="4"/>
      <c r="JQP568" s="4"/>
      <c r="JQQ568" s="4"/>
      <c r="JQR568" s="4"/>
      <c r="JQS568" s="4"/>
      <c r="JQT568" s="4"/>
      <c r="JQU568" s="4"/>
      <c r="JQV568" s="4"/>
      <c r="JQW568" s="4"/>
      <c r="JQX568" s="4"/>
      <c r="JQY568" s="4"/>
      <c r="JQZ568" s="4"/>
      <c r="JRA568" s="4"/>
      <c r="JRB568" s="4"/>
      <c r="JRC568" s="4"/>
      <c r="JRD568" s="4"/>
      <c r="JRE568" s="4"/>
      <c r="JRF568" s="4"/>
      <c r="JRG568" s="4"/>
      <c r="JRH568" s="4"/>
      <c r="JRI568" s="4"/>
      <c r="JRJ568" s="4"/>
      <c r="JRK568" s="4"/>
      <c r="JRL568" s="4"/>
      <c r="JRM568" s="4"/>
      <c r="JRN568" s="4"/>
      <c r="JRO568" s="4"/>
      <c r="JRP568" s="4"/>
      <c r="JRQ568" s="4"/>
      <c r="JRR568" s="4"/>
      <c r="JRS568" s="4"/>
      <c r="JRT568" s="4"/>
      <c r="JRU568" s="4"/>
      <c r="JRV568" s="4"/>
      <c r="JRW568" s="4"/>
      <c r="JRX568" s="4"/>
      <c r="JRY568" s="4"/>
      <c r="JRZ568" s="4"/>
      <c r="JSA568" s="4"/>
      <c r="JSB568" s="4"/>
      <c r="JSC568" s="4"/>
      <c r="JSD568" s="4"/>
      <c r="JSE568" s="4"/>
      <c r="JSF568" s="4"/>
      <c r="JSG568" s="4"/>
      <c r="JSH568" s="4"/>
      <c r="JSI568" s="4"/>
      <c r="JSJ568" s="4"/>
      <c r="JSK568" s="4"/>
      <c r="JSL568" s="4"/>
      <c r="JSM568" s="4"/>
      <c r="JSN568" s="4"/>
      <c r="JSO568" s="4"/>
      <c r="JSP568" s="4"/>
      <c r="JSQ568" s="4"/>
      <c r="JSR568" s="4"/>
      <c r="JSS568" s="4"/>
      <c r="JST568" s="4"/>
      <c r="JSU568" s="4"/>
      <c r="JSV568" s="4"/>
      <c r="JSW568" s="4"/>
      <c r="JSX568" s="4"/>
      <c r="JSY568" s="4"/>
      <c r="JSZ568" s="4"/>
      <c r="JTA568" s="4"/>
      <c r="JTB568" s="4"/>
      <c r="JTC568" s="4"/>
      <c r="JTD568" s="4"/>
      <c r="JTE568" s="4"/>
      <c r="JTF568" s="4"/>
      <c r="JTG568" s="4"/>
      <c r="JTH568" s="4"/>
      <c r="JTI568" s="4"/>
      <c r="JTJ568" s="4"/>
      <c r="JTK568" s="4"/>
      <c r="JTL568" s="4"/>
      <c r="JTM568" s="4"/>
      <c r="JTN568" s="4"/>
      <c r="JTO568" s="4"/>
      <c r="JTP568" s="4"/>
      <c r="JTQ568" s="4"/>
      <c r="JTR568" s="4"/>
      <c r="JTS568" s="4"/>
      <c r="JTT568" s="4"/>
      <c r="JTU568" s="4"/>
      <c r="JTV568" s="4"/>
      <c r="JTW568" s="4"/>
      <c r="JTX568" s="4"/>
      <c r="JTY568" s="4"/>
      <c r="JTZ568" s="4"/>
      <c r="JUA568" s="4"/>
      <c r="JUB568" s="4"/>
      <c r="JUC568" s="4"/>
      <c r="JUD568" s="4"/>
      <c r="JUE568" s="4"/>
      <c r="JUF568" s="4"/>
      <c r="JUG568" s="4"/>
      <c r="JUH568" s="4"/>
      <c r="JUI568" s="4"/>
      <c r="JUJ568" s="4"/>
      <c r="JUK568" s="4"/>
      <c r="JUL568" s="4"/>
      <c r="JUM568" s="4"/>
      <c r="JUN568" s="4"/>
      <c r="JUO568" s="4"/>
      <c r="JUP568" s="4"/>
      <c r="JUQ568" s="4"/>
      <c r="JUR568" s="4"/>
      <c r="JUS568" s="4"/>
      <c r="JUT568" s="4"/>
      <c r="JUU568" s="4"/>
      <c r="JUV568" s="4"/>
      <c r="JUW568" s="4"/>
      <c r="JUX568" s="4"/>
      <c r="JUY568" s="4"/>
      <c r="JUZ568" s="4"/>
      <c r="JVA568" s="4"/>
      <c r="JVB568" s="4"/>
      <c r="JVC568" s="4"/>
      <c r="JVD568" s="4"/>
      <c r="JVE568" s="4"/>
      <c r="JVF568" s="4"/>
      <c r="JVG568" s="4"/>
      <c r="JVH568" s="4"/>
      <c r="JVI568" s="4"/>
      <c r="JVJ568" s="4"/>
      <c r="JVK568" s="4"/>
      <c r="JVL568" s="4"/>
      <c r="JVM568" s="4"/>
      <c r="JVN568" s="4"/>
      <c r="JVO568" s="4"/>
      <c r="JVP568" s="4"/>
      <c r="JVQ568" s="4"/>
      <c r="JVR568" s="4"/>
      <c r="JVS568" s="4"/>
      <c r="JVT568" s="4"/>
      <c r="JVU568" s="4"/>
      <c r="JVV568" s="4"/>
      <c r="JVW568" s="4"/>
      <c r="JVX568" s="4"/>
      <c r="JVY568" s="4"/>
      <c r="JVZ568" s="4"/>
      <c r="JWA568" s="4"/>
      <c r="JWB568" s="4"/>
      <c r="JWC568" s="4"/>
      <c r="JWD568" s="4"/>
      <c r="JWE568" s="4"/>
      <c r="JWF568" s="4"/>
      <c r="JWG568" s="4"/>
      <c r="JWH568" s="4"/>
      <c r="JWI568" s="4"/>
      <c r="JWJ568" s="4"/>
      <c r="JWK568" s="4"/>
      <c r="JWL568" s="4"/>
      <c r="JWM568" s="4"/>
      <c r="JWN568" s="4"/>
      <c r="JWO568" s="4"/>
      <c r="JWP568" s="4"/>
      <c r="JWQ568" s="4"/>
      <c r="JWR568" s="4"/>
      <c r="JWS568" s="4"/>
      <c r="JWT568" s="4"/>
      <c r="JWU568" s="4"/>
      <c r="JWV568" s="4"/>
      <c r="JWW568" s="4"/>
      <c r="JWX568" s="4"/>
      <c r="JWY568" s="4"/>
      <c r="JWZ568" s="4"/>
      <c r="JXA568" s="4"/>
      <c r="JXB568" s="4"/>
      <c r="JXC568" s="4"/>
      <c r="JXD568" s="4"/>
      <c r="JXE568" s="4"/>
      <c r="JXF568" s="4"/>
      <c r="JXG568" s="4"/>
      <c r="JXH568" s="4"/>
      <c r="JXI568" s="4"/>
      <c r="JXJ568" s="4"/>
      <c r="JXK568" s="4"/>
      <c r="JXL568" s="4"/>
      <c r="JXM568" s="4"/>
      <c r="JXN568" s="4"/>
      <c r="JXO568" s="4"/>
      <c r="JXP568" s="4"/>
      <c r="JXQ568" s="4"/>
      <c r="JXR568" s="4"/>
      <c r="JXS568" s="4"/>
      <c r="JXT568" s="4"/>
      <c r="JXU568" s="4"/>
      <c r="JXV568" s="4"/>
      <c r="JXW568" s="4"/>
      <c r="JXX568" s="4"/>
      <c r="JXY568" s="4"/>
      <c r="JXZ568" s="4"/>
      <c r="JYA568" s="4"/>
      <c r="JYB568" s="4"/>
      <c r="JYC568" s="4"/>
      <c r="JYD568" s="4"/>
      <c r="JYE568" s="4"/>
      <c r="JYF568" s="4"/>
      <c r="JYG568" s="4"/>
      <c r="JYH568" s="4"/>
      <c r="JYI568" s="4"/>
      <c r="JYJ568" s="4"/>
      <c r="JYK568" s="4"/>
      <c r="JYL568" s="4"/>
      <c r="JYM568" s="4"/>
      <c r="JYN568" s="4"/>
      <c r="JYO568" s="4"/>
      <c r="JYP568" s="4"/>
      <c r="JYQ568" s="4"/>
      <c r="JYR568" s="4"/>
      <c r="JYS568" s="4"/>
      <c r="JYT568" s="4"/>
      <c r="JYU568" s="4"/>
      <c r="JYV568" s="4"/>
      <c r="JYW568" s="4"/>
      <c r="JYX568" s="4"/>
      <c r="JYY568" s="4"/>
      <c r="JYZ568" s="4"/>
      <c r="JZA568" s="4"/>
      <c r="JZB568" s="4"/>
      <c r="JZC568" s="4"/>
      <c r="JZD568" s="4"/>
      <c r="JZE568" s="4"/>
      <c r="JZF568" s="4"/>
      <c r="JZG568" s="4"/>
      <c r="JZH568" s="4"/>
      <c r="JZI568" s="4"/>
      <c r="JZJ568" s="4"/>
      <c r="JZK568" s="4"/>
      <c r="JZL568" s="4"/>
      <c r="JZM568" s="4"/>
      <c r="JZN568" s="4"/>
      <c r="JZO568" s="4"/>
      <c r="JZP568" s="4"/>
      <c r="JZQ568" s="4"/>
      <c r="JZR568" s="4"/>
      <c r="JZS568" s="4"/>
      <c r="JZT568" s="4"/>
      <c r="JZU568" s="4"/>
      <c r="JZV568" s="4"/>
      <c r="JZW568" s="4"/>
      <c r="JZX568" s="4"/>
      <c r="JZY568" s="4"/>
      <c r="JZZ568" s="4"/>
      <c r="KAA568" s="4"/>
      <c r="KAB568" s="4"/>
      <c r="KAC568" s="4"/>
      <c r="KAD568" s="4"/>
      <c r="KAE568" s="4"/>
      <c r="KAF568" s="4"/>
      <c r="KAG568" s="4"/>
      <c r="KAH568" s="4"/>
      <c r="KAI568" s="4"/>
      <c r="KAJ568" s="4"/>
      <c r="KAK568" s="4"/>
      <c r="KAL568" s="4"/>
      <c r="KAM568" s="4"/>
      <c r="KAN568" s="4"/>
      <c r="KAO568" s="4"/>
      <c r="KAP568" s="4"/>
      <c r="KAQ568" s="4"/>
      <c r="KAR568" s="4"/>
      <c r="KAS568" s="4"/>
      <c r="KAT568" s="4"/>
      <c r="KAU568" s="4"/>
      <c r="KAV568" s="4"/>
      <c r="KAW568" s="4"/>
      <c r="KAX568" s="4"/>
      <c r="KAY568" s="4"/>
      <c r="KAZ568" s="4"/>
      <c r="KBA568" s="4"/>
      <c r="KBB568" s="4"/>
      <c r="KBC568" s="4"/>
      <c r="KBD568" s="4"/>
      <c r="KBE568" s="4"/>
      <c r="KBF568" s="4"/>
      <c r="KBG568" s="4"/>
      <c r="KBH568" s="4"/>
      <c r="KBI568" s="4"/>
      <c r="KBJ568" s="4"/>
      <c r="KBK568" s="4"/>
      <c r="KBL568" s="4"/>
      <c r="KBM568" s="4"/>
      <c r="KBN568" s="4"/>
      <c r="KBO568" s="4"/>
      <c r="KBP568" s="4"/>
      <c r="KBQ568" s="4"/>
      <c r="KBR568" s="4"/>
      <c r="KBS568" s="4"/>
      <c r="KBT568" s="4"/>
      <c r="KBU568" s="4"/>
      <c r="KBV568" s="4"/>
      <c r="KBW568" s="4"/>
      <c r="KBX568" s="4"/>
      <c r="KBY568" s="4"/>
      <c r="KBZ568" s="4"/>
      <c r="KCA568" s="4"/>
      <c r="KCB568" s="4"/>
      <c r="KCC568" s="4"/>
      <c r="KCD568" s="4"/>
      <c r="KCE568" s="4"/>
      <c r="KCF568" s="4"/>
      <c r="KCG568" s="4"/>
      <c r="KCH568" s="4"/>
      <c r="KCI568" s="4"/>
      <c r="KCJ568" s="4"/>
      <c r="KCK568" s="4"/>
      <c r="KCL568" s="4"/>
      <c r="KCM568" s="4"/>
      <c r="KCN568" s="4"/>
      <c r="KCO568" s="4"/>
      <c r="KCP568" s="4"/>
      <c r="KCQ568" s="4"/>
      <c r="KCR568" s="4"/>
      <c r="KCS568" s="4"/>
      <c r="KCT568" s="4"/>
      <c r="KCU568" s="4"/>
      <c r="KCV568" s="4"/>
      <c r="KCW568" s="4"/>
      <c r="KCX568" s="4"/>
      <c r="KCY568" s="4"/>
      <c r="KCZ568" s="4"/>
      <c r="KDA568" s="4"/>
      <c r="KDB568" s="4"/>
      <c r="KDC568" s="4"/>
      <c r="KDD568" s="4"/>
      <c r="KDE568" s="4"/>
      <c r="KDF568" s="4"/>
      <c r="KDG568" s="4"/>
      <c r="KDH568" s="4"/>
      <c r="KDI568" s="4"/>
      <c r="KDJ568" s="4"/>
      <c r="KDK568" s="4"/>
      <c r="KDL568" s="4"/>
      <c r="KDM568" s="4"/>
      <c r="KDN568" s="4"/>
      <c r="KDO568" s="4"/>
      <c r="KDP568" s="4"/>
      <c r="KDQ568" s="4"/>
      <c r="KDR568" s="4"/>
      <c r="KDS568" s="4"/>
      <c r="KDT568" s="4"/>
      <c r="KDU568" s="4"/>
      <c r="KDV568" s="4"/>
      <c r="KDW568" s="4"/>
      <c r="KDX568" s="4"/>
      <c r="KDY568" s="4"/>
      <c r="KDZ568" s="4"/>
      <c r="KEA568" s="4"/>
      <c r="KEB568" s="4"/>
      <c r="KEC568" s="4"/>
      <c r="KED568" s="4"/>
      <c r="KEE568" s="4"/>
      <c r="KEF568" s="4"/>
      <c r="KEG568" s="4"/>
      <c r="KEH568" s="4"/>
      <c r="KEI568" s="4"/>
      <c r="KEJ568" s="4"/>
      <c r="KEK568" s="4"/>
      <c r="KEL568" s="4"/>
      <c r="KEM568" s="4"/>
      <c r="KEN568" s="4"/>
      <c r="KEO568" s="4"/>
      <c r="KEP568" s="4"/>
      <c r="KEQ568" s="4"/>
      <c r="KER568" s="4"/>
      <c r="KES568" s="4"/>
      <c r="KET568" s="4"/>
      <c r="KEU568" s="4"/>
      <c r="KEV568" s="4"/>
      <c r="KEW568" s="4"/>
      <c r="KEX568" s="4"/>
      <c r="KEY568" s="4"/>
      <c r="KEZ568" s="4"/>
      <c r="KFA568" s="4"/>
      <c r="KFB568" s="4"/>
      <c r="KFC568" s="4"/>
      <c r="KFD568" s="4"/>
      <c r="KFE568" s="4"/>
      <c r="KFF568" s="4"/>
      <c r="KFG568" s="4"/>
      <c r="KFH568" s="4"/>
      <c r="KFI568" s="4"/>
      <c r="KFJ568" s="4"/>
      <c r="KFK568" s="4"/>
      <c r="KFL568" s="4"/>
      <c r="KFM568" s="4"/>
      <c r="KFN568" s="4"/>
      <c r="KFO568" s="4"/>
      <c r="KFP568" s="4"/>
      <c r="KFQ568" s="4"/>
      <c r="KFR568" s="4"/>
      <c r="KFS568" s="4"/>
      <c r="KFT568" s="4"/>
      <c r="KFU568" s="4"/>
      <c r="KFV568" s="4"/>
      <c r="KFW568" s="4"/>
      <c r="KFX568" s="4"/>
      <c r="KFY568" s="4"/>
      <c r="KFZ568" s="4"/>
      <c r="KGA568" s="4"/>
      <c r="KGB568" s="4"/>
      <c r="KGC568" s="4"/>
      <c r="KGD568" s="4"/>
      <c r="KGE568" s="4"/>
      <c r="KGF568" s="4"/>
      <c r="KGG568" s="4"/>
      <c r="KGH568" s="4"/>
      <c r="KGI568" s="4"/>
      <c r="KGJ568" s="4"/>
      <c r="KGK568" s="4"/>
      <c r="KGL568" s="4"/>
      <c r="KGM568" s="4"/>
      <c r="KGN568" s="4"/>
      <c r="KGO568" s="4"/>
      <c r="KGP568" s="4"/>
      <c r="KGQ568" s="4"/>
      <c r="KGR568" s="4"/>
      <c r="KGS568" s="4"/>
      <c r="KGT568" s="4"/>
      <c r="KGU568" s="4"/>
      <c r="KGV568" s="4"/>
      <c r="KGW568" s="4"/>
      <c r="KGX568" s="4"/>
      <c r="KGY568" s="4"/>
      <c r="KGZ568" s="4"/>
      <c r="KHA568" s="4"/>
      <c r="KHB568" s="4"/>
      <c r="KHC568" s="4"/>
      <c r="KHD568" s="4"/>
      <c r="KHE568" s="4"/>
      <c r="KHF568" s="4"/>
      <c r="KHG568" s="4"/>
      <c r="KHH568" s="4"/>
      <c r="KHI568" s="4"/>
      <c r="KHJ568" s="4"/>
      <c r="KHK568" s="4"/>
      <c r="KHL568" s="4"/>
      <c r="KHM568" s="4"/>
      <c r="KHN568" s="4"/>
      <c r="KHO568" s="4"/>
      <c r="KHP568" s="4"/>
      <c r="KHQ568" s="4"/>
      <c r="KHR568" s="4"/>
      <c r="KHS568" s="4"/>
      <c r="KHT568" s="4"/>
      <c r="KHU568" s="4"/>
      <c r="KHV568" s="4"/>
      <c r="KHW568" s="4"/>
      <c r="KHX568" s="4"/>
      <c r="KHY568" s="4"/>
      <c r="KHZ568" s="4"/>
      <c r="KIA568" s="4"/>
      <c r="KIB568" s="4"/>
      <c r="KIC568" s="4"/>
      <c r="KID568" s="4"/>
      <c r="KIE568" s="4"/>
      <c r="KIF568" s="4"/>
      <c r="KIG568" s="4"/>
      <c r="KIH568" s="4"/>
      <c r="KII568" s="4"/>
      <c r="KIJ568" s="4"/>
      <c r="KIK568" s="4"/>
      <c r="KIL568" s="4"/>
      <c r="KIM568" s="4"/>
      <c r="KIN568" s="4"/>
      <c r="KIO568" s="4"/>
      <c r="KIP568" s="4"/>
      <c r="KIQ568" s="4"/>
      <c r="KIR568" s="4"/>
      <c r="KIS568" s="4"/>
      <c r="KIT568" s="4"/>
      <c r="KIU568" s="4"/>
      <c r="KIV568" s="4"/>
      <c r="KIW568" s="4"/>
      <c r="KIX568" s="4"/>
      <c r="KIY568" s="4"/>
      <c r="KIZ568" s="4"/>
      <c r="KJA568" s="4"/>
      <c r="KJB568" s="4"/>
      <c r="KJC568" s="4"/>
      <c r="KJD568" s="4"/>
      <c r="KJE568" s="4"/>
      <c r="KJF568" s="4"/>
      <c r="KJG568" s="4"/>
      <c r="KJH568" s="4"/>
      <c r="KJI568" s="4"/>
      <c r="KJJ568" s="4"/>
      <c r="KJK568" s="4"/>
      <c r="KJL568" s="4"/>
      <c r="KJM568" s="4"/>
      <c r="KJN568" s="4"/>
      <c r="KJO568" s="4"/>
      <c r="KJP568" s="4"/>
      <c r="KJQ568" s="4"/>
      <c r="KJR568" s="4"/>
      <c r="KJS568" s="4"/>
      <c r="KJT568" s="4"/>
      <c r="KJU568" s="4"/>
      <c r="KJV568" s="4"/>
      <c r="KJW568" s="4"/>
      <c r="KJX568" s="4"/>
      <c r="KJY568" s="4"/>
      <c r="KJZ568" s="4"/>
      <c r="KKA568" s="4"/>
      <c r="KKB568" s="4"/>
      <c r="KKC568" s="4"/>
      <c r="KKD568" s="4"/>
      <c r="KKE568" s="4"/>
      <c r="KKF568" s="4"/>
      <c r="KKG568" s="4"/>
      <c r="KKH568" s="4"/>
      <c r="KKI568" s="4"/>
      <c r="KKJ568" s="4"/>
      <c r="KKK568" s="4"/>
      <c r="KKL568" s="4"/>
      <c r="KKM568" s="4"/>
      <c r="KKN568" s="4"/>
      <c r="KKO568" s="4"/>
      <c r="KKP568" s="4"/>
      <c r="KKQ568" s="4"/>
      <c r="KKR568" s="4"/>
      <c r="KKS568" s="4"/>
      <c r="KKT568" s="4"/>
      <c r="KKU568" s="4"/>
      <c r="KKV568" s="4"/>
      <c r="KKW568" s="4"/>
      <c r="KKX568" s="4"/>
      <c r="KKY568" s="4"/>
      <c r="KKZ568" s="4"/>
      <c r="KLA568" s="4"/>
      <c r="KLB568" s="4"/>
      <c r="KLC568" s="4"/>
      <c r="KLD568" s="4"/>
      <c r="KLE568" s="4"/>
      <c r="KLF568" s="4"/>
      <c r="KLG568" s="4"/>
      <c r="KLH568" s="4"/>
      <c r="KLI568" s="4"/>
      <c r="KLJ568" s="4"/>
      <c r="KLK568" s="4"/>
      <c r="KLL568" s="4"/>
      <c r="KLM568" s="4"/>
      <c r="KLN568" s="4"/>
      <c r="KLO568" s="4"/>
      <c r="KLP568" s="4"/>
      <c r="KLQ568" s="4"/>
      <c r="KLR568" s="4"/>
      <c r="KLS568" s="4"/>
      <c r="KLT568" s="4"/>
      <c r="KLU568" s="4"/>
      <c r="KLV568" s="4"/>
      <c r="KLW568" s="4"/>
      <c r="KLX568" s="4"/>
      <c r="KLY568" s="4"/>
      <c r="KLZ568" s="4"/>
      <c r="KMA568" s="4"/>
      <c r="KMB568" s="4"/>
      <c r="KMC568" s="4"/>
      <c r="KMD568" s="4"/>
      <c r="KME568" s="4"/>
      <c r="KMF568" s="4"/>
      <c r="KMG568" s="4"/>
      <c r="KMH568" s="4"/>
      <c r="KMI568" s="4"/>
      <c r="KMJ568" s="4"/>
      <c r="KMK568" s="4"/>
      <c r="KML568" s="4"/>
      <c r="KMM568" s="4"/>
      <c r="KMN568" s="4"/>
      <c r="KMO568" s="4"/>
      <c r="KMP568" s="4"/>
      <c r="KMQ568" s="4"/>
      <c r="KMR568" s="4"/>
      <c r="KMS568" s="4"/>
      <c r="KMT568" s="4"/>
      <c r="KMU568" s="4"/>
      <c r="KMV568" s="4"/>
      <c r="KMW568" s="4"/>
      <c r="KMX568" s="4"/>
      <c r="KMY568" s="4"/>
      <c r="KMZ568" s="4"/>
      <c r="KNA568" s="4"/>
      <c r="KNB568" s="4"/>
      <c r="KNC568" s="4"/>
      <c r="KND568" s="4"/>
      <c r="KNE568" s="4"/>
      <c r="KNF568" s="4"/>
      <c r="KNG568" s="4"/>
      <c r="KNH568" s="4"/>
      <c r="KNI568" s="4"/>
      <c r="KNJ568" s="4"/>
      <c r="KNK568" s="4"/>
      <c r="KNL568" s="4"/>
      <c r="KNM568" s="4"/>
      <c r="KNN568" s="4"/>
      <c r="KNO568" s="4"/>
      <c r="KNP568" s="4"/>
      <c r="KNQ568" s="4"/>
      <c r="KNR568" s="4"/>
      <c r="KNS568" s="4"/>
      <c r="KNT568" s="4"/>
      <c r="KNU568" s="4"/>
      <c r="KNV568" s="4"/>
      <c r="KNW568" s="4"/>
      <c r="KNX568" s="4"/>
      <c r="KNY568" s="4"/>
      <c r="KNZ568" s="4"/>
      <c r="KOA568" s="4"/>
      <c r="KOB568" s="4"/>
      <c r="KOC568" s="4"/>
      <c r="KOD568" s="4"/>
      <c r="KOE568" s="4"/>
      <c r="KOF568" s="4"/>
      <c r="KOG568" s="4"/>
      <c r="KOH568" s="4"/>
      <c r="KOI568" s="4"/>
      <c r="KOJ568" s="4"/>
      <c r="KOK568" s="4"/>
      <c r="KOL568" s="4"/>
      <c r="KOM568" s="4"/>
      <c r="KON568" s="4"/>
      <c r="KOO568" s="4"/>
      <c r="KOP568" s="4"/>
      <c r="KOQ568" s="4"/>
      <c r="KOR568" s="4"/>
      <c r="KOS568" s="4"/>
      <c r="KOT568" s="4"/>
      <c r="KOU568" s="4"/>
      <c r="KOV568" s="4"/>
      <c r="KOW568" s="4"/>
      <c r="KOX568" s="4"/>
      <c r="KOY568" s="4"/>
      <c r="KOZ568" s="4"/>
      <c r="KPA568" s="4"/>
      <c r="KPB568" s="4"/>
      <c r="KPC568" s="4"/>
      <c r="KPD568" s="4"/>
      <c r="KPE568" s="4"/>
      <c r="KPF568" s="4"/>
      <c r="KPG568" s="4"/>
      <c r="KPH568" s="4"/>
      <c r="KPI568" s="4"/>
      <c r="KPJ568" s="4"/>
      <c r="KPK568" s="4"/>
      <c r="KPL568" s="4"/>
      <c r="KPM568" s="4"/>
      <c r="KPN568" s="4"/>
      <c r="KPO568" s="4"/>
      <c r="KPP568" s="4"/>
      <c r="KPQ568" s="4"/>
      <c r="KPR568" s="4"/>
      <c r="KPS568" s="4"/>
      <c r="KPT568" s="4"/>
      <c r="KPU568" s="4"/>
      <c r="KPV568" s="4"/>
      <c r="KPW568" s="4"/>
      <c r="KPX568" s="4"/>
      <c r="KPY568" s="4"/>
      <c r="KPZ568" s="4"/>
      <c r="KQA568" s="4"/>
      <c r="KQB568" s="4"/>
      <c r="KQC568" s="4"/>
      <c r="KQD568" s="4"/>
      <c r="KQE568" s="4"/>
      <c r="KQF568" s="4"/>
      <c r="KQG568" s="4"/>
      <c r="KQH568" s="4"/>
      <c r="KQI568" s="4"/>
      <c r="KQJ568" s="4"/>
      <c r="KQK568" s="4"/>
      <c r="KQL568" s="4"/>
      <c r="KQM568" s="4"/>
      <c r="KQN568" s="4"/>
      <c r="KQO568" s="4"/>
      <c r="KQP568" s="4"/>
      <c r="KQQ568" s="4"/>
      <c r="KQR568" s="4"/>
      <c r="KQS568" s="4"/>
      <c r="KQT568" s="4"/>
      <c r="KQU568" s="4"/>
      <c r="KQV568" s="4"/>
      <c r="KQW568" s="4"/>
      <c r="KQX568" s="4"/>
      <c r="KQY568" s="4"/>
      <c r="KQZ568" s="4"/>
      <c r="KRA568" s="4"/>
      <c r="KRB568" s="4"/>
      <c r="KRC568" s="4"/>
      <c r="KRD568" s="4"/>
      <c r="KRE568" s="4"/>
      <c r="KRF568" s="4"/>
      <c r="KRG568" s="4"/>
      <c r="KRH568" s="4"/>
      <c r="KRI568" s="4"/>
      <c r="KRJ568" s="4"/>
      <c r="KRK568" s="4"/>
      <c r="KRL568" s="4"/>
      <c r="KRM568" s="4"/>
      <c r="KRN568" s="4"/>
      <c r="KRO568" s="4"/>
      <c r="KRP568" s="4"/>
      <c r="KRQ568" s="4"/>
      <c r="KRR568" s="4"/>
      <c r="KRS568" s="4"/>
      <c r="KRT568" s="4"/>
      <c r="KRU568" s="4"/>
      <c r="KRV568" s="4"/>
      <c r="KRW568" s="4"/>
      <c r="KRX568" s="4"/>
      <c r="KRY568" s="4"/>
      <c r="KRZ568" s="4"/>
      <c r="KSA568" s="4"/>
      <c r="KSB568" s="4"/>
      <c r="KSC568" s="4"/>
      <c r="KSD568" s="4"/>
      <c r="KSE568" s="4"/>
      <c r="KSF568" s="4"/>
      <c r="KSG568" s="4"/>
      <c r="KSH568" s="4"/>
      <c r="KSI568" s="4"/>
      <c r="KSJ568" s="4"/>
      <c r="KSK568" s="4"/>
      <c r="KSL568" s="4"/>
      <c r="KSM568" s="4"/>
      <c r="KSN568" s="4"/>
      <c r="KSO568" s="4"/>
      <c r="KSP568" s="4"/>
      <c r="KSQ568" s="4"/>
      <c r="KSR568" s="4"/>
      <c r="KSS568" s="4"/>
      <c r="KST568" s="4"/>
      <c r="KSU568" s="4"/>
      <c r="KSV568" s="4"/>
      <c r="KSW568" s="4"/>
      <c r="KSX568" s="4"/>
      <c r="KSY568" s="4"/>
      <c r="KSZ568" s="4"/>
      <c r="KTA568" s="4"/>
      <c r="KTB568" s="4"/>
      <c r="KTC568" s="4"/>
      <c r="KTD568" s="4"/>
      <c r="KTE568" s="4"/>
      <c r="KTF568" s="4"/>
      <c r="KTG568" s="4"/>
      <c r="KTH568" s="4"/>
      <c r="KTI568" s="4"/>
      <c r="KTJ568" s="4"/>
      <c r="KTK568" s="4"/>
      <c r="KTL568" s="4"/>
      <c r="KTM568" s="4"/>
      <c r="KTN568" s="4"/>
      <c r="KTO568" s="4"/>
      <c r="KTP568" s="4"/>
      <c r="KTQ568" s="4"/>
      <c r="KTR568" s="4"/>
      <c r="KTS568" s="4"/>
      <c r="KTT568" s="4"/>
      <c r="KTU568" s="4"/>
      <c r="KTV568" s="4"/>
      <c r="KTW568" s="4"/>
      <c r="KTX568" s="4"/>
      <c r="KTY568" s="4"/>
      <c r="KTZ568" s="4"/>
      <c r="KUA568" s="4"/>
      <c r="KUB568" s="4"/>
      <c r="KUC568" s="4"/>
      <c r="KUD568" s="4"/>
      <c r="KUE568" s="4"/>
      <c r="KUF568" s="4"/>
      <c r="KUG568" s="4"/>
      <c r="KUH568" s="4"/>
      <c r="KUI568" s="4"/>
      <c r="KUJ568" s="4"/>
      <c r="KUK568" s="4"/>
      <c r="KUL568" s="4"/>
      <c r="KUM568" s="4"/>
      <c r="KUN568" s="4"/>
      <c r="KUO568" s="4"/>
      <c r="KUP568" s="4"/>
      <c r="KUQ568" s="4"/>
      <c r="KUR568" s="4"/>
      <c r="KUS568" s="4"/>
      <c r="KUT568" s="4"/>
      <c r="KUU568" s="4"/>
      <c r="KUV568" s="4"/>
      <c r="KUW568" s="4"/>
      <c r="KUX568" s="4"/>
      <c r="KUY568" s="4"/>
      <c r="KUZ568" s="4"/>
      <c r="KVA568" s="4"/>
      <c r="KVB568" s="4"/>
      <c r="KVC568" s="4"/>
      <c r="KVD568" s="4"/>
      <c r="KVE568" s="4"/>
      <c r="KVF568" s="4"/>
      <c r="KVG568" s="4"/>
      <c r="KVH568" s="4"/>
      <c r="KVI568" s="4"/>
      <c r="KVJ568" s="4"/>
      <c r="KVK568" s="4"/>
      <c r="KVL568" s="4"/>
      <c r="KVM568" s="4"/>
      <c r="KVN568" s="4"/>
      <c r="KVO568" s="4"/>
      <c r="KVP568" s="4"/>
      <c r="KVQ568" s="4"/>
      <c r="KVR568" s="4"/>
      <c r="KVS568" s="4"/>
      <c r="KVT568" s="4"/>
      <c r="KVU568" s="4"/>
      <c r="KVV568" s="4"/>
      <c r="KVW568" s="4"/>
      <c r="KVX568" s="4"/>
      <c r="KVY568" s="4"/>
      <c r="KVZ568" s="4"/>
      <c r="KWA568" s="4"/>
      <c r="KWB568" s="4"/>
      <c r="KWC568" s="4"/>
      <c r="KWD568" s="4"/>
      <c r="KWE568" s="4"/>
      <c r="KWF568" s="4"/>
      <c r="KWG568" s="4"/>
      <c r="KWH568" s="4"/>
      <c r="KWI568" s="4"/>
      <c r="KWJ568" s="4"/>
      <c r="KWK568" s="4"/>
      <c r="KWL568" s="4"/>
      <c r="KWM568" s="4"/>
      <c r="KWN568" s="4"/>
      <c r="KWO568" s="4"/>
      <c r="KWP568" s="4"/>
      <c r="KWQ568" s="4"/>
      <c r="KWR568" s="4"/>
      <c r="KWS568" s="4"/>
      <c r="KWT568" s="4"/>
      <c r="KWU568" s="4"/>
      <c r="KWV568" s="4"/>
      <c r="KWW568" s="4"/>
      <c r="KWX568" s="4"/>
      <c r="KWY568" s="4"/>
      <c r="KWZ568" s="4"/>
      <c r="KXA568" s="4"/>
      <c r="KXB568" s="4"/>
      <c r="KXC568" s="4"/>
      <c r="KXD568" s="4"/>
      <c r="KXE568" s="4"/>
      <c r="KXF568" s="4"/>
      <c r="KXG568" s="4"/>
      <c r="KXH568" s="4"/>
      <c r="KXI568" s="4"/>
      <c r="KXJ568" s="4"/>
      <c r="KXK568" s="4"/>
      <c r="KXL568" s="4"/>
      <c r="KXM568" s="4"/>
      <c r="KXN568" s="4"/>
      <c r="KXO568" s="4"/>
      <c r="KXP568" s="4"/>
      <c r="KXQ568" s="4"/>
      <c r="KXR568" s="4"/>
      <c r="KXS568" s="4"/>
      <c r="KXT568" s="4"/>
      <c r="KXU568" s="4"/>
      <c r="KXV568" s="4"/>
      <c r="KXW568" s="4"/>
      <c r="KXX568" s="4"/>
      <c r="KXY568" s="4"/>
      <c r="KXZ568" s="4"/>
      <c r="KYA568" s="4"/>
      <c r="KYB568" s="4"/>
      <c r="KYC568" s="4"/>
      <c r="KYD568" s="4"/>
      <c r="KYE568" s="4"/>
      <c r="KYF568" s="4"/>
      <c r="KYG568" s="4"/>
      <c r="KYH568" s="4"/>
      <c r="KYI568" s="4"/>
      <c r="KYJ568" s="4"/>
      <c r="KYK568" s="4"/>
      <c r="KYL568" s="4"/>
      <c r="KYM568" s="4"/>
      <c r="KYN568" s="4"/>
      <c r="KYO568" s="4"/>
      <c r="KYP568" s="4"/>
      <c r="KYQ568" s="4"/>
      <c r="KYR568" s="4"/>
      <c r="KYS568" s="4"/>
      <c r="KYT568" s="4"/>
      <c r="KYU568" s="4"/>
      <c r="KYV568" s="4"/>
      <c r="KYW568" s="4"/>
      <c r="KYX568" s="4"/>
      <c r="KYY568" s="4"/>
      <c r="KYZ568" s="4"/>
      <c r="KZA568" s="4"/>
      <c r="KZB568" s="4"/>
      <c r="KZC568" s="4"/>
      <c r="KZD568" s="4"/>
      <c r="KZE568" s="4"/>
      <c r="KZF568" s="4"/>
      <c r="KZG568" s="4"/>
      <c r="KZH568" s="4"/>
      <c r="KZI568" s="4"/>
      <c r="KZJ568" s="4"/>
      <c r="KZK568" s="4"/>
      <c r="KZL568" s="4"/>
      <c r="KZM568" s="4"/>
      <c r="KZN568" s="4"/>
      <c r="KZO568" s="4"/>
      <c r="KZP568" s="4"/>
      <c r="KZQ568" s="4"/>
      <c r="KZR568" s="4"/>
      <c r="KZS568" s="4"/>
      <c r="KZT568" s="4"/>
      <c r="KZU568" s="4"/>
      <c r="KZV568" s="4"/>
      <c r="KZW568" s="4"/>
      <c r="KZX568" s="4"/>
      <c r="KZY568" s="4"/>
      <c r="KZZ568" s="4"/>
      <c r="LAA568" s="4"/>
      <c r="LAB568" s="4"/>
      <c r="LAC568" s="4"/>
      <c r="LAD568" s="4"/>
      <c r="LAE568" s="4"/>
      <c r="LAF568" s="4"/>
      <c r="LAG568" s="4"/>
      <c r="LAH568" s="4"/>
      <c r="LAI568" s="4"/>
      <c r="LAJ568" s="4"/>
      <c r="LAK568" s="4"/>
      <c r="LAL568" s="4"/>
      <c r="LAM568" s="4"/>
      <c r="LAN568" s="4"/>
      <c r="LAO568" s="4"/>
      <c r="LAP568" s="4"/>
      <c r="LAQ568" s="4"/>
      <c r="LAR568" s="4"/>
      <c r="LAS568" s="4"/>
      <c r="LAT568" s="4"/>
      <c r="LAU568" s="4"/>
      <c r="LAV568" s="4"/>
      <c r="LAW568" s="4"/>
      <c r="LAX568" s="4"/>
      <c r="LAY568" s="4"/>
      <c r="LAZ568" s="4"/>
      <c r="LBA568" s="4"/>
      <c r="LBB568" s="4"/>
      <c r="LBC568" s="4"/>
      <c r="LBD568" s="4"/>
      <c r="LBE568" s="4"/>
      <c r="LBF568" s="4"/>
      <c r="LBG568" s="4"/>
      <c r="LBH568" s="4"/>
      <c r="LBI568" s="4"/>
      <c r="LBJ568" s="4"/>
      <c r="LBK568" s="4"/>
      <c r="LBL568" s="4"/>
      <c r="LBM568" s="4"/>
      <c r="LBN568" s="4"/>
      <c r="LBO568" s="4"/>
      <c r="LBP568" s="4"/>
      <c r="LBQ568" s="4"/>
      <c r="LBR568" s="4"/>
      <c r="LBS568" s="4"/>
      <c r="LBT568" s="4"/>
      <c r="LBU568" s="4"/>
      <c r="LBV568" s="4"/>
      <c r="LBW568" s="4"/>
      <c r="LBX568" s="4"/>
      <c r="LBY568" s="4"/>
      <c r="LBZ568" s="4"/>
      <c r="LCA568" s="4"/>
      <c r="LCB568" s="4"/>
      <c r="LCC568" s="4"/>
      <c r="LCD568" s="4"/>
      <c r="LCE568" s="4"/>
      <c r="LCF568" s="4"/>
      <c r="LCG568" s="4"/>
      <c r="LCH568" s="4"/>
      <c r="LCI568" s="4"/>
      <c r="LCJ568" s="4"/>
      <c r="LCK568" s="4"/>
      <c r="LCL568" s="4"/>
      <c r="LCM568" s="4"/>
      <c r="LCN568" s="4"/>
      <c r="LCO568" s="4"/>
      <c r="LCP568" s="4"/>
      <c r="LCQ568" s="4"/>
      <c r="LCR568" s="4"/>
      <c r="LCS568" s="4"/>
      <c r="LCT568" s="4"/>
      <c r="LCU568" s="4"/>
      <c r="LCV568" s="4"/>
      <c r="LCW568" s="4"/>
      <c r="LCX568" s="4"/>
      <c r="LCY568" s="4"/>
      <c r="LCZ568" s="4"/>
      <c r="LDA568" s="4"/>
      <c r="LDB568" s="4"/>
      <c r="LDC568" s="4"/>
      <c r="LDD568" s="4"/>
      <c r="LDE568" s="4"/>
      <c r="LDF568" s="4"/>
      <c r="LDG568" s="4"/>
      <c r="LDH568" s="4"/>
      <c r="LDI568" s="4"/>
      <c r="LDJ568" s="4"/>
      <c r="LDK568" s="4"/>
      <c r="LDL568" s="4"/>
      <c r="LDM568" s="4"/>
      <c r="LDN568" s="4"/>
      <c r="LDO568" s="4"/>
      <c r="LDP568" s="4"/>
      <c r="LDQ568" s="4"/>
      <c r="LDR568" s="4"/>
      <c r="LDS568" s="4"/>
      <c r="LDT568" s="4"/>
      <c r="LDU568" s="4"/>
      <c r="LDV568" s="4"/>
      <c r="LDW568" s="4"/>
      <c r="LDX568" s="4"/>
      <c r="LDY568" s="4"/>
      <c r="LDZ568" s="4"/>
      <c r="LEA568" s="4"/>
      <c r="LEB568" s="4"/>
      <c r="LEC568" s="4"/>
      <c r="LED568" s="4"/>
      <c r="LEE568" s="4"/>
      <c r="LEF568" s="4"/>
      <c r="LEG568" s="4"/>
      <c r="LEH568" s="4"/>
      <c r="LEI568" s="4"/>
      <c r="LEJ568" s="4"/>
      <c r="LEK568" s="4"/>
      <c r="LEL568" s="4"/>
      <c r="LEM568" s="4"/>
      <c r="LEN568" s="4"/>
      <c r="LEO568" s="4"/>
      <c r="LEP568" s="4"/>
      <c r="LEQ568" s="4"/>
      <c r="LER568" s="4"/>
      <c r="LES568" s="4"/>
      <c r="LET568" s="4"/>
      <c r="LEU568" s="4"/>
      <c r="LEV568" s="4"/>
      <c r="LEW568" s="4"/>
      <c r="LEX568" s="4"/>
      <c r="LEY568" s="4"/>
      <c r="LEZ568" s="4"/>
      <c r="LFA568" s="4"/>
      <c r="LFB568" s="4"/>
      <c r="LFC568" s="4"/>
      <c r="LFD568" s="4"/>
      <c r="LFE568" s="4"/>
      <c r="LFF568" s="4"/>
      <c r="LFG568" s="4"/>
      <c r="LFH568" s="4"/>
      <c r="LFI568" s="4"/>
      <c r="LFJ568" s="4"/>
      <c r="LFK568" s="4"/>
      <c r="LFL568" s="4"/>
      <c r="LFM568" s="4"/>
      <c r="LFN568" s="4"/>
      <c r="LFO568" s="4"/>
      <c r="LFP568" s="4"/>
      <c r="LFQ568" s="4"/>
      <c r="LFR568" s="4"/>
      <c r="LFS568" s="4"/>
      <c r="LFT568" s="4"/>
      <c r="LFU568" s="4"/>
      <c r="LFV568" s="4"/>
      <c r="LFW568" s="4"/>
      <c r="LFX568" s="4"/>
      <c r="LFY568" s="4"/>
      <c r="LFZ568" s="4"/>
      <c r="LGA568" s="4"/>
      <c r="LGB568" s="4"/>
      <c r="LGC568" s="4"/>
      <c r="LGD568" s="4"/>
      <c r="LGE568" s="4"/>
      <c r="LGF568" s="4"/>
      <c r="LGG568" s="4"/>
      <c r="LGH568" s="4"/>
      <c r="LGI568" s="4"/>
      <c r="LGJ568" s="4"/>
      <c r="LGK568" s="4"/>
      <c r="LGL568" s="4"/>
      <c r="LGM568" s="4"/>
      <c r="LGN568" s="4"/>
      <c r="LGO568" s="4"/>
      <c r="LGP568" s="4"/>
      <c r="LGQ568" s="4"/>
      <c r="LGR568" s="4"/>
      <c r="LGS568" s="4"/>
      <c r="LGT568" s="4"/>
      <c r="LGU568" s="4"/>
      <c r="LGV568" s="4"/>
      <c r="LGW568" s="4"/>
      <c r="LGX568" s="4"/>
      <c r="LGY568" s="4"/>
      <c r="LGZ568" s="4"/>
      <c r="LHA568" s="4"/>
      <c r="LHB568" s="4"/>
      <c r="LHC568" s="4"/>
      <c r="LHD568" s="4"/>
      <c r="LHE568" s="4"/>
      <c r="LHF568" s="4"/>
      <c r="LHG568" s="4"/>
      <c r="LHH568" s="4"/>
      <c r="LHI568" s="4"/>
      <c r="LHJ568" s="4"/>
      <c r="LHK568" s="4"/>
      <c r="LHL568" s="4"/>
      <c r="LHM568" s="4"/>
      <c r="LHN568" s="4"/>
      <c r="LHO568" s="4"/>
      <c r="LHP568" s="4"/>
      <c r="LHQ568" s="4"/>
      <c r="LHR568" s="4"/>
      <c r="LHS568" s="4"/>
      <c r="LHT568" s="4"/>
      <c r="LHU568" s="4"/>
      <c r="LHV568" s="4"/>
      <c r="LHW568" s="4"/>
      <c r="LHX568" s="4"/>
      <c r="LHY568" s="4"/>
      <c r="LHZ568" s="4"/>
      <c r="LIA568" s="4"/>
      <c r="LIB568" s="4"/>
      <c r="LIC568" s="4"/>
      <c r="LID568" s="4"/>
      <c r="LIE568" s="4"/>
      <c r="LIF568" s="4"/>
      <c r="LIG568" s="4"/>
      <c r="LIH568" s="4"/>
      <c r="LII568" s="4"/>
      <c r="LIJ568" s="4"/>
      <c r="LIK568" s="4"/>
      <c r="LIL568" s="4"/>
      <c r="LIM568" s="4"/>
      <c r="LIN568" s="4"/>
      <c r="LIO568" s="4"/>
      <c r="LIP568" s="4"/>
      <c r="LIQ568" s="4"/>
      <c r="LIR568" s="4"/>
      <c r="LIS568" s="4"/>
      <c r="LIT568" s="4"/>
      <c r="LIU568" s="4"/>
      <c r="LIV568" s="4"/>
      <c r="LIW568" s="4"/>
      <c r="LIX568" s="4"/>
      <c r="LIY568" s="4"/>
      <c r="LIZ568" s="4"/>
      <c r="LJA568" s="4"/>
      <c r="LJB568" s="4"/>
      <c r="LJC568" s="4"/>
      <c r="LJD568" s="4"/>
      <c r="LJE568" s="4"/>
      <c r="LJF568" s="4"/>
      <c r="LJG568" s="4"/>
      <c r="LJH568" s="4"/>
      <c r="LJI568" s="4"/>
      <c r="LJJ568" s="4"/>
      <c r="LJK568" s="4"/>
      <c r="LJL568" s="4"/>
      <c r="LJM568" s="4"/>
      <c r="LJN568" s="4"/>
      <c r="LJO568" s="4"/>
      <c r="LJP568" s="4"/>
      <c r="LJQ568" s="4"/>
      <c r="LJR568" s="4"/>
      <c r="LJS568" s="4"/>
      <c r="LJT568" s="4"/>
      <c r="LJU568" s="4"/>
      <c r="LJV568" s="4"/>
      <c r="LJW568" s="4"/>
      <c r="LJX568" s="4"/>
      <c r="LJY568" s="4"/>
      <c r="LJZ568" s="4"/>
      <c r="LKA568" s="4"/>
      <c r="LKB568" s="4"/>
      <c r="LKC568" s="4"/>
      <c r="LKD568" s="4"/>
      <c r="LKE568" s="4"/>
      <c r="LKF568" s="4"/>
      <c r="LKG568" s="4"/>
      <c r="LKH568" s="4"/>
      <c r="LKI568" s="4"/>
      <c r="LKJ568" s="4"/>
      <c r="LKK568" s="4"/>
      <c r="LKL568" s="4"/>
      <c r="LKM568" s="4"/>
      <c r="LKN568" s="4"/>
      <c r="LKO568" s="4"/>
      <c r="LKP568" s="4"/>
      <c r="LKQ568" s="4"/>
      <c r="LKR568" s="4"/>
      <c r="LKS568" s="4"/>
      <c r="LKT568" s="4"/>
      <c r="LKU568" s="4"/>
      <c r="LKV568" s="4"/>
      <c r="LKW568" s="4"/>
      <c r="LKX568" s="4"/>
      <c r="LKY568" s="4"/>
      <c r="LKZ568" s="4"/>
      <c r="LLA568" s="4"/>
      <c r="LLB568" s="4"/>
      <c r="LLC568" s="4"/>
      <c r="LLD568" s="4"/>
      <c r="LLE568" s="4"/>
      <c r="LLF568" s="4"/>
      <c r="LLG568" s="4"/>
      <c r="LLH568" s="4"/>
      <c r="LLI568" s="4"/>
      <c r="LLJ568" s="4"/>
      <c r="LLK568" s="4"/>
      <c r="LLL568" s="4"/>
      <c r="LLM568" s="4"/>
      <c r="LLN568" s="4"/>
      <c r="LLO568" s="4"/>
      <c r="LLP568" s="4"/>
      <c r="LLQ568" s="4"/>
      <c r="LLR568" s="4"/>
      <c r="LLS568" s="4"/>
      <c r="LLT568" s="4"/>
      <c r="LLU568" s="4"/>
      <c r="LLV568" s="4"/>
      <c r="LLW568" s="4"/>
      <c r="LLX568" s="4"/>
      <c r="LLY568" s="4"/>
      <c r="LLZ568" s="4"/>
      <c r="LMA568" s="4"/>
      <c r="LMB568" s="4"/>
      <c r="LMC568" s="4"/>
      <c r="LMD568" s="4"/>
      <c r="LME568" s="4"/>
      <c r="LMF568" s="4"/>
      <c r="LMG568" s="4"/>
      <c r="LMH568" s="4"/>
      <c r="LMI568" s="4"/>
      <c r="LMJ568" s="4"/>
      <c r="LMK568" s="4"/>
      <c r="LML568" s="4"/>
      <c r="LMM568" s="4"/>
      <c r="LMN568" s="4"/>
      <c r="LMO568" s="4"/>
      <c r="LMP568" s="4"/>
      <c r="LMQ568" s="4"/>
      <c r="LMR568" s="4"/>
      <c r="LMS568" s="4"/>
      <c r="LMT568" s="4"/>
      <c r="LMU568" s="4"/>
      <c r="LMV568" s="4"/>
      <c r="LMW568" s="4"/>
      <c r="LMX568" s="4"/>
      <c r="LMY568" s="4"/>
      <c r="LMZ568" s="4"/>
      <c r="LNA568" s="4"/>
      <c r="LNB568" s="4"/>
      <c r="LNC568" s="4"/>
      <c r="LND568" s="4"/>
      <c r="LNE568" s="4"/>
      <c r="LNF568" s="4"/>
      <c r="LNG568" s="4"/>
      <c r="LNH568" s="4"/>
      <c r="LNI568" s="4"/>
      <c r="LNJ568" s="4"/>
      <c r="LNK568" s="4"/>
      <c r="LNL568" s="4"/>
      <c r="LNM568" s="4"/>
      <c r="LNN568" s="4"/>
      <c r="LNO568" s="4"/>
      <c r="LNP568" s="4"/>
      <c r="LNQ568" s="4"/>
      <c r="LNR568" s="4"/>
      <c r="LNS568" s="4"/>
      <c r="LNT568" s="4"/>
      <c r="LNU568" s="4"/>
      <c r="LNV568" s="4"/>
      <c r="LNW568" s="4"/>
      <c r="LNX568" s="4"/>
      <c r="LNY568" s="4"/>
      <c r="LNZ568" s="4"/>
      <c r="LOA568" s="4"/>
      <c r="LOB568" s="4"/>
      <c r="LOC568" s="4"/>
      <c r="LOD568" s="4"/>
      <c r="LOE568" s="4"/>
      <c r="LOF568" s="4"/>
      <c r="LOG568" s="4"/>
      <c r="LOH568" s="4"/>
      <c r="LOI568" s="4"/>
      <c r="LOJ568" s="4"/>
      <c r="LOK568" s="4"/>
      <c r="LOL568" s="4"/>
      <c r="LOM568" s="4"/>
      <c r="LON568" s="4"/>
      <c r="LOO568" s="4"/>
      <c r="LOP568" s="4"/>
      <c r="LOQ568" s="4"/>
      <c r="LOR568" s="4"/>
      <c r="LOS568" s="4"/>
      <c r="LOT568" s="4"/>
      <c r="LOU568" s="4"/>
      <c r="LOV568" s="4"/>
      <c r="LOW568" s="4"/>
      <c r="LOX568" s="4"/>
      <c r="LOY568" s="4"/>
      <c r="LOZ568" s="4"/>
      <c r="LPA568" s="4"/>
      <c r="LPB568" s="4"/>
      <c r="LPC568" s="4"/>
      <c r="LPD568" s="4"/>
      <c r="LPE568" s="4"/>
      <c r="LPF568" s="4"/>
      <c r="LPG568" s="4"/>
      <c r="LPH568" s="4"/>
      <c r="LPI568" s="4"/>
      <c r="LPJ568" s="4"/>
      <c r="LPK568" s="4"/>
      <c r="LPL568" s="4"/>
      <c r="LPM568" s="4"/>
      <c r="LPN568" s="4"/>
      <c r="LPO568" s="4"/>
      <c r="LPP568" s="4"/>
      <c r="LPQ568" s="4"/>
      <c r="LPR568" s="4"/>
      <c r="LPS568" s="4"/>
      <c r="LPT568" s="4"/>
      <c r="LPU568" s="4"/>
      <c r="LPV568" s="4"/>
      <c r="LPW568" s="4"/>
      <c r="LPX568" s="4"/>
      <c r="LPY568" s="4"/>
      <c r="LPZ568" s="4"/>
      <c r="LQA568" s="4"/>
      <c r="LQB568" s="4"/>
      <c r="LQC568" s="4"/>
      <c r="LQD568" s="4"/>
      <c r="LQE568" s="4"/>
      <c r="LQF568" s="4"/>
      <c r="LQG568" s="4"/>
      <c r="LQH568" s="4"/>
      <c r="LQI568" s="4"/>
      <c r="LQJ568" s="4"/>
      <c r="LQK568" s="4"/>
      <c r="LQL568" s="4"/>
      <c r="LQM568" s="4"/>
      <c r="LQN568" s="4"/>
      <c r="LQO568" s="4"/>
      <c r="LQP568" s="4"/>
      <c r="LQQ568" s="4"/>
      <c r="LQR568" s="4"/>
      <c r="LQS568" s="4"/>
      <c r="LQT568" s="4"/>
      <c r="LQU568" s="4"/>
      <c r="LQV568" s="4"/>
      <c r="LQW568" s="4"/>
      <c r="LQX568" s="4"/>
      <c r="LQY568" s="4"/>
      <c r="LQZ568" s="4"/>
      <c r="LRA568" s="4"/>
      <c r="LRB568" s="4"/>
      <c r="LRC568" s="4"/>
      <c r="LRD568" s="4"/>
      <c r="LRE568" s="4"/>
      <c r="LRF568" s="4"/>
      <c r="LRG568" s="4"/>
      <c r="LRH568" s="4"/>
      <c r="LRI568" s="4"/>
      <c r="LRJ568" s="4"/>
      <c r="LRK568" s="4"/>
      <c r="LRL568" s="4"/>
      <c r="LRM568" s="4"/>
      <c r="LRN568" s="4"/>
      <c r="LRO568" s="4"/>
      <c r="LRP568" s="4"/>
      <c r="LRQ568" s="4"/>
      <c r="LRR568" s="4"/>
      <c r="LRS568" s="4"/>
      <c r="LRT568" s="4"/>
      <c r="LRU568" s="4"/>
      <c r="LRV568" s="4"/>
      <c r="LRW568" s="4"/>
      <c r="LRX568" s="4"/>
      <c r="LRY568" s="4"/>
      <c r="LRZ568" s="4"/>
      <c r="LSA568" s="4"/>
      <c r="LSB568" s="4"/>
      <c r="LSC568" s="4"/>
      <c r="LSD568" s="4"/>
      <c r="LSE568" s="4"/>
      <c r="LSF568" s="4"/>
      <c r="LSG568" s="4"/>
      <c r="LSH568" s="4"/>
      <c r="LSI568" s="4"/>
      <c r="LSJ568" s="4"/>
      <c r="LSK568" s="4"/>
      <c r="LSL568" s="4"/>
      <c r="LSM568" s="4"/>
      <c r="LSN568" s="4"/>
      <c r="LSO568" s="4"/>
      <c r="LSP568" s="4"/>
      <c r="LSQ568" s="4"/>
      <c r="LSR568" s="4"/>
      <c r="LSS568" s="4"/>
      <c r="LST568" s="4"/>
      <c r="LSU568" s="4"/>
      <c r="LSV568" s="4"/>
      <c r="LSW568" s="4"/>
      <c r="LSX568" s="4"/>
      <c r="LSY568" s="4"/>
      <c r="LSZ568" s="4"/>
      <c r="LTA568" s="4"/>
      <c r="LTB568" s="4"/>
      <c r="LTC568" s="4"/>
      <c r="LTD568" s="4"/>
      <c r="LTE568" s="4"/>
      <c r="LTF568" s="4"/>
      <c r="LTG568" s="4"/>
      <c r="LTH568" s="4"/>
      <c r="LTI568" s="4"/>
      <c r="LTJ568" s="4"/>
      <c r="LTK568" s="4"/>
      <c r="LTL568" s="4"/>
      <c r="LTM568" s="4"/>
      <c r="LTN568" s="4"/>
      <c r="LTO568" s="4"/>
      <c r="LTP568" s="4"/>
      <c r="LTQ568" s="4"/>
      <c r="LTR568" s="4"/>
      <c r="LTS568" s="4"/>
      <c r="LTT568" s="4"/>
      <c r="LTU568" s="4"/>
      <c r="LTV568" s="4"/>
      <c r="LTW568" s="4"/>
      <c r="LTX568" s="4"/>
      <c r="LTY568" s="4"/>
      <c r="LTZ568" s="4"/>
      <c r="LUA568" s="4"/>
      <c r="LUB568" s="4"/>
      <c r="LUC568" s="4"/>
      <c r="LUD568" s="4"/>
      <c r="LUE568" s="4"/>
      <c r="LUF568" s="4"/>
      <c r="LUG568" s="4"/>
      <c r="LUH568" s="4"/>
      <c r="LUI568" s="4"/>
      <c r="LUJ568" s="4"/>
      <c r="LUK568" s="4"/>
      <c r="LUL568" s="4"/>
      <c r="LUM568" s="4"/>
      <c r="LUN568" s="4"/>
      <c r="LUO568" s="4"/>
      <c r="LUP568" s="4"/>
      <c r="LUQ568" s="4"/>
      <c r="LUR568" s="4"/>
      <c r="LUS568" s="4"/>
      <c r="LUT568" s="4"/>
      <c r="LUU568" s="4"/>
      <c r="LUV568" s="4"/>
      <c r="LUW568" s="4"/>
      <c r="LUX568" s="4"/>
      <c r="LUY568" s="4"/>
      <c r="LUZ568" s="4"/>
      <c r="LVA568" s="4"/>
      <c r="LVB568" s="4"/>
      <c r="LVC568" s="4"/>
      <c r="LVD568" s="4"/>
      <c r="LVE568" s="4"/>
      <c r="LVF568" s="4"/>
      <c r="LVG568" s="4"/>
      <c r="LVH568" s="4"/>
      <c r="LVI568" s="4"/>
      <c r="LVJ568" s="4"/>
      <c r="LVK568" s="4"/>
      <c r="LVL568" s="4"/>
      <c r="LVM568" s="4"/>
      <c r="LVN568" s="4"/>
      <c r="LVO568" s="4"/>
      <c r="LVP568" s="4"/>
      <c r="LVQ568" s="4"/>
      <c r="LVR568" s="4"/>
      <c r="LVS568" s="4"/>
      <c r="LVT568" s="4"/>
      <c r="LVU568" s="4"/>
      <c r="LVV568" s="4"/>
      <c r="LVW568" s="4"/>
      <c r="LVX568" s="4"/>
      <c r="LVY568" s="4"/>
      <c r="LVZ568" s="4"/>
      <c r="LWA568" s="4"/>
      <c r="LWB568" s="4"/>
      <c r="LWC568" s="4"/>
      <c r="LWD568" s="4"/>
      <c r="LWE568" s="4"/>
      <c r="LWF568" s="4"/>
      <c r="LWG568" s="4"/>
      <c r="LWH568" s="4"/>
      <c r="LWI568" s="4"/>
      <c r="LWJ568" s="4"/>
      <c r="LWK568" s="4"/>
      <c r="LWL568" s="4"/>
      <c r="LWM568" s="4"/>
      <c r="LWN568" s="4"/>
      <c r="LWO568" s="4"/>
      <c r="LWP568" s="4"/>
      <c r="LWQ568" s="4"/>
      <c r="LWR568" s="4"/>
      <c r="LWS568" s="4"/>
      <c r="LWT568" s="4"/>
      <c r="LWU568" s="4"/>
      <c r="LWV568" s="4"/>
      <c r="LWW568" s="4"/>
      <c r="LWX568" s="4"/>
      <c r="LWY568" s="4"/>
      <c r="LWZ568" s="4"/>
      <c r="LXA568" s="4"/>
      <c r="LXB568" s="4"/>
      <c r="LXC568" s="4"/>
      <c r="LXD568" s="4"/>
      <c r="LXE568" s="4"/>
      <c r="LXF568" s="4"/>
      <c r="LXG568" s="4"/>
      <c r="LXH568" s="4"/>
      <c r="LXI568" s="4"/>
      <c r="LXJ568" s="4"/>
      <c r="LXK568" s="4"/>
      <c r="LXL568" s="4"/>
      <c r="LXM568" s="4"/>
      <c r="LXN568" s="4"/>
      <c r="LXO568" s="4"/>
      <c r="LXP568" s="4"/>
      <c r="LXQ568" s="4"/>
      <c r="LXR568" s="4"/>
      <c r="LXS568" s="4"/>
      <c r="LXT568" s="4"/>
      <c r="LXU568" s="4"/>
      <c r="LXV568" s="4"/>
      <c r="LXW568" s="4"/>
      <c r="LXX568" s="4"/>
      <c r="LXY568" s="4"/>
      <c r="LXZ568" s="4"/>
      <c r="LYA568" s="4"/>
      <c r="LYB568" s="4"/>
      <c r="LYC568" s="4"/>
      <c r="LYD568" s="4"/>
      <c r="LYE568" s="4"/>
      <c r="LYF568" s="4"/>
      <c r="LYG568" s="4"/>
      <c r="LYH568" s="4"/>
      <c r="LYI568" s="4"/>
      <c r="LYJ568" s="4"/>
      <c r="LYK568" s="4"/>
      <c r="LYL568" s="4"/>
      <c r="LYM568" s="4"/>
      <c r="LYN568" s="4"/>
      <c r="LYO568" s="4"/>
      <c r="LYP568" s="4"/>
      <c r="LYQ568" s="4"/>
      <c r="LYR568" s="4"/>
      <c r="LYS568" s="4"/>
      <c r="LYT568" s="4"/>
      <c r="LYU568" s="4"/>
      <c r="LYV568" s="4"/>
      <c r="LYW568" s="4"/>
      <c r="LYX568" s="4"/>
      <c r="LYY568" s="4"/>
      <c r="LYZ568" s="4"/>
      <c r="LZA568" s="4"/>
      <c r="LZB568" s="4"/>
      <c r="LZC568" s="4"/>
      <c r="LZD568" s="4"/>
      <c r="LZE568" s="4"/>
      <c r="LZF568" s="4"/>
      <c r="LZG568" s="4"/>
      <c r="LZH568" s="4"/>
      <c r="LZI568" s="4"/>
      <c r="LZJ568" s="4"/>
      <c r="LZK568" s="4"/>
      <c r="LZL568" s="4"/>
      <c r="LZM568" s="4"/>
      <c r="LZN568" s="4"/>
      <c r="LZO568" s="4"/>
      <c r="LZP568" s="4"/>
      <c r="LZQ568" s="4"/>
      <c r="LZR568" s="4"/>
      <c r="LZS568" s="4"/>
      <c r="LZT568" s="4"/>
      <c r="LZU568" s="4"/>
      <c r="LZV568" s="4"/>
      <c r="LZW568" s="4"/>
      <c r="LZX568" s="4"/>
      <c r="LZY568" s="4"/>
      <c r="LZZ568" s="4"/>
      <c r="MAA568" s="4"/>
      <c r="MAB568" s="4"/>
      <c r="MAC568" s="4"/>
      <c r="MAD568" s="4"/>
      <c r="MAE568" s="4"/>
      <c r="MAF568" s="4"/>
      <c r="MAG568" s="4"/>
      <c r="MAH568" s="4"/>
      <c r="MAI568" s="4"/>
      <c r="MAJ568" s="4"/>
      <c r="MAK568" s="4"/>
      <c r="MAL568" s="4"/>
      <c r="MAM568" s="4"/>
      <c r="MAN568" s="4"/>
      <c r="MAO568" s="4"/>
      <c r="MAP568" s="4"/>
      <c r="MAQ568" s="4"/>
      <c r="MAR568" s="4"/>
      <c r="MAS568" s="4"/>
      <c r="MAT568" s="4"/>
      <c r="MAU568" s="4"/>
      <c r="MAV568" s="4"/>
      <c r="MAW568" s="4"/>
      <c r="MAX568" s="4"/>
      <c r="MAY568" s="4"/>
      <c r="MAZ568" s="4"/>
      <c r="MBA568" s="4"/>
      <c r="MBB568" s="4"/>
      <c r="MBC568" s="4"/>
      <c r="MBD568" s="4"/>
      <c r="MBE568" s="4"/>
      <c r="MBF568" s="4"/>
      <c r="MBG568" s="4"/>
      <c r="MBH568" s="4"/>
      <c r="MBI568" s="4"/>
      <c r="MBJ568" s="4"/>
      <c r="MBK568" s="4"/>
      <c r="MBL568" s="4"/>
      <c r="MBM568" s="4"/>
      <c r="MBN568" s="4"/>
      <c r="MBO568" s="4"/>
      <c r="MBP568" s="4"/>
      <c r="MBQ568" s="4"/>
      <c r="MBR568" s="4"/>
      <c r="MBS568" s="4"/>
      <c r="MBT568" s="4"/>
      <c r="MBU568" s="4"/>
      <c r="MBV568" s="4"/>
      <c r="MBW568" s="4"/>
      <c r="MBX568" s="4"/>
      <c r="MBY568" s="4"/>
      <c r="MBZ568" s="4"/>
      <c r="MCA568" s="4"/>
      <c r="MCB568" s="4"/>
      <c r="MCC568" s="4"/>
      <c r="MCD568" s="4"/>
      <c r="MCE568" s="4"/>
      <c r="MCF568" s="4"/>
      <c r="MCG568" s="4"/>
      <c r="MCH568" s="4"/>
      <c r="MCI568" s="4"/>
      <c r="MCJ568" s="4"/>
      <c r="MCK568" s="4"/>
      <c r="MCL568" s="4"/>
      <c r="MCM568" s="4"/>
      <c r="MCN568" s="4"/>
      <c r="MCO568" s="4"/>
      <c r="MCP568" s="4"/>
      <c r="MCQ568" s="4"/>
      <c r="MCR568" s="4"/>
      <c r="MCS568" s="4"/>
      <c r="MCT568" s="4"/>
      <c r="MCU568" s="4"/>
      <c r="MCV568" s="4"/>
      <c r="MCW568" s="4"/>
      <c r="MCX568" s="4"/>
      <c r="MCY568" s="4"/>
      <c r="MCZ568" s="4"/>
      <c r="MDA568" s="4"/>
      <c r="MDB568" s="4"/>
      <c r="MDC568" s="4"/>
      <c r="MDD568" s="4"/>
      <c r="MDE568" s="4"/>
      <c r="MDF568" s="4"/>
      <c r="MDG568" s="4"/>
      <c r="MDH568" s="4"/>
      <c r="MDI568" s="4"/>
      <c r="MDJ568" s="4"/>
      <c r="MDK568" s="4"/>
      <c r="MDL568" s="4"/>
      <c r="MDM568" s="4"/>
      <c r="MDN568" s="4"/>
      <c r="MDO568" s="4"/>
      <c r="MDP568" s="4"/>
      <c r="MDQ568" s="4"/>
      <c r="MDR568" s="4"/>
      <c r="MDS568" s="4"/>
      <c r="MDT568" s="4"/>
      <c r="MDU568" s="4"/>
      <c r="MDV568" s="4"/>
      <c r="MDW568" s="4"/>
      <c r="MDX568" s="4"/>
      <c r="MDY568" s="4"/>
      <c r="MDZ568" s="4"/>
      <c r="MEA568" s="4"/>
      <c r="MEB568" s="4"/>
      <c r="MEC568" s="4"/>
      <c r="MED568" s="4"/>
      <c r="MEE568" s="4"/>
      <c r="MEF568" s="4"/>
      <c r="MEG568" s="4"/>
      <c r="MEH568" s="4"/>
      <c r="MEI568" s="4"/>
      <c r="MEJ568" s="4"/>
      <c r="MEK568" s="4"/>
      <c r="MEL568" s="4"/>
      <c r="MEM568" s="4"/>
      <c r="MEN568" s="4"/>
      <c r="MEO568" s="4"/>
      <c r="MEP568" s="4"/>
      <c r="MEQ568" s="4"/>
      <c r="MER568" s="4"/>
      <c r="MES568" s="4"/>
      <c r="MET568" s="4"/>
      <c r="MEU568" s="4"/>
      <c r="MEV568" s="4"/>
      <c r="MEW568" s="4"/>
      <c r="MEX568" s="4"/>
      <c r="MEY568" s="4"/>
      <c r="MEZ568" s="4"/>
      <c r="MFA568" s="4"/>
      <c r="MFB568" s="4"/>
      <c r="MFC568" s="4"/>
      <c r="MFD568" s="4"/>
      <c r="MFE568" s="4"/>
      <c r="MFF568" s="4"/>
      <c r="MFG568" s="4"/>
      <c r="MFH568" s="4"/>
      <c r="MFI568" s="4"/>
      <c r="MFJ568" s="4"/>
      <c r="MFK568" s="4"/>
      <c r="MFL568" s="4"/>
      <c r="MFM568" s="4"/>
      <c r="MFN568" s="4"/>
      <c r="MFO568" s="4"/>
      <c r="MFP568" s="4"/>
      <c r="MFQ568" s="4"/>
      <c r="MFR568" s="4"/>
      <c r="MFS568" s="4"/>
      <c r="MFT568" s="4"/>
      <c r="MFU568" s="4"/>
      <c r="MFV568" s="4"/>
      <c r="MFW568" s="4"/>
      <c r="MFX568" s="4"/>
      <c r="MFY568" s="4"/>
      <c r="MFZ568" s="4"/>
      <c r="MGA568" s="4"/>
      <c r="MGB568" s="4"/>
      <c r="MGC568" s="4"/>
      <c r="MGD568" s="4"/>
      <c r="MGE568" s="4"/>
      <c r="MGF568" s="4"/>
      <c r="MGG568" s="4"/>
      <c r="MGH568" s="4"/>
      <c r="MGI568" s="4"/>
      <c r="MGJ568" s="4"/>
      <c r="MGK568" s="4"/>
      <c r="MGL568" s="4"/>
      <c r="MGM568" s="4"/>
      <c r="MGN568" s="4"/>
      <c r="MGO568" s="4"/>
      <c r="MGP568" s="4"/>
      <c r="MGQ568" s="4"/>
      <c r="MGR568" s="4"/>
      <c r="MGS568" s="4"/>
      <c r="MGT568" s="4"/>
      <c r="MGU568" s="4"/>
      <c r="MGV568" s="4"/>
      <c r="MGW568" s="4"/>
      <c r="MGX568" s="4"/>
      <c r="MGY568" s="4"/>
      <c r="MGZ568" s="4"/>
      <c r="MHA568" s="4"/>
      <c r="MHB568" s="4"/>
      <c r="MHC568" s="4"/>
      <c r="MHD568" s="4"/>
      <c r="MHE568" s="4"/>
      <c r="MHF568" s="4"/>
      <c r="MHG568" s="4"/>
      <c r="MHH568" s="4"/>
      <c r="MHI568" s="4"/>
      <c r="MHJ568" s="4"/>
      <c r="MHK568" s="4"/>
      <c r="MHL568" s="4"/>
      <c r="MHM568" s="4"/>
      <c r="MHN568" s="4"/>
      <c r="MHO568" s="4"/>
      <c r="MHP568" s="4"/>
      <c r="MHQ568" s="4"/>
      <c r="MHR568" s="4"/>
      <c r="MHS568" s="4"/>
      <c r="MHT568" s="4"/>
      <c r="MHU568" s="4"/>
      <c r="MHV568" s="4"/>
      <c r="MHW568" s="4"/>
      <c r="MHX568" s="4"/>
      <c r="MHY568" s="4"/>
      <c r="MHZ568" s="4"/>
      <c r="MIA568" s="4"/>
      <c r="MIB568" s="4"/>
      <c r="MIC568" s="4"/>
      <c r="MID568" s="4"/>
      <c r="MIE568" s="4"/>
      <c r="MIF568" s="4"/>
      <c r="MIG568" s="4"/>
      <c r="MIH568" s="4"/>
      <c r="MII568" s="4"/>
      <c r="MIJ568" s="4"/>
      <c r="MIK568" s="4"/>
      <c r="MIL568" s="4"/>
      <c r="MIM568" s="4"/>
      <c r="MIN568" s="4"/>
      <c r="MIO568" s="4"/>
      <c r="MIP568" s="4"/>
      <c r="MIQ568" s="4"/>
      <c r="MIR568" s="4"/>
      <c r="MIS568" s="4"/>
      <c r="MIT568" s="4"/>
      <c r="MIU568" s="4"/>
      <c r="MIV568" s="4"/>
      <c r="MIW568" s="4"/>
      <c r="MIX568" s="4"/>
      <c r="MIY568" s="4"/>
      <c r="MIZ568" s="4"/>
      <c r="MJA568" s="4"/>
      <c r="MJB568" s="4"/>
      <c r="MJC568" s="4"/>
      <c r="MJD568" s="4"/>
      <c r="MJE568" s="4"/>
      <c r="MJF568" s="4"/>
      <c r="MJG568" s="4"/>
      <c r="MJH568" s="4"/>
      <c r="MJI568" s="4"/>
      <c r="MJJ568" s="4"/>
      <c r="MJK568" s="4"/>
      <c r="MJL568" s="4"/>
      <c r="MJM568" s="4"/>
      <c r="MJN568" s="4"/>
      <c r="MJO568" s="4"/>
      <c r="MJP568" s="4"/>
      <c r="MJQ568" s="4"/>
      <c r="MJR568" s="4"/>
      <c r="MJS568" s="4"/>
      <c r="MJT568" s="4"/>
      <c r="MJU568" s="4"/>
      <c r="MJV568" s="4"/>
      <c r="MJW568" s="4"/>
      <c r="MJX568" s="4"/>
      <c r="MJY568" s="4"/>
      <c r="MJZ568" s="4"/>
      <c r="MKA568" s="4"/>
      <c r="MKB568" s="4"/>
      <c r="MKC568" s="4"/>
      <c r="MKD568" s="4"/>
      <c r="MKE568" s="4"/>
      <c r="MKF568" s="4"/>
      <c r="MKG568" s="4"/>
      <c r="MKH568" s="4"/>
      <c r="MKI568" s="4"/>
      <c r="MKJ568" s="4"/>
      <c r="MKK568" s="4"/>
      <c r="MKL568" s="4"/>
      <c r="MKM568" s="4"/>
      <c r="MKN568" s="4"/>
      <c r="MKO568" s="4"/>
      <c r="MKP568" s="4"/>
      <c r="MKQ568" s="4"/>
      <c r="MKR568" s="4"/>
      <c r="MKS568" s="4"/>
      <c r="MKT568" s="4"/>
      <c r="MKU568" s="4"/>
      <c r="MKV568" s="4"/>
      <c r="MKW568" s="4"/>
      <c r="MKX568" s="4"/>
      <c r="MKY568" s="4"/>
      <c r="MKZ568" s="4"/>
      <c r="MLA568" s="4"/>
      <c r="MLB568" s="4"/>
      <c r="MLC568" s="4"/>
      <c r="MLD568" s="4"/>
      <c r="MLE568" s="4"/>
      <c r="MLF568" s="4"/>
      <c r="MLG568" s="4"/>
      <c r="MLH568" s="4"/>
      <c r="MLI568" s="4"/>
      <c r="MLJ568" s="4"/>
      <c r="MLK568" s="4"/>
      <c r="MLL568" s="4"/>
      <c r="MLM568" s="4"/>
      <c r="MLN568" s="4"/>
      <c r="MLO568" s="4"/>
      <c r="MLP568" s="4"/>
      <c r="MLQ568" s="4"/>
      <c r="MLR568" s="4"/>
      <c r="MLS568" s="4"/>
      <c r="MLT568" s="4"/>
      <c r="MLU568" s="4"/>
      <c r="MLV568" s="4"/>
      <c r="MLW568" s="4"/>
      <c r="MLX568" s="4"/>
      <c r="MLY568" s="4"/>
      <c r="MLZ568" s="4"/>
      <c r="MMA568" s="4"/>
      <c r="MMB568" s="4"/>
      <c r="MMC568" s="4"/>
      <c r="MMD568" s="4"/>
      <c r="MME568" s="4"/>
      <c r="MMF568" s="4"/>
      <c r="MMG568" s="4"/>
      <c r="MMH568" s="4"/>
      <c r="MMI568" s="4"/>
      <c r="MMJ568" s="4"/>
      <c r="MMK568" s="4"/>
      <c r="MML568" s="4"/>
      <c r="MMM568" s="4"/>
      <c r="MMN568" s="4"/>
      <c r="MMO568" s="4"/>
      <c r="MMP568" s="4"/>
      <c r="MMQ568" s="4"/>
      <c r="MMR568" s="4"/>
      <c r="MMS568" s="4"/>
      <c r="MMT568" s="4"/>
      <c r="MMU568" s="4"/>
      <c r="MMV568" s="4"/>
      <c r="MMW568" s="4"/>
      <c r="MMX568" s="4"/>
      <c r="MMY568" s="4"/>
      <c r="MMZ568" s="4"/>
      <c r="MNA568" s="4"/>
      <c r="MNB568" s="4"/>
      <c r="MNC568" s="4"/>
      <c r="MND568" s="4"/>
      <c r="MNE568" s="4"/>
      <c r="MNF568" s="4"/>
      <c r="MNG568" s="4"/>
      <c r="MNH568" s="4"/>
      <c r="MNI568" s="4"/>
      <c r="MNJ568" s="4"/>
      <c r="MNK568" s="4"/>
      <c r="MNL568" s="4"/>
      <c r="MNM568" s="4"/>
      <c r="MNN568" s="4"/>
      <c r="MNO568" s="4"/>
      <c r="MNP568" s="4"/>
      <c r="MNQ568" s="4"/>
      <c r="MNR568" s="4"/>
      <c r="MNS568" s="4"/>
      <c r="MNT568" s="4"/>
      <c r="MNU568" s="4"/>
      <c r="MNV568" s="4"/>
      <c r="MNW568" s="4"/>
      <c r="MNX568" s="4"/>
      <c r="MNY568" s="4"/>
      <c r="MNZ568" s="4"/>
      <c r="MOA568" s="4"/>
      <c r="MOB568" s="4"/>
      <c r="MOC568" s="4"/>
      <c r="MOD568" s="4"/>
      <c r="MOE568" s="4"/>
      <c r="MOF568" s="4"/>
      <c r="MOG568" s="4"/>
      <c r="MOH568" s="4"/>
      <c r="MOI568" s="4"/>
      <c r="MOJ568" s="4"/>
      <c r="MOK568" s="4"/>
      <c r="MOL568" s="4"/>
      <c r="MOM568" s="4"/>
      <c r="MON568" s="4"/>
      <c r="MOO568" s="4"/>
      <c r="MOP568" s="4"/>
      <c r="MOQ568" s="4"/>
      <c r="MOR568" s="4"/>
      <c r="MOS568" s="4"/>
      <c r="MOT568" s="4"/>
      <c r="MOU568" s="4"/>
      <c r="MOV568" s="4"/>
      <c r="MOW568" s="4"/>
      <c r="MOX568" s="4"/>
      <c r="MOY568" s="4"/>
      <c r="MOZ568" s="4"/>
      <c r="MPA568" s="4"/>
      <c r="MPB568" s="4"/>
      <c r="MPC568" s="4"/>
      <c r="MPD568" s="4"/>
      <c r="MPE568" s="4"/>
      <c r="MPF568" s="4"/>
      <c r="MPG568" s="4"/>
      <c r="MPH568" s="4"/>
      <c r="MPI568" s="4"/>
      <c r="MPJ568" s="4"/>
      <c r="MPK568" s="4"/>
      <c r="MPL568" s="4"/>
      <c r="MPM568" s="4"/>
      <c r="MPN568" s="4"/>
      <c r="MPO568" s="4"/>
      <c r="MPP568" s="4"/>
      <c r="MPQ568" s="4"/>
      <c r="MPR568" s="4"/>
      <c r="MPS568" s="4"/>
      <c r="MPT568" s="4"/>
      <c r="MPU568" s="4"/>
      <c r="MPV568" s="4"/>
      <c r="MPW568" s="4"/>
      <c r="MPX568" s="4"/>
      <c r="MPY568" s="4"/>
      <c r="MPZ568" s="4"/>
      <c r="MQA568" s="4"/>
      <c r="MQB568" s="4"/>
      <c r="MQC568" s="4"/>
      <c r="MQD568" s="4"/>
      <c r="MQE568" s="4"/>
      <c r="MQF568" s="4"/>
      <c r="MQG568" s="4"/>
      <c r="MQH568" s="4"/>
      <c r="MQI568" s="4"/>
      <c r="MQJ568" s="4"/>
      <c r="MQK568" s="4"/>
      <c r="MQL568" s="4"/>
      <c r="MQM568" s="4"/>
      <c r="MQN568" s="4"/>
      <c r="MQO568" s="4"/>
      <c r="MQP568" s="4"/>
      <c r="MQQ568" s="4"/>
      <c r="MQR568" s="4"/>
      <c r="MQS568" s="4"/>
      <c r="MQT568" s="4"/>
      <c r="MQU568" s="4"/>
      <c r="MQV568" s="4"/>
      <c r="MQW568" s="4"/>
      <c r="MQX568" s="4"/>
      <c r="MQY568" s="4"/>
      <c r="MQZ568" s="4"/>
      <c r="MRA568" s="4"/>
      <c r="MRB568" s="4"/>
      <c r="MRC568" s="4"/>
      <c r="MRD568" s="4"/>
      <c r="MRE568" s="4"/>
      <c r="MRF568" s="4"/>
      <c r="MRG568" s="4"/>
      <c r="MRH568" s="4"/>
      <c r="MRI568" s="4"/>
      <c r="MRJ568" s="4"/>
      <c r="MRK568" s="4"/>
      <c r="MRL568" s="4"/>
      <c r="MRM568" s="4"/>
      <c r="MRN568" s="4"/>
      <c r="MRO568" s="4"/>
      <c r="MRP568" s="4"/>
      <c r="MRQ568" s="4"/>
      <c r="MRR568" s="4"/>
      <c r="MRS568" s="4"/>
      <c r="MRT568" s="4"/>
      <c r="MRU568" s="4"/>
      <c r="MRV568" s="4"/>
      <c r="MRW568" s="4"/>
      <c r="MRX568" s="4"/>
      <c r="MRY568" s="4"/>
      <c r="MRZ568" s="4"/>
      <c r="MSA568" s="4"/>
      <c r="MSB568" s="4"/>
      <c r="MSC568" s="4"/>
      <c r="MSD568" s="4"/>
      <c r="MSE568" s="4"/>
      <c r="MSF568" s="4"/>
      <c r="MSG568" s="4"/>
      <c r="MSH568" s="4"/>
      <c r="MSI568" s="4"/>
      <c r="MSJ568" s="4"/>
      <c r="MSK568" s="4"/>
      <c r="MSL568" s="4"/>
      <c r="MSM568" s="4"/>
      <c r="MSN568" s="4"/>
      <c r="MSO568" s="4"/>
      <c r="MSP568" s="4"/>
      <c r="MSQ568" s="4"/>
      <c r="MSR568" s="4"/>
      <c r="MSS568" s="4"/>
      <c r="MST568" s="4"/>
      <c r="MSU568" s="4"/>
      <c r="MSV568" s="4"/>
      <c r="MSW568" s="4"/>
      <c r="MSX568" s="4"/>
      <c r="MSY568" s="4"/>
      <c r="MSZ568" s="4"/>
      <c r="MTA568" s="4"/>
      <c r="MTB568" s="4"/>
      <c r="MTC568" s="4"/>
      <c r="MTD568" s="4"/>
      <c r="MTE568" s="4"/>
      <c r="MTF568" s="4"/>
      <c r="MTG568" s="4"/>
      <c r="MTH568" s="4"/>
      <c r="MTI568" s="4"/>
      <c r="MTJ568" s="4"/>
      <c r="MTK568" s="4"/>
      <c r="MTL568" s="4"/>
      <c r="MTM568" s="4"/>
      <c r="MTN568" s="4"/>
      <c r="MTO568" s="4"/>
      <c r="MTP568" s="4"/>
      <c r="MTQ568" s="4"/>
      <c r="MTR568" s="4"/>
      <c r="MTS568" s="4"/>
      <c r="MTT568" s="4"/>
      <c r="MTU568" s="4"/>
      <c r="MTV568" s="4"/>
      <c r="MTW568" s="4"/>
      <c r="MTX568" s="4"/>
      <c r="MTY568" s="4"/>
      <c r="MTZ568" s="4"/>
      <c r="MUA568" s="4"/>
      <c r="MUB568" s="4"/>
      <c r="MUC568" s="4"/>
      <c r="MUD568" s="4"/>
      <c r="MUE568" s="4"/>
      <c r="MUF568" s="4"/>
      <c r="MUG568" s="4"/>
      <c r="MUH568" s="4"/>
      <c r="MUI568" s="4"/>
      <c r="MUJ568" s="4"/>
      <c r="MUK568" s="4"/>
      <c r="MUL568" s="4"/>
      <c r="MUM568" s="4"/>
      <c r="MUN568" s="4"/>
      <c r="MUO568" s="4"/>
      <c r="MUP568" s="4"/>
      <c r="MUQ568" s="4"/>
      <c r="MUR568" s="4"/>
      <c r="MUS568" s="4"/>
      <c r="MUT568" s="4"/>
      <c r="MUU568" s="4"/>
      <c r="MUV568" s="4"/>
      <c r="MUW568" s="4"/>
      <c r="MUX568" s="4"/>
      <c r="MUY568" s="4"/>
      <c r="MUZ568" s="4"/>
      <c r="MVA568" s="4"/>
      <c r="MVB568" s="4"/>
      <c r="MVC568" s="4"/>
      <c r="MVD568" s="4"/>
      <c r="MVE568" s="4"/>
      <c r="MVF568" s="4"/>
      <c r="MVG568" s="4"/>
      <c r="MVH568" s="4"/>
      <c r="MVI568" s="4"/>
      <c r="MVJ568" s="4"/>
      <c r="MVK568" s="4"/>
      <c r="MVL568" s="4"/>
      <c r="MVM568" s="4"/>
      <c r="MVN568" s="4"/>
      <c r="MVO568" s="4"/>
      <c r="MVP568" s="4"/>
      <c r="MVQ568" s="4"/>
      <c r="MVR568" s="4"/>
      <c r="MVS568" s="4"/>
      <c r="MVT568" s="4"/>
      <c r="MVU568" s="4"/>
      <c r="MVV568" s="4"/>
      <c r="MVW568" s="4"/>
      <c r="MVX568" s="4"/>
      <c r="MVY568" s="4"/>
      <c r="MVZ568" s="4"/>
      <c r="MWA568" s="4"/>
      <c r="MWB568" s="4"/>
      <c r="MWC568" s="4"/>
      <c r="MWD568" s="4"/>
      <c r="MWE568" s="4"/>
      <c r="MWF568" s="4"/>
      <c r="MWG568" s="4"/>
      <c r="MWH568" s="4"/>
      <c r="MWI568" s="4"/>
      <c r="MWJ568" s="4"/>
      <c r="MWK568" s="4"/>
      <c r="MWL568" s="4"/>
      <c r="MWM568" s="4"/>
      <c r="MWN568" s="4"/>
      <c r="MWO568" s="4"/>
      <c r="MWP568" s="4"/>
      <c r="MWQ568" s="4"/>
      <c r="MWR568" s="4"/>
      <c r="MWS568" s="4"/>
      <c r="MWT568" s="4"/>
      <c r="MWU568" s="4"/>
      <c r="MWV568" s="4"/>
      <c r="MWW568" s="4"/>
      <c r="MWX568" s="4"/>
      <c r="MWY568" s="4"/>
      <c r="MWZ568" s="4"/>
      <c r="MXA568" s="4"/>
      <c r="MXB568" s="4"/>
      <c r="MXC568" s="4"/>
      <c r="MXD568" s="4"/>
      <c r="MXE568" s="4"/>
      <c r="MXF568" s="4"/>
      <c r="MXG568" s="4"/>
      <c r="MXH568" s="4"/>
      <c r="MXI568" s="4"/>
      <c r="MXJ568" s="4"/>
      <c r="MXK568" s="4"/>
      <c r="MXL568" s="4"/>
      <c r="MXM568" s="4"/>
      <c r="MXN568" s="4"/>
      <c r="MXO568" s="4"/>
      <c r="MXP568" s="4"/>
      <c r="MXQ568" s="4"/>
      <c r="MXR568" s="4"/>
      <c r="MXS568" s="4"/>
      <c r="MXT568" s="4"/>
      <c r="MXU568" s="4"/>
      <c r="MXV568" s="4"/>
      <c r="MXW568" s="4"/>
      <c r="MXX568" s="4"/>
      <c r="MXY568" s="4"/>
      <c r="MXZ568" s="4"/>
      <c r="MYA568" s="4"/>
      <c r="MYB568" s="4"/>
      <c r="MYC568" s="4"/>
      <c r="MYD568" s="4"/>
      <c r="MYE568" s="4"/>
      <c r="MYF568" s="4"/>
      <c r="MYG568" s="4"/>
      <c r="MYH568" s="4"/>
      <c r="MYI568" s="4"/>
      <c r="MYJ568" s="4"/>
      <c r="MYK568" s="4"/>
      <c r="MYL568" s="4"/>
      <c r="MYM568" s="4"/>
      <c r="MYN568" s="4"/>
      <c r="MYO568" s="4"/>
      <c r="MYP568" s="4"/>
      <c r="MYQ568" s="4"/>
      <c r="MYR568" s="4"/>
      <c r="MYS568" s="4"/>
      <c r="MYT568" s="4"/>
      <c r="MYU568" s="4"/>
      <c r="MYV568" s="4"/>
      <c r="MYW568" s="4"/>
      <c r="MYX568" s="4"/>
      <c r="MYY568" s="4"/>
      <c r="MYZ568" s="4"/>
      <c r="MZA568" s="4"/>
      <c r="MZB568" s="4"/>
      <c r="MZC568" s="4"/>
      <c r="MZD568" s="4"/>
      <c r="MZE568" s="4"/>
      <c r="MZF568" s="4"/>
      <c r="MZG568" s="4"/>
      <c r="MZH568" s="4"/>
      <c r="MZI568" s="4"/>
      <c r="MZJ568" s="4"/>
      <c r="MZK568" s="4"/>
      <c r="MZL568" s="4"/>
      <c r="MZM568" s="4"/>
      <c r="MZN568" s="4"/>
      <c r="MZO568" s="4"/>
      <c r="MZP568" s="4"/>
      <c r="MZQ568" s="4"/>
      <c r="MZR568" s="4"/>
      <c r="MZS568" s="4"/>
      <c r="MZT568" s="4"/>
      <c r="MZU568" s="4"/>
      <c r="MZV568" s="4"/>
      <c r="MZW568" s="4"/>
      <c r="MZX568" s="4"/>
      <c r="MZY568" s="4"/>
      <c r="MZZ568" s="4"/>
      <c r="NAA568" s="4"/>
      <c r="NAB568" s="4"/>
      <c r="NAC568" s="4"/>
      <c r="NAD568" s="4"/>
      <c r="NAE568" s="4"/>
      <c r="NAF568" s="4"/>
      <c r="NAG568" s="4"/>
      <c r="NAH568" s="4"/>
      <c r="NAI568" s="4"/>
      <c r="NAJ568" s="4"/>
      <c r="NAK568" s="4"/>
      <c r="NAL568" s="4"/>
      <c r="NAM568" s="4"/>
      <c r="NAN568" s="4"/>
      <c r="NAO568" s="4"/>
      <c r="NAP568" s="4"/>
      <c r="NAQ568" s="4"/>
      <c r="NAR568" s="4"/>
      <c r="NAS568" s="4"/>
      <c r="NAT568" s="4"/>
      <c r="NAU568" s="4"/>
      <c r="NAV568" s="4"/>
      <c r="NAW568" s="4"/>
      <c r="NAX568" s="4"/>
      <c r="NAY568" s="4"/>
      <c r="NAZ568" s="4"/>
      <c r="NBA568" s="4"/>
      <c r="NBB568" s="4"/>
      <c r="NBC568" s="4"/>
      <c r="NBD568" s="4"/>
      <c r="NBE568" s="4"/>
      <c r="NBF568" s="4"/>
      <c r="NBG568" s="4"/>
      <c r="NBH568" s="4"/>
      <c r="NBI568" s="4"/>
      <c r="NBJ568" s="4"/>
      <c r="NBK568" s="4"/>
      <c r="NBL568" s="4"/>
      <c r="NBM568" s="4"/>
      <c r="NBN568" s="4"/>
      <c r="NBO568" s="4"/>
      <c r="NBP568" s="4"/>
      <c r="NBQ568" s="4"/>
      <c r="NBR568" s="4"/>
      <c r="NBS568" s="4"/>
      <c r="NBT568" s="4"/>
      <c r="NBU568" s="4"/>
      <c r="NBV568" s="4"/>
      <c r="NBW568" s="4"/>
      <c r="NBX568" s="4"/>
      <c r="NBY568" s="4"/>
      <c r="NBZ568" s="4"/>
      <c r="NCA568" s="4"/>
      <c r="NCB568" s="4"/>
      <c r="NCC568" s="4"/>
      <c r="NCD568" s="4"/>
      <c r="NCE568" s="4"/>
      <c r="NCF568" s="4"/>
      <c r="NCG568" s="4"/>
      <c r="NCH568" s="4"/>
      <c r="NCI568" s="4"/>
      <c r="NCJ568" s="4"/>
      <c r="NCK568" s="4"/>
      <c r="NCL568" s="4"/>
      <c r="NCM568" s="4"/>
      <c r="NCN568" s="4"/>
      <c r="NCO568" s="4"/>
      <c r="NCP568" s="4"/>
      <c r="NCQ568" s="4"/>
      <c r="NCR568" s="4"/>
      <c r="NCS568" s="4"/>
      <c r="NCT568" s="4"/>
      <c r="NCU568" s="4"/>
      <c r="NCV568" s="4"/>
      <c r="NCW568" s="4"/>
      <c r="NCX568" s="4"/>
      <c r="NCY568" s="4"/>
      <c r="NCZ568" s="4"/>
      <c r="NDA568" s="4"/>
      <c r="NDB568" s="4"/>
      <c r="NDC568" s="4"/>
      <c r="NDD568" s="4"/>
      <c r="NDE568" s="4"/>
      <c r="NDF568" s="4"/>
      <c r="NDG568" s="4"/>
      <c r="NDH568" s="4"/>
      <c r="NDI568" s="4"/>
      <c r="NDJ568" s="4"/>
      <c r="NDK568" s="4"/>
      <c r="NDL568" s="4"/>
      <c r="NDM568" s="4"/>
      <c r="NDN568" s="4"/>
      <c r="NDO568" s="4"/>
      <c r="NDP568" s="4"/>
      <c r="NDQ568" s="4"/>
      <c r="NDR568" s="4"/>
      <c r="NDS568" s="4"/>
      <c r="NDT568" s="4"/>
      <c r="NDU568" s="4"/>
      <c r="NDV568" s="4"/>
      <c r="NDW568" s="4"/>
      <c r="NDX568" s="4"/>
      <c r="NDY568" s="4"/>
      <c r="NDZ568" s="4"/>
      <c r="NEA568" s="4"/>
      <c r="NEB568" s="4"/>
      <c r="NEC568" s="4"/>
      <c r="NED568" s="4"/>
      <c r="NEE568" s="4"/>
      <c r="NEF568" s="4"/>
      <c r="NEG568" s="4"/>
      <c r="NEH568" s="4"/>
      <c r="NEI568" s="4"/>
      <c r="NEJ568" s="4"/>
      <c r="NEK568" s="4"/>
      <c r="NEL568" s="4"/>
      <c r="NEM568" s="4"/>
      <c r="NEN568" s="4"/>
      <c r="NEO568" s="4"/>
      <c r="NEP568" s="4"/>
      <c r="NEQ568" s="4"/>
      <c r="NER568" s="4"/>
      <c r="NES568" s="4"/>
      <c r="NET568" s="4"/>
      <c r="NEU568" s="4"/>
      <c r="NEV568" s="4"/>
      <c r="NEW568" s="4"/>
      <c r="NEX568" s="4"/>
      <c r="NEY568" s="4"/>
      <c r="NEZ568" s="4"/>
      <c r="NFA568" s="4"/>
      <c r="NFB568" s="4"/>
      <c r="NFC568" s="4"/>
      <c r="NFD568" s="4"/>
      <c r="NFE568" s="4"/>
      <c r="NFF568" s="4"/>
      <c r="NFG568" s="4"/>
      <c r="NFH568" s="4"/>
      <c r="NFI568" s="4"/>
      <c r="NFJ568" s="4"/>
      <c r="NFK568" s="4"/>
      <c r="NFL568" s="4"/>
      <c r="NFM568" s="4"/>
      <c r="NFN568" s="4"/>
      <c r="NFO568" s="4"/>
      <c r="NFP568" s="4"/>
      <c r="NFQ568" s="4"/>
      <c r="NFR568" s="4"/>
      <c r="NFS568" s="4"/>
      <c r="NFT568" s="4"/>
      <c r="NFU568" s="4"/>
      <c r="NFV568" s="4"/>
      <c r="NFW568" s="4"/>
      <c r="NFX568" s="4"/>
      <c r="NFY568" s="4"/>
      <c r="NFZ568" s="4"/>
      <c r="NGA568" s="4"/>
      <c r="NGB568" s="4"/>
      <c r="NGC568" s="4"/>
      <c r="NGD568" s="4"/>
      <c r="NGE568" s="4"/>
      <c r="NGF568" s="4"/>
      <c r="NGG568" s="4"/>
      <c r="NGH568" s="4"/>
      <c r="NGI568" s="4"/>
      <c r="NGJ568" s="4"/>
      <c r="NGK568" s="4"/>
      <c r="NGL568" s="4"/>
      <c r="NGM568" s="4"/>
      <c r="NGN568" s="4"/>
      <c r="NGO568" s="4"/>
      <c r="NGP568" s="4"/>
      <c r="NGQ568" s="4"/>
      <c r="NGR568" s="4"/>
      <c r="NGS568" s="4"/>
      <c r="NGT568" s="4"/>
      <c r="NGU568" s="4"/>
      <c r="NGV568" s="4"/>
      <c r="NGW568" s="4"/>
      <c r="NGX568" s="4"/>
      <c r="NGY568" s="4"/>
      <c r="NGZ568" s="4"/>
      <c r="NHA568" s="4"/>
      <c r="NHB568" s="4"/>
      <c r="NHC568" s="4"/>
      <c r="NHD568" s="4"/>
      <c r="NHE568" s="4"/>
      <c r="NHF568" s="4"/>
      <c r="NHG568" s="4"/>
      <c r="NHH568" s="4"/>
      <c r="NHI568" s="4"/>
      <c r="NHJ568" s="4"/>
      <c r="NHK568" s="4"/>
      <c r="NHL568" s="4"/>
      <c r="NHM568" s="4"/>
      <c r="NHN568" s="4"/>
      <c r="NHO568" s="4"/>
      <c r="NHP568" s="4"/>
      <c r="NHQ568" s="4"/>
      <c r="NHR568" s="4"/>
      <c r="NHS568" s="4"/>
      <c r="NHT568" s="4"/>
      <c r="NHU568" s="4"/>
      <c r="NHV568" s="4"/>
      <c r="NHW568" s="4"/>
      <c r="NHX568" s="4"/>
      <c r="NHY568" s="4"/>
      <c r="NHZ568" s="4"/>
      <c r="NIA568" s="4"/>
      <c r="NIB568" s="4"/>
      <c r="NIC568" s="4"/>
      <c r="NID568" s="4"/>
      <c r="NIE568" s="4"/>
      <c r="NIF568" s="4"/>
      <c r="NIG568" s="4"/>
      <c r="NIH568" s="4"/>
      <c r="NII568" s="4"/>
      <c r="NIJ568" s="4"/>
      <c r="NIK568" s="4"/>
      <c r="NIL568" s="4"/>
      <c r="NIM568" s="4"/>
      <c r="NIN568" s="4"/>
      <c r="NIO568" s="4"/>
      <c r="NIP568" s="4"/>
      <c r="NIQ568" s="4"/>
      <c r="NIR568" s="4"/>
      <c r="NIS568" s="4"/>
      <c r="NIT568" s="4"/>
      <c r="NIU568" s="4"/>
      <c r="NIV568" s="4"/>
      <c r="NIW568" s="4"/>
      <c r="NIX568" s="4"/>
      <c r="NIY568" s="4"/>
      <c r="NIZ568" s="4"/>
      <c r="NJA568" s="4"/>
      <c r="NJB568" s="4"/>
      <c r="NJC568" s="4"/>
      <c r="NJD568" s="4"/>
      <c r="NJE568" s="4"/>
      <c r="NJF568" s="4"/>
      <c r="NJG568" s="4"/>
      <c r="NJH568" s="4"/>
      <c r="NJI568" s="4"/>
      <c r="NJJ568" s="4"/>
      <c r="NJK568" s="4"/>
      <c r="NJL568" s="4"/>
      <c r="NJM568" s="4"/>
      <c r="NJN568" s="4"/>
      <c r="NJO568" s="4"/>
      <c r="NJP568" s="4"/>
      <c r="NJQ568" s="4"/>
      <c r="NJR568" s="4"/>
      <c r="NJS568" s="4"/>
      <c r="NJT568" s="4"/>
      <c r="NJU568" s="4"/>
      <c r="NJV568" s="4"/>
      <c r="NJW568" s="4"/>
      <c r="NJX568" s="4"/>
      <c r="NJY568" s="4"/>
      <c r="NJZ568" s="4"/>
      <c r="NKA568" s="4"/>
      <c r="NKB568" s="4"/>
      <c r="NKC568" s="4"/>
      <c r="NKD568" s="4"/>
      <c r="NKE568" s="4"/>
      <c r="NKF568" s="4"/>
      <c r="NKG568" s="4"/>
      <c r="NKH568" s="4"/>
      <c r="NKI568" s="4"/>
      <c r="NKJ568" s="4"/>
      <c r="NKK568" s="4"/>
      <c r="NKL568" s="4"/>
      <c r="NKM568" s="4"/>
      <c r="NKN568" s="4"/>
      <c r="NKO568" s="4"/>
      <c r="NKP568" s="4"/>
      <c r="NKQ568" s="4"/>
      <c r="NKR568" s="4"/>
      <c r="NKS568" s="4"/>
      <c r="NKT568" s="4"/>
      <c r="NKU568" s="4"/>
      <c r="NKV568" s="4"/>
      <c r="NKW568" s="4"/>
      <c r="NKX568" s="4"/>
      <c r="NKY568" s="4"/>
      <c r="NKZ568" s="4"/>
      <c r="NLA568" s="4"/>
      <c r="NLB568" s="4"/>
      <c r="NLC568" s="4"/>
      <c r="NLD568" s="4"/>
      <c r="NLE568" s="4"/>
      <c r="NLF568" s="4"/>
      <c r="NLG568" s="4"/>
      <c r="NLH568" s="4"/>
      <c r="NLI568" s="4"/>
      <c r="NLJ568" s="4"/>
      <c r="NLK568" s="4"/>
      <c r="NLL568" s="4"/>
      <c r="NLM568" s="4"/>
      <c r="NLN568" s="4"/>
      <c r="NLO568" s="4"/>
      <c r="NLP568" s="4"/>
      <c r="NLQ568" s="4"/>
      <c r="NLR568" s="4"/>
      <c r="NLS568" s="4"/>
      <c r="NLT568" s="4"/>
      <c r="NLU568" s="4"/>
      <c r="NLV568" s="4"/>
      <c r="NLW568" s="4"/>
      <c r="NLX568" s="4"/>
      <c r="NLY568" s="4"/>
      <c r="NLZ568" s="4"/>
      <c r="NMA568" s="4"/>
      <c r="NMB568" s="4"/>
      <c r="NMC568" s="4"/>
      <c r="NMD568" s="4"/>
      <c r="NME568" s="4"/>
      <c r="NMF568" s="4"/>
      <c r="NMG568" s="4"/>
      <c r="NMH568" s="4"/>
      <c r="NMI568" s="4"/>
      <c r="NMJ568" s="4"/>
      <c r="NMK568" s="4"/>
      <c r="NML568" s="4"/>
      <c r="NMM568" s="4"/>
      <c r="NMN568" s="4"/>
      <c r="NMO568" s="4"/>
      <c r="NMP568" s="4"/>
      <c r="NMQ568" s="4"/>
      <c r="NMR568" s="4"/>
      <c r="NMS568" s="4"/>
      <c r="NMT568" s="4"/>
      <c r="NMU568" s="4"/>
      <c r="NMV568" s="4"/>
      <c r="NMW568" s="4"/>
      <c r="NMX568" s="4"/>
      <c r="NMY568" s="4"/>
      <c r="NMZ568" s="4"/>
      <c r="NNA568" s="4"/>
      <c r="NNB568" s="4"/>
      <c r="NNC568" s="4"/>
      <c r="NND568" s="4"/>
      <c r="NNE568" s="4"/>
      <c r="NNF568" s="4"/>
      <c r="NNG568" s="4"/>
      <c r="NNH568" s="4"/>
      <c r="NNI568" s="4"/>
      <c r="NNJ568" s="4"/>
      <c r="NNK568" s="4"/>
      <c r="NNL568" s="4"/>
      <c r="NNM568" s="4"/>
      <c r="NNN568" s="4"/>
      <c r="NNO568" s="4"/>
      <c r="NNP568" s="4"/>
      <c r="NNQ568" s="4"/>
      <c r="NNR568" s="4"/>
      <c r="NNS568" s="4"/>
      <c r="NNT568" s="4"/>
      <c r="NNU568" s="4"/>
      <c r="NNV568" s="4"/>
      <c r="NNW568" s="4"/>
      <c r="NNX568" s="4"/>
      <c r="NNY568" s="4"/>
      <c r="NNZ568" s="4"/>
      <c r="NOA568" s="4"/>
      <c r="NOB568" s="4"/>
      <c r="NOC568" s="4"/>
      <c r="NOD568" s="4"/>
      <c r="NOE568" s="4"/>
      <c r="NOF568" s="4"/>
      <c r="NOG568" s="4"/>
      <c r="NOH568" s="4"/>
      <c r="NOI568" s="4"/>
      <c r="NOJ568" s="4"/>
      <c r="NOK568" s="4"/>
      <c r="NOL568" s="4"/>
      <c r="NOM568" s="4"/>
      <c r="NON568" s="4"/>
      <c r="NOO568" s="4"/>
      <c r="NOP568" s="4"/>
      <c r="NOQ568" s="4"/>
      <c r="NOR568" s="4"/>
      <c r="NOS568" s="4"/>
      <c r="NOT568" s="4"/>
      <c r="NOU568" s="4"/>
      <c r="NOV568" s="4"/>
      <c r="NOW568" s="4"/>
      <c r="NOX568" s="4"/>
      <c r="NOY568" s="4"/>
      <c r="NOZ568" s="4"/>
      <c r="NPA568" s="4"/>
      <c r="NPB568" s="4"/>
      <c r="NPC568" s="4"/>
      <c r="NPD568" s="4"/>
      <c r="NPE568" s="4"/>
      <c r="NPF568" s="4"/>
      <c r="NPG568" s="4"/>
      <c r="NPH568" s="4"/>
      <c r="NPI568" s="4"/>
      <c r="NPJ568" s="4"/>
      <c r="NPK568" s="4"/>
      <c r="NPL568" s="4"/>
      <c r="NPM568" s="4"/>
      <c r="NPN568" s="4"/>
      <c r="NPO568" s="4"/>
      <c r="NPP568" s="4"/>
      <c r="NPQ568" s="4"/>
      <c r="NPR568" s="4"/>
      <c r="NPS568" s="4"/>
      <c r="NPT568" s="4"/>
      <c r="NPU568" s="4"/>
      <c r="NPV568" s="4"/>
      <c r="NPW568" s="4"/>
      <c r="NPX568" s="4"/>
      <c r="NPY568" s="4"/>
      <c r="NPZ568" s="4"/>
      <c r="NQA568" s="4"/>
      <c r="NQB568" s="4"/>
      <c r="NQC568" s="4"/>
      <c r="NQD568" s="4"/>
      <c r="NQE568" s="4"/>
      <c r="NQF568" s="4"/>
      <c r="NQG568" s="4"/>
      <c r="NQH568" s="4"/>
      <c r="NQI568" s="4"/>
      <c r="NQJ568" s="4"/>
      <c r="NQK568" s="4"/>
      <c r="NQL568" s="4"/>
      <c r="NQM568" s="4"/>
      <c r="NQN568" s="4"/>
      <c r="NQO568" s="4"/>
      <c r="NQP568" s="4"/>
      <c r="NQQ568" s="4"/>
      <c r="NQR568" s="4"/>
      <c r="NQS568" s="4"/>
      <c r="NQT568" s="4"/>
      <c r="NQU568" s="4"/>
      <c r="NQV568" s="4"/>
      <c r="NQW568" s="4"/>
      <c r="NQX568" s="4"/>
      <c r="NQY568" s="4"/>
      <c r="NQZ568" s="4"/>
      <c r="NRA568" s="4"/>
      <c r="NRB568" s="4"/>
      <c r="NRC568" s="4"/>
      <c r="NRD568" s="4"/>
      <c r="NRE568" s="4"/>
      <c r="NRF568" s="4"/>
      <c r="NRG568" s="4"/>
      <c r="NRH568" s="4"/>
      <c r="NRI568" s="4"/>
      <c r="NRJ568" s="4"/>
      <c r="NRK568" s="4"/>
      <c r="NRL568" s="4"/>
      <c r="NRM568" s="4"/>
      <c r="NRN568" s="4"/>
      <c r="NRO568" s="4"/>
      <c r="NRP568" s="4"/>
      <c r="NRQ568" s="4"/>
      <c r="NRR568" s="4"/>
      <c r="NRS568" s="4"/>
      <c r="NRT568" s="4"/>
      <c r="NRU568" s="4"/>
      <c r="NRV568" s="4"/>
      <c r="NRW568" s="4"/>
      <c r="NRX568" s="4"/>
      <c r="NRY568" s="4"/>
      <c r="NRZ568" s="4"/>
      <c r="NSA568" s="4"/>
      <c r="NSB568" s="4"/>
      <c r="NSC568" s="4"/>
      <c r="NSD568" s="4"/>
      <c r="NSE568" s="4"/>
      <c r="NSF568" s="4"/>
      <c r="NSG568" s="4"/>
      <c r="NSH568" s="4"/>
      <c r="NSI568" s="4"/>
      <c r="NSJ568" s="4"/>
      <c r="NSK568" s="4"/>
      <c r="NSL568" s="4"/>
      <c r="NSM568" s="4"/>
      <c r="NSN568" s="4"/>
      <c r="NSO568" s="4"/>
      <c r="NSP568" s="4"/>
      <c r="NSQ568" s="4"/>
      <c r="NSR568" s="4"/>
      <c r="NSS568" s="4"/>
      <c r="NST568" s="4"/>
      <c r="NSU568" s="4"/>
      <c r="NSV568" s="4"/>
      <c r="NSW568" s="4"/>
      <c r="NSX568" s="4"/>
      <c r="NSY568" s="4"/>
      <c r="NSZ568" s="4"/>
      <c r="NTA568" s="4"/>
      <c r="NTB568" s="4"/>
      <c r="NTC568" s="4"/>
      <c r="NTD568" s="4"/>
      <c r="NTE568" s="4"/>
      <c r="NTF568" s="4"/>
      <c r="NTG568" s="4"/>
      <c r="NTH568" s="4"/>
      <c r="NTI568" s="4"/>
      <c r="NTJ568" s="4"/>
      <c r="NTK568" s="4"/>
      <c r="NTL568" s="4"/>
      <c r="NTM568" s="4"/>
      <c r="NTN568" s="4"/>
      <c r="NTO568" s="4"/>
      <c r="NTP568" s="4"/>
      <c r="NTQ568" s="4"/>
      <c r="NTR568" s="4"/>
      <c r="NTS568" s="4"/>
      <c r="NTT568" s="4"/>
      <c r="NTU568" s="4"/>
      <c r="NTV568" s="4"/>
      <c r="NTW568" s="4"/>
      <c r="NTX568" s="4"/>
      <c r="NTY568" s="4"/>
      <c r="NTZ568" s="4"/>
      <c r="NUA568" s="4"/>
      <c r="NUB568" s="4"/>
      <c r="NUC568" s="4"/>
      <c r="NUD568" s="4"/>
      <c r="NUE568" s="4"/>
      <c r="NUF568" s="4"/>
      <c r="NUG568" s="4"/>
      <c r="NUH568" s="4"/>
      <c r="NUI568" s="4"/>
      <c r="NUJ568" s="4"/>
      <c r="NUK568" s="4"/>
      <c r="NUL568" s="4"/>
      <c r="NUM568" s="4"/>
      <c r="NUN568" s="4"/>
      <c r="NUO568" s="4"/>
      <c r="NUP568" s="4"/>
      <c r="NUQ568" s="4"/>
      <c r="NUR568" s="4"/>
      <c r="NUS568" s="4"/>
      <c r="NUT568" s="4"/>
      <c r="NUU568" s="4"/>
      <c r="NUV568" s="4"/>
      <c r="NUW568" s="4"/>
      <c r="NUX568" s="4"/>
      <c r="NUY568" s="4"/>
      <c r="NUZ568" s="4"/>
      <c r="NVA568" s="4"/>
      <c r="NVB568" s="4"/>
      <c r="NVC568" s="4"/>
      <c r="NVD568" s="4"/>
      <c r="NVE568" s="4"/>
      <c r="NVF568" s="4"/>
      <c r="NVG568" s="4"/>
      <c r="NVH568" s="4"/>
      <c r="NVI568" s="4"/>
      <c r="NVJ568" s="4"/>
      <c r="NVK568" s="4"/>
      <c r="NVL568" s="4"/>
      <c r="NVM568" s="4"/>
      <c r="NVN568" s="4"/>
      <c r="NVO568" s="4"/>
      <c r="NVP568" s="4"/>
      <c r="NVQ568" s="4"/>
      <c r="NVR568" s="4"/>
      <c r="NVS568" s="4"/>
      <c r="NVT568" s="4"/>
      <c r="NVU568" s="4"/>
      <c r="NVV568" s="4"/>
      <c r="NVW568" s="4"/>
      <c r="NVX568" s="4"/>
      <c r="NVY568" s="4"/>
      <c r="NVZ568" s="4"/>
      <c r="NWA568" s="4"/>
      <c r="NWB568" s="4"/>
      <c r="NWC568" s="4"/>
      <c r="NWD568" s="4"/>
      <c r="NWE568" s="4"/>
      <c r="NWF568" s="4"/>
      <c r="NWG568" s="4"/>
      <c r="NWH568" s="4"/>
      <c r="NWI568" s="4"/>
      <c r="NWJ568" s="4"/>
      <c r="NWK568" s="4"/>
      <c r="NWL568" s="4"/>
      <c r="NWM568" s="4"/>
      <c r="NWN568" s="4"/>
      <c r="NWO568" s="4"/>
      <c r="NWP568" s="4"/>
      <c r="NWQ568" s="4"/>
      <c r="NWR568" s="4"/>
      <c r="NWS568" s="4"/>
      <c r="NWT568" s="4"/>
      <c r="NWU568" s="4"/>
      <c r="NWV568" s="4"/>
      <c r="NWW568" s="4"/>
      <c r="NWX568" s="4"/>
      <c r="NWY568" s="4"/>
      <c r="NWZ568" s="4"/>
      <c r="NXA568" s="4"/>
      <c r="NXB568" s="4"/>
      <c r="NXC568" s="4"/>
      <c r="NXD568" s="4"/>
      <c r="NXE568" s="4"/>
      <c r="NXF568" s="4"/>
      <c r="NXG568" s="4"/>
      <c r="NXH568" s="4"/>
      <c r="NXI568" s="4"/>
      <c r="NXJ568" s="4"/>
      <c r="NXK568" s="4"/>
      <c r="NXL568" s="4"/>
      <c r="NXM568" s="4"/>
      <c r="NXN568" s="4"/>
      <c r="NXO568" s="4"/>
      <c r="NXP568" s="4"/>
      <c r="NXQ568" s="4"/>
      <c r="NXR568" s="4"/>
      <c r="NXS568" s="4"/>
      <c r="NXT568" s="4"/>
      <c r="NXU568" s="4"/>
      <c r="NXV568" s="4"/>
      <c r="NXW568" s="4"/>
      <c r="NXX568" s="4"/>
      <c r="NXY568" s="4"/>
      <c r="NXZ568" s="4"/>
      <c r="NYA568" s="4"/>
      <c r="NYB568" s="4"/>
      <c r="NYC568" s="4"/>
      <c r="NYD568" s="4"/>
      <c r="NYE568" s="4"/>
      <c r="NYF568" s="4"/>
      <c r="NYG568" s="4"/>
      <c r="NYH568" s="4"/>
      <c r="NYI568" s="4"/>
      <c r="NYJ568" s="4"/>
      <c r="NYK568" s="4"/>
      <c r="NYL568" s="4"/>
      <c r="NYM568" s="4"/>
      <c r="NYN568" s="4"/>
      <c r="NYO568" s="4"/>
      <c r="NYP568" s="4"/>
      <c r="NYQ568" s="4"/>
      <c r="NYR568" s="4"/>
      <c r="NYS568" s="4"/>
      <c r="NYT568" s="4"/>
      <c r="NYU568" s="4"/>
      <c r="NYV568" s="4"/>
      <c r="NYW568" s="4"/>
      <c r="NYX568" s="4"/>
      <c r="NYY568" s="4"/>
      <c r="NYZ568" s="4"/>
      <c r="NZA568" s="4"/>
      <c r="NZB568" s="4"/>
      <c r="NZC568" s="4"/>
      <c r="NZD568" s="4"/>
      <c r="NZE568" s="4"/>
      <c r="NZF568" s="4"/>
      <c r="NZG568" s="4"/>
      <c r="NZH568" s="4"/>
      <c r="NZI568" s="4"/>
      <c r="NZJ568" s="4"/>
      <c r="NZK568" s="4"/>
      <c r="NZL568" s="4"/>
      <c r="NZM568" s="4"/>
      <c r="NZN568" s="4"/>
      <c r="NZO568" s="4"/>
      <c r="NZP568" s="4"/>
      <c r="NZQ568" s="4"/>
      <c r="NZR568" s="4"/>
      <c r="NZS568" s="4"/>
      <c r="NZT568" s="4"/>
      <c r="NZU568" s="4"/>
      <c r="NZV568" s="4"/>
      <c r="NZW568" s="4"/>
      <c r="NZX568" s="4"/>
      <c r="NZY568" s="4"/>
      <c r="NZZ568" s="4"/>
      <c r="OAA568" s="4"/>
      <c r="OAB568" s="4"/>
      <c r="OAC568" s="4"/>
      <c r="OAD568" s="4"/>
      <c r="OAE568" s="4"/>
      <c r="OAF568" s="4"/>
      <c r="OAG568" s="4"/>
      <c r="OAH568" s="4"/>
      <c r="OAI568" s="4"/>
      <c r="OAJ568" s="4"/>
      <c r="OAK568" s="4"/>
      <c r="OAL568" s="4"/>
      <c r="OAM568" s="4"/>
      <c r="OAN568" s="4"/>
      <c r="OAO568" s="4"/>
      <c r="OAP568" s="4"/>
      <c r="OAQ568" s="4"/>
      <c r="OAR568" s="4"/>
      <c r="OAS568" s="4"/>
      <c r="OAT568" s="4"/>
      <c r="OAU568" s="4"/>
      <c r="OAV568" s="4"/>
      <c r="OAW568" s="4"/>
      <c r="OAX568" s="4"/>
      <c r="OAY568" s="4"/>
      <c r="OAZ568" s="4"/>
      <c r="OBA568" s="4"/>
      <c r="OBB568" s="4"/>
      <c r="OBC568" s="4"/>
      <c r="OBD568" s="4"/>
      <c r="OBE568" s="4"/>
      <c r="OBF568" s="4"/>
      <c r="OBG568" s="4"/>
      <c r="OBH568" s="4"/>
      <c r="OBI568" s="4"/>
      <c r="OBJ568" s="4"/>
      <c r="OBK568" s="4"/>
      <c r="OBL568" s="4"/>
      <c r="OBM568" s="4"/>
      <c r="OBN568" s="4"/>
      <c r="OBO568" s="4"/>
      <c r="OBP568" s="4"/>
      <c r="OBQ568" s="4"/>
      <c r="OBR568" s="4"/>
      <c r="OBS568" s="4"/>
      <c r="OBT568" s="4"/>
      <c r="OBU568" s="4"/>
      <c r="OBV568" s="4"/>
      <c r="OBW568" s="4"/>
      <c r="OBX568" s="4"/>
      <c r="OBY568" s="4"/>
      <c r="OBZ568" s="4"/>
      <c r="OCA568" s="4"/>
      <c r="OCB568" s="4"/>
      <c r="OCC568" s="4"/>
      <c r="OCD568" s="4"/>
      <c r="OCE568" s="4"/>
      <c r="OCF568" s="4"/>
      <c r="OCG568" s="4"/>
      <c r="OCH568" s="4"/>
      <c r="OCI568" s="4"/>
      <c r="OCJ568" s="4"/>
      <c r="OCK568" s="4"/>
      <c r="OCL568" s="4"/>
      <c r="OCM568" s="4"/>
      <c r="OCN568" s="4"/>
      <c r="OCO568" s="4"/>
      <c r="OCP568" s="4"/>
      <c r="OCQ568" s="4"/>
      <c r="OCR568" s="4"/>
      <c r="OCS568" s="4"/>
      <c r="OCT568" s="4"/>
      <c r="OCU568" s="4"/>
      <c r="OCV568" s="4"/>
      <c r="OCW568" s="4"/>
      <c r="OCX568" s="4"/>
      <c r="OCY568" s="4"/>
      <c r="OCZ568" s="4"/>
      <c r="ODA568" s="4"/>
      <c r="ODB568" s="4"/>
      <c r="ODC568" s="4"/>
      <c r="ODD568" s="4"/>
      <c r="ODE568" s="4"/>
      <c r="ODF568" s="4"/>
      <c r="ODG568" s="4"/>
      <c r="ODH568" s="4"/>
      <c r="ODI568" s="4"/>
      <c r="ODJ568" s="4"/>
      <c r="ODK568" s="4"/>
      <c r="ODL568" s="4"/>
      <c r="ODM568" s="4"/>
      <c r="ODN568" s="4"/>
      <c r="ODO568" s="4"/>
      <c r="ODP568" s="4"/>
      <c r="ODQ568" s="4"/>
      <c r="ODR568" s="4"/>
      <c r="ODS568" s="4"/>
      <c r="ODT568" s="4"/>
      <c r="ODU568" s="4"/>
      <c r="ODV568" s="4"/>
      <c r="ODW568" s="4"/>
      <c r="ODX568" s="4"/>
      <c r="ODY568" s="4"/>
      <c r="ODZ568" s="4"/>
      <c r="OEA568" s="4"/>
      <c r="OEB568" s="4"/>
      <c r="OEC568" s="4"/>
      <c r="OED568" s="4"/>
      <c r="OEE568" s="4"/>
      <c r="OEF568" s="4"/>
      <c r="OEG568" s="4"/>
      <c r="OEH568" s="4"/>
      <c r="OEI568" s="4"/>
      <c r="OEJ568" s="4"/>
      <c r="OEK568" s="4"/>
      <c r="OEL568" s="4"/>
      <c r="OEM568" s="4"/>
      <c r="OEN568" s="4"/>
      <c r="OEO568" s="4"/>
      <c r="OEP568" s="4"/>
      <c r="OEQ568" s="4"/>
      <c r="OER568" s="4"/>
      <c r="OES568" s="4"/>
      <c r="OET568" s="4"/>
      <c r="OEU568" s="4"/>
      <c r="OEV568" s="4"/>
      <c r="OEW568" s="4"/>
      <c r="OEX568" s="4"/>
      <c r="OEY568" s="4"/>
      <c r="OEZ568" s="4"/>
      <c r="OFA568" s="4"/>
      <c r="OFB568" s="4"/>
      <c r="OFC568" s="4"/>
      <c r="OFD568" s="4"/>
      <c r="OFE568" s="4"/>
      <c r="OFF568" s="4"/>
      <c r="OFG568" s="4"/>
      <c r="OFH568" s="4"/>
      <c r="OFI568" s="4"/>
      <c r="OFJ568" s="4"/>
      <c r="OFK568" s="4"/>
      <c r="OFL568" s="4"/>
      <c r="OFM568" s="4"/>
      <c r="OFN568" s="4"/>
      <c r="OFO568" s="4"/>
      <c r="OFP568" s="4"/>
      <c r="OFQ568" s="4"/>
      <c r="OFR568" s="4"/>
      <c r="OFS568" s="4"/>
      <c r="OFT568" s="4"/>
      <c r="OFU568" s="4"/>
      <c r="OFV568" s="4"/>
      <c r="OFW568" s="4"/>
      <c r="OFX568" s="4"/>
      <c r="OFY568" s="4"/>
      <c r="OFZ568" s="4"/>
      <c r="OGA568" s="4"/>
      <c r="OGB568" s="4"/>
      <c r="OGC568" s="4"/>
      <c r="OGD568" s="4"/>
      <c r="OGE568" s="4"/>
      <c r="OGF568" s="4"/>
      <c r="OGG568" s="4"/>
      <c r="OGH568" s="4"/>
      <c r="OGI568" s="4"/>
      <c r="OGJ568" s="4"/>
      <c r="OGK568" s="4"/>
      <c r="OGL568" s="4"/>
      <c r="OGM568" s="4"/>
      <c r="OGN568" s="4"/>
      <c r="OGO568" s="4"/>
      <c r="OGP568" s="4"/>
      <c r="OGQ568" s="4"/>
      <c r="OGR568" s="4"/>
      <c r="OGS568" s="4"/>
      <c r="OGT568" s="4"/>
      <c r="OGU568" s="4"/>
      <c r="OGV568" s="4"/>
      <c r="OGW568" s="4"/>
      <c r="OGX568" s="4"/>
      <c r="OGY568" s="4"/>
      <c r="OGZ568" s="4"/>
      <c r="OHA568" s="4"/>
      <c r="OHB568" s="4"/>
      <c r="OHC568" s="4"/>
      <c r="OHD568" s="4"/>
      <c r="OHE568" s="4"/>
      <c r="OHF568" s="4"/>
      <c r="OHG568" s="4"/>
      <c r="OHH568" s="4"/>
      <c r="OHI568" s="4"/>
      <c r="OHJ568" s="4"/>
      <c r="OHK568" s="4"/>
      <c r="OHL568" s="4"/>
      <c r="OHM568" s="4"/>
      <c r="OHN568" s="4"/>
      <c r="OHO568" s="4"/>
      <c r="OHP568" s="4"/>
      <c r="OHQ568" s="4"/>
      <c r="OHR568" s="4"/>
      <c r="OHS568" s="4"/>
      <c r="OHT568" s="4"/>
      <c r="OHU568" s="4"/>
      <c r="OHV568" s="4"/>
      <c r="OHW568" s="4"/>
      <c r="OHX568" s="4"/>
      <c r="OHY568" s="4"/>
      <c r="OHZ568" s="4"/>
      <c r="OIA568" s="4"/>
      <c r="OIB568" s="4"/>
      <c r="OIC568" s="4"/>
      <c r="OID568" s="4"/>
      <c r="OIE568" s="4"/>
      <c r="OIF568" s="4"/>
      <c r="OIG568" s="4"/>
      <c r="OIH568" s="4"/>
      <c r="OII568" s="4"/>
      <c r="OIJ568" s="4"/>
      <c r="OIK568" s="4"/>
      <c r="OIL568" s="4"/>
      <c r="OIM568" s="4"/>
      <c r="OIN568" s="4"/>
      <c r="OIO568" s="4"/>
      <c r="OIP568" s="4"/>
      <c r="OIQ568" s="4"/>
      <c r="OIR568" s="4"/>
      <c r="OIS568" s="4"/>
      <c r="OIT568" s="4"/>
      <c r="OIU568" s="4"/>
      <c r="OIV568" s="4"/>
      <c r="OIW568" s="4"/>
      <c r="OIX568" s="4"/>
      <c r="OIY568" s="4"/>
      <c r="OIZ568" s="4"/>
      <c r="OJA568" s="4"/>
      <c r="OJB568" s="4"/>
      <c r="OJC568" s="4"/>
      <c r="OJD568" s="4"/>
      <c r="OJE568" s="4"/>
      <c r="OJF568" s="4"/>
      <c r="OJG568" s="4"/>
      <c r="OJH568" s="4"/>
      <c r="OJI568" s="4"/>
      <c r="OJJ568" s="4"/>
      <c r="OJK568" s="4"/>
      <c r="OJL568" s="4"/>
      <c r="OJM568" s="4"/>
      <c r="OJN568" s="4"/>
      <c r="OJO568" s="4"/>
      <c r="OJP568" s="4"/>
      <c r="OJQ568" s="4"/>
      <c r="OJR568" s="4"/>
      <c r="OJS568" s="4"/>
      <c r="OJT568" s="4"/>
      <c r="OJU568" s="4"/>
      <c r="OJV568" s="4"/>
      <c r="OJW568" s="4"/>
      <c r="OJX568" s="4"/>
      <c r="OJY568" s="4"/>
      <c r="OJZ568" s="4"/>
      <c r="OKA568" s="4"/>
      <c r="OKB568" s="4"/>
      <c r="OKC568" s="4"/>
      <c r="OKD568" s="4"/>
      <c r="OKE568" s="4"/>
      <c r="OKF568" s="4"/>
      <c r="OKG568" s="4"/>
      <c r="OKH568" s="4"/>
      <c r="OKI568" s="4"/>
      <c r="OKJ568" s="4"/>
      <c r="OKK568" s="4"/>
      <c r="OKL568" s="4"/>
      <c r="OKM568" s="4"/>
      <c r="OKN568" s="4"/>
      <c r="OKO568" s="4"/>
      <c r="OKP568" s="4"/>
      <c r="OKQ568" s="4"/>
      <c r="OKR568" s="4"/>
      <c r="OKS568" s="4"/>
      <c r="OKT568" s="4"/>
      <c r="OKU568" s="4"/>
      <c r="OKV568" s="4"/>
      <c r="OKW568" s="4"/>
      <c r="OKX568" s="4"/>
      <c r="OKY568" s="4"/>
      <c r="OKZ568" s="4"/>
      <c r="OLA568" s="4"/>
      <c r="OLB568" s="4"/>
      <c r="OLC568" s="4"/>
      <c r="OLD568" s="4"/>
      <c r="OLE568" s="4"/>
      <c r="OLF568" s="4"/>
      <c r="OLG568" s="4"/>
      <c r="OLH568" s="4"/>
      <c r="OLI568" s="4"/>
      <c r="OLJ568" s="4"/>
      <c r="OLK568" s="4"/>
      <c r="OLL568" s="4"/>
      <c r="OLM568" s="4"/>
      <c r="OLN568" s="4"/>
      <c r="OLO568" s="4"/>
      <c r="OLP568" s="4"/>
      <c r="OLQ568" s="4"/>
      <c r="OLR568" s="4"/>
      <c r="OLS568" s="4"/>
      <c r="OLT568" s="4"/>
      <c r="OLU568" s="4"/>
      <c r="OLV568" s="4"/>
      <c r="OLW568" s="4"/>
      <c r="OLX568" s="4"/>
      <c r="OLY568" s="4"/>
      <c r="OLZ568" s="4"/>
      <c r="OMA568" s="4"/>
      <c r="OMB568" s="4"/>
      <c r="OMC568" s="4"/>
      <c r="OMD568" s="4"/>
      <c r="OME568" s="4"/>
      <c r="OMF568" s="4"/>
      <c r="OMG568" s="4"/>
      <c r="OMH568" s="4"/>
      <c r="OMI568" s="4"/>
      <c r="OMJ568" s="4"/>
      <c r="OMK568" s="4"/>
      <c r="OML568" s="4"/>
      <c r="OMM568" s="4"/>
      <c r="OMN568" s="4"/>
      <c r="OMO568" s="4"/>
      <c r="OMP568" s="4"/>
      <c r="OMQ568" s="4"/>
      <c r="OMR568" s="4"/>
      <c r="OMS568" s="4"/>
      <c r="OMT568" s="4"/>
      <c r="OMU568" s="4"/>
      <c r="OMV568" s="4"/>
      <c r="OMW568" s="4"/>
      <c r="OMX568" s="4"/>
      <c r="OMY568" s="4"/>
      <c r="OMZ568" s="4"/>
      <c r="ONA568" s="4"/>
      <c r="ONB568" s="4"/>
      <c r="ONC568" s="4"/>
      <c r="OND568" s="4"/>
      <c r="ONE568" s="4"/>
      <c r="ONF568" s="4"/>
      <c r="ONG568" s="4"/>
      <c r="ONH568" s="4"/>
      <c r="ONI568" s="4"/>
      <c r="ONJ568" s="4"/>
      <c r="ONK568" s="4"/>
      <c r="ONL568" s="4"/>
      <c r="ONM568" s="4"/>
      <c r="ONN568" s="4"/>
      <c r="ONO568" s="4"/>
      <c r="ONP568" s="4"/>
      <c r="ONQ568" s="4"/>
      <c r="ONR568" s="4"/>
      <c r="ONS568" s="4"/>
      <c r="ONT568" s="4"/>
      <c r="ONU568" s="4"/>
      <c r="ONV568" s="4"/>
      <c r="ONW568" s="4"/>
      <c r="ONX568" s="4"/>
      <c r="ONY568" s="4"/>
      <c r="ONZ568" s="4"/>
      <c r="OOA568" s="4"/>
      <c r="OOB568" s="4"/>
      <c r="OOC568" s="4"/>
      <c r="OOD568" s="4"/>
      <c r="OOE568" s="4"/>
      <c r="OOF568" s="4"/>
      <c r="OOG568" s="4"/>
      <c r="OOH568" s="4"/>
      <c r="OOI568" s="4"/>
      <c r="OOJ568" s="4"/>
      <c r="OOK568" s="4"/>
      <c r="OOL568" s="4"/>
      <c r="OOM568" s="4"/>
      <c r="OON568" s="4"/>
      <c r="OOO568" s="4"/>
      <c r="OOP568" s="4"/>
      <c r="OOQ568" s="4"/>
      <c r="OOR568" s="4"/>
      <c r="OOS568" s="4"/>
      <c r="OOT568" s="4"/>
      <c r="OOU568" s="4"/>
      <c r="OOV568" s="4"/>
      <c r="OOW568" s="4"/>
      <c r="OOX568" s="4"/>
      <c r="OOY568" s="4"/>
      <c r="OOZ568" s="4"/>
      <c r="OPA568" s="4"/>
      <c r="OPB568" s="4"/>
      <c r="OPC568" s="4"/>
      <c r="OPD568" s="4"/>
      <c r="OPE568" s="4"/>
      <c r="OPF568" s="4"/>
      <c r="OPG568" s="4"/>
      <c r="OPH568" s="4"/>
      <c r="OPI568" s="4"/>
      <c r="OPJ568" s="4"/>
      <c r="OPK568" s="4"/>
      <c r="OPL568" s="4"/>
      <c r="OPM568" s="4"/>
      <c r="OPN568" s="4"/>
      <c r="OPO568" s="4"/>
      <c r="OPP568" s="4"/>
      <c r="OPQ568" s="4"/>
      <c r="OPR568" s="4"/>
      <c r="OPS568" s="4"/>
      <c r="OPT568" s="4"/>
      <c r="OPU568" s="4"/>
      <c r="OPV568" s="4"/>
      <c r="OPW568" s="4"/>
      <c r="OPX568" s="4"/>
      <c r="OPY568" s="4"/>
      <c r="OPZ568" s="4"/>
      <c r="OQA568" s="4"/>
      <c r="OQB568" s="4"/>
      <c r="OQC568" s="4"/>
      <c r="OQD568" s="4"/>
      <c r="OQE568" s="4"/>
      <c r="OQF568" s="4"/>
      <c r="OQG568" s="4"/>
      <c r="OQH568" s="4"/>
      <c r="OQI568" s="4"/>
      <c r="OQJ568" s="4"/>
      <c r="OQK568" s="4"/>
      <c r="OQL568" s="4"/>
      <c r="OQM568" s="4"/>
      <c r="OQN568" s="4"/>
      <c r="OQO568" s="4"/>
      <c r="OQP568" s="4"/>
      <c r="OQQ568" s="4"/>
      <c r="OQR568" s="4"/>
      <c r="OQS568" s="4"/>
      <c r="OQT568" s="4"/>
      <c r="OQU568" s="4"/>
      <c r="OQV568" s="4"/>
      <c r="OQW568" s="4"/>
      <c r="OQX568" s="4"/>
      <c r="OQY568" s="4"/>
      <c r="OQZ568" s="4"/>
      <c r="ORA568" s="4"/>
      <c r="ORB568" s="4"/>
      <c r="ORC568" s="4"/>
      <c r="ORD568" s="4"/>
      <c r="ORE568" s="4"/>
      <c r="ORF568" s="4"/>
      <c r="ORG568" s="4"/>
      <c r="ORH568" s="4"/>
      <c r="ORI568" s="4"/>
      <c r="ORJ568" s="4"/>
      <c r="ORK568" s="4"/>
      <c r="ORL568" s="4"/>
      <c r="ORM568" s="4"/>
      <c r="ORN568" s="4"/>
      <c r="ORO568" s="4"/>
      <c r="ORP568" s="4"/>
      <c r="ORQ568" s="4"/>
      <c r="ORR568" s="4"/>
      <c r="ORS568" s="4"/>
      <c r="ORT568" s="4"/>
      <c r="ORU568" s="4"/>
      <c r="ORV568" s="4"/>
      <c r="ORW568" s="4"/>
      <c r="ORX568" s="4"/>
      <c r="ORY568" s="4"/>
      <c r="ORZ568" s="4"/>
      <c r="OSA568" s="4"/>
      <c r="OSB568" s="4"/>
      <c r="OSC568" s="4"/>
      <c r="OSD568" s="4"/>
      <c r="OSE568" s="4"/>
      <c r="OSF568" s="4"/>
      <c r="OSG568" s="4"/>
      <c r="OSH568" s="4"/>
      <c r="OSI568" s="4"/>
      <c r="OSJ568" s="4"/>
      <c r="OSK568" s="4"/>
      <c r="OSL568" s="4"/>
      <c r="OSM568" s="4"/>
      <c r="OSN568" s="4"/>
      <c r="OSO568" s="4"/>
      <c r="OSP568" s="4"/>
      <c r="OSQ568" s="4"/>
      <c r="OSR568" s="4"/>
      <c r="OSS568" s="4"/>
      <c r="OST568" s="4"/>
      <c r="OSU568" s="4"/>
      <c r="OSV568" s="4"/>
      <c r="OSW568" s="4"/>
      <c r="OSX568" s="4"/>
      <c r="OSY568" s="4"/>
      <c r="OSZ568" s="4"/>
      <c r="OTA568" s="4"/>
      <c r="OTB568" s="4"/>
      <c r="OTC568" s="4"/>
      <c r="OTD568" s="4"/>
      <c r="OTE568" s="4"/>
      <c r="OTF568" s="4"/>
      <c r="OTG568" s="4"/>
      <c r="OTH568" s="4"/>
      <c r="OTI568" s="4"/>
      <c r="OTJ568" s="4"/>
      <c r="OTK568" s="4"/>
      <c r="OTL568" s="4"/>
      <c r="OTM568" s="4"/>
      <c r="OTN568" s="4"/>
      <c r="OTO568" s="4"/>
      <c r="OTP568" s="4"/>
      <c r="OTQ568" s="4"/>
      <c r="OTR568" s="4"/>
      <c r="OTS568" s="4"/>
      <c r="OTT568" s="4"/>
      <c r="OTU568" s="4"/>
      <c r="OTV568" s="4"/>
      <c r="OTW568" s="4"/>
      <c r="OTX568" s="4"/>
      <c r="OTY568" s="4"/>
      <c r="OTZ568" s="4"/>
      <c r="OUA568" s="4"/>
      <c r="OUB568" s="4"/>
      <c r="OUC568" s="4"/>
      <c r="OUD568" s="4"/>
      <c r="OUE568" s="4"/>
      <c r="OUF568" s="4"/>
      <c r="OUG568" s="4"/>
      <c r="OUH568" s="4"/>
      <c r="OUI568" s="4"/>
      <c r="OUJ568" s="4"/>
      <c r="OUK568" s="4"/>
      <c r="OUL568" s="4"/>
      <c r="OUM568" s="4"/>
      <c r="OUN568" s="4"/>
      <c r="OUO568" s="4"/>
      <c r="OUP568" s="4"/>
      <c r="OUQ568" s="4"/>
      <c r="OUR568" s="4"/>
      <c r="OUS568" s="4"/>
      <c r="OUT568" s="4"/>
      <c r="OUU568" s="4"/>
      <c r="OUV568" s="4"/>
      <c r="OUW568" s="4"/>
      <c r="OUX568" s="4"/>
      <c r="OUY568" s="4"/>
      <c r="OUZ568" s="4"/>
      <c r="OVA568" s="4"/>
      <c r="OVB568" s="4"/>
      <c r="OVC568" s="4"/>
      <c r="OVD568" s="4"/>
      <c r="OVE568" s="4"/>
      <c r="OVF568" s="4"/>
      <c r="OVG568" s="4"/>
      <c r="OVH568" s="4"/>
      <c r="OVI568" s="4"/>
      <c r="OVJ568" s="4"/>
      <c r="OVK568" s="4"/>
      <c r="OVL568" s="4"/>
      <c r="OVM568" s="4"/>
      <c r="OVN568" s="4"/>
      <c r="OVO568" s="4"/>
      <c r="OVP568" s="4"/>
      <c r="OVQ568" s="4"/>
      <c r="OVR568" s="4"/>
      <c r="OVS568" s="4"/>
      <c r="OVT568" s="4"/>
      <c r="OVU568" s="4"/>
      <c r="OVV568" s="4"/>
      <c r="OVW568" s="4"/>
      <c r="OVX568" s="4"/>
      <c r="OVY568" s="4"/>
      <c r="OVZ568" s="4"/>
      <c r="OWA568" s="4"/>
      <c r="OWB568" s="4"/>
      <c r="OWC568" s="4"/>
      <c r="OWD568" s="4"/>
      <c r="OWE568" s="4"/>
      <c r="OWF568" s="4"/>
      <c r="OWG568" s="4"/>
      <c r="OWH568" s="4"/>
      <c r="OWI568" s="4"/>
      <c r="OWJ568" s="4"/>
      <c r="OWK568" s="4"/>
      <c r="OWL568" s="4"/>
      <c r="OWM568" s="4"/>
      <c r="OWN568" s="4"/>
      <c r="OWO568" s="4"/>
      <c r="OWP568" s="4"/>
      <c r="OWQ568" s="4"/>
      <c r="OWR568" s="4"/>
      <c r="OWS568" s="4"/>
      <c r="OWT568" s="4"/>
      <c r="OWU568" s="4"/>
      <c r="OWV568" s="4"/>
      <c r="OWW568" s="4"/>
      <c r="OWX568" s="4"/>
      <c r="OWY568" s="4"/>
      <c r="OWZ568" s="4"/>
      <c r="OXA568" s="4"/>
      <c r="OXB568" s="4"/>
      <c r="OXC568" s="4"/>
      <c r="OXD568" s="4"/>
      <c r="OXE568" s="4"/>
      <c r="OXF568" s="4"/>
      <c r="OXG568" s="4"/>
      <c r="OXH568" s="4"/>
      <c r="OXI568" s="4"/>
      <c r="OXJ568" s="4"/>
      <c r="OXK568" s="4"/>
      <c r="OXL568" s="4"/>
      <c r="OXM568" s="4"/>
      <c r="OXN568" s="4"/>
      <c r="OXO568" s="4"/>
      <c r="OXP568" s="4"/>
      <c r="OXQ568" s="4"/>
      <c r="OXR568" s="4"/>
      <c r="OXS568" s="4"/>
      <c r="OXT568" s="4"/>
      <c r="OXU568" s="4"/>
      <c r="OXV568" s="4"/>
      <c r="OXW568" s="4"/>
      <c r="OXX568" s="4"/>
      <c r="OXY568" s="4"/>
      <c r="OXZ568" s="4"/>
      <c r="OYA568" s="4"/>
      <c r="OYB568" s="4"/>
      <c r="OYC568" s="4"/>
      <c r="OYD568" s="4"/>
      <c r="OYE568" s="4"/>
      <c r="OYF568" s="4"/>
      <c r="OYG568" s="4"/>
      <c r="OYH568" s="4"/>
      <c r="OYI568" s="4"/>
      <c r="OYJ568" s="4"/>
      <c r="OYK568" s="4"/>
      <c r="OYL568" s="4"/>
      <c r="OYM568" s="4"/>
      <c r="OYN568" s="4"/>
      <c r="OYO568" s="4"/>
      <c r="OYP568" s="4"/>
      <c r="OYQ568" s="4"/>
      <c r="OYR568" s="4"/>
      <c r="OYS568" s="4"/>
      <c r="OYT568" s="4"/>
      <c r="OYU568" s="4"/>
      <c r="OYV568" s="4"/>
      <c r="OYW568" s="4"/>
      <c r="OYX568" s="4"/>
      <c r="OYY568" s="4"/>
      <c r="OYZ568" s="4"/>
      <c r="OZA568" s="4"/>
      <c r="OZB568" s="4"/>
      <c r="OZC568" s="4"/>
      <c r="OZD568" s="4"/>
      <c r="OZE568" s="4"/>
      <c r="OZF568" s="4"/>
      <c r="OZG568" s="4"/>
      <c r="OZH568" s="4"/>
      <c r="OZI568" s="4"/>
      <c r="OZJ568" s="4"/>
      <c r="OZK568" s="4"/>
      <c r="OZL568" s="4"/>
      <c r="OZM568" s="4"/>
      <c r="OZN568" s="4"/>
      <c r="OZO568" s="4"/>
      <c r="OZP568" s="4"/>
      <c r="OZQ568" s="4"/>
      <c r="OZR568" s="4"/>
      <c r="OZS568" s="4"/>
      <c r="OZT568" s="4"/>
      <c r="OZU568" s="4"/>
      <c r="OZV568" s="4"/>
      <c r="OZW568" s="4"/>
      <c r="OZX568" s="4"/>
      <c r="OZY568" s="4"/>
      <c r="OZZ568" s="4"/>
      <c r="PAA568" s="4"/>
      <c r="PAB568" s="4"/>
      <c r="PAC568" s="4"/>
      <c r="PAD568" s="4"/>
      <c r="PAE568" s="4"/>
      <c r="PAF568" s="4"/>
      <c r="PAG568" s="4"/>
      <c r="PAH568" s="4"/>
      <c r="PAI568" s="4"/>
      <c r="PAJ568" s="4"/>
      <c r="PAK568" s="4"/>
      <c r="PAL568" s="4"/>
      <c r="PAM568" s="4"/>
      <c r="PAN568" s="4"/>
      <c r="PAO568" s="4"/>
      <c r="PAP568" s="4"/>
      <c r="PAQ568" s="4"/>
      <c r="PAR568" s="4"/>
      <c r="PAS568" s="4"/>
      <c r="PAT568" s="4"/>
      <c r="PAU568" s="4"/>
      <c r="PAV568" s="4"/>
      <c r="PAW568" s="4"/>
      <c r="PAX568" s="4"/>
      <c r="PAY568" s="4"/>
      <c r="PAZ568" s="4"/>
      <c r="PBA568" s="4"/>
      <c r="PBB568" s="4"/>
      <c r="PBC568" s="4"/>
      <c r="PBD568" s="4"/>
      <c r="PBE568" s="4"/>
      <c r="PBF568" s="4"/>
      <c r="PBG568" s="4"/>
      <c r="PBH568" s="4"/>
      <c r="PBI568" s="4"/>
      <c r="PBJ568" s="4"/>
      <c r="PBK568" s="4"/>
      <c r="PBL568" s="4"/>
      <c r="PBM568" s="4"/>
      <c r="PBN568" s="4"/>
      <c r="PBO568" s="4"/>
      <c r="PBP568" s="4"/>
      <c r="PBQ568" s="4"/>
      <c r="PBR568" s="4"/>
      <c r="PBS568" s="4"/>
      <c r="PBT568" s="4"/>
      <c r="PBU568" s="4"/>
      <c r="PBV568" s="4"/>
      <c r="PBW568" s="4"/>
      <c r="PBX568" s="4"/>
      <c r="PBY568" s="4"/>
      <c r="PBZ568" s="4"/>
      <c r="PCA568" s="4"/>
      <c r="PCB568" s="4"/>
      <c r="PCC568" s="4"/>
      <c r="PCD568" s="4"/>
      <c r="PCE568" s="4"/>
      <c r="PCF568" s="4"/>
      <c r="PCG568" s="4"/>
      <c r="PCH568" s="4"/>
      <c r="PCI568" s="4"/>
      <c r="PCJ568" s="4"/>
      <c r="PCK568" s="4"/>
      <c r="PCL568" s="4"/>
      <c r="PCM568" s="4"/>
      <c r="PCN568" s="4"/>
      <c r="PCO568" s="4"/>
      <c r="PCP568" s="4"/>
      <c r="PCQ568" s="4"/>
      <c r="PCR568" s="4"/>
      <c r="PCS568" s="4"/>
      <c r="PCT568" s="4"/>
      <c r="PCU568" s="4"/>
      <c r="PCV568" s="4"/>
      <c r="PCW568" s="4"/>
      <c r="PCX568" s="4"/>
      <c r="PCY568" s="4"/>
      <c r="PCZ568" s="4"/>
      <c r="PDA568" s="4"/>
      <c r="PDB568" s="4"/>
      <c r="PDC568" s="4"/>
      <c r="PDD568" s="4"/>
      <c r="PDE568" s="4"/>
      <c r="PDF568" s="4"/>
      <c r="PDG568" s="4"/>
      <c r="PDH568" s="4"/>
      <c r="PDI568" s="4"/>
      <c r="PDJ568" s="4"/>
      <c r="PDK568" s="4"/>
      <c r="PDL568" s="4"/>
      <c r="PDM568" s="4"/>
      <c r="PDN568" s="4"/>
      <c r="PDO568" s="4"/>
      <c r="PDP568" s="4"/>
      <c r="PDQ568" s="4"/>
      <c r="PDR568" s="4"/>
      <c r="PDS568" s="4"/>
      <c r="PDT568" s="4"/>
      <c r="PDU568" s="4"/>
      <c r="PDV568" s="4"/>
      <c r="PDW568" s="4"/>
      <c r="PDX568" s="4"/>
      <c r="PDY568" s="4"/>
      <c r="PDZ568" s="4"/>
      <c r="PEA568" s="4"/>
      <c r="PEB568" s="4"/>
      <c r="PEC568" s="4"/>
      <c r="PED568" s="4"/>
      <c r="PEE568" s="4"/>
      <c r="PEF568" s="4"/>
      <c r="PEG568" s="4"/>
      <c r="PEH568" s="4"/>
      <c r="PEI568" s="4"/>
      <c r="PEJ568" s="4"/>
      <c r="PEK568" s="4"/>
      <c r="PEL568" s="4"/>
      <c r="PEM568" s="4"/>
      <c r="PEN568" s="4"/>
      <c r="PEO568" s="4"/>
      <c r="PEP568" s="4"/>
      <c r="PEQ568" s="4"/>
      <c r="PER568" s="4"/>
      <c r="PES568" s="4"/>
      <c r="PET568" s="4"/>
      <c r="PEU568" s="4"/>
      <c r="PEV568" s="4"/>
      <c r="PEW568" s="4"/>
      <c r="PEX568" s="4"/>
      <c r="PEY568" s="4"/>
      <c r="PEZ568" s="4"/>
      <c r="PFA568" s="4"/>
      <c r="PFB568" s="4"/>
      <c r="PFC568" s="4"/>
      <c r="PFD568" s="4"/>
      <c r="PFE568" s="4"/>
      <c r="PFF568" s="4"/>
      <c r="PFG568" s="4"/>
      <c r="PFH568" s="4"/>
      <c r="PFI568" s="4"/>
      <c r="PFJ568" s="4"/>
      <c r="PFK568" s="4"/>
      <c r="PFL568" s="4"/>
      <c r="PFM568" s="4"/>
      <c r="PFN568" s="4"/>
      <c r="PFO568" s="4"/>
      <c r="PFP568" s="4"/>
      <c r="PFQ568" s="4"/>
      <c r="PFR568" s="4"/>
      <c r="PFS568" s="4"/>
      <c r="PFT568" s="4"/>
      <c r="PFU568" s="4"/>
      <c r="PFV568" s="4"/>
      <c r="PFW568" s="4"/>
      <c r="PFX568" s="4"/>
      <c r="PFY568" s="4"/>
      <c r="PFZ568" s="4"/>
      <c r="PGA568" s="4"/>
      <c r="PGB568" s="4"/>
      <c r="PGC568" s="4"/>
      <c r="PGD568" s="4"/>
      <c r="PGE568" s="4"/>
      <c r="PGF568" s="4"/>
      <c r="PGG568" s="4"/>
      <c r="PGH568" s="4"/>
      <c r="PGI568" s="4"/>
      <c r="PGJ568" s="4"/>
      <c r="PGK568" s="4"/>
      <c r="PGL568" s="4"/>
      <c r="PGM568" s="4"/>
      <c r="PGN568" s="4"/>
      <c r="PGO568" s="4"/>
      <c r="PGP568" s="4"/>
      <c r="PGQ568" s="4"/>
      <c r="PGR568" s="4"/>
      <c r="PGS568" s="4"/>
      <c r="PGT568" s="4"/>
      <c r="PGU568" s="4"/>
      <c r="PGV568" s="4"/>
      <c r="PGW568" s="4"/>
      <c r="PGX568" s="4"/>
      <c r="PGY568" s="4"/>
      <c r="PGZ568" s="4"/>
      <c r="PHA568" s="4"/>
      <c r="PHB568" s="4"/>
      <c r="PHC568" s="4"/>
      <c r="PHD568" s="4"/>
      <c r="PHE568" s="4"/>
      <c r="PHF568" s="4"/>
      <c r="PHG568" s="4"/>
      <c r="PHH568" s="4"/>
      <c r="PHI568" s="4"/>
      <c r="PHJ568" s="4"/>
      <c r="PHK568" s="4"/>
      <c r="PHL568" s="4"/>
      <c r="PHM568" s="4"/>
      <c r="PHN568" s="4"/>
      <c r="PHO568" s="4"/>
      <c r="PHP568" s="4"/>
      <c r="PHQ568" s="4"/>
      <c r="PHR568" s="4"/>
      <c r="PHS568" s="4"/>
      <c r="PHT568" s="4"/>
      <c r="PHU568" s="4"/>
      <c r="PHV568" s="4"/>
      <c r="PHW568" s="4"/>
      <c r="PHX568" s="4"/>
      <c r="PHY568" s="4"/>
      <c r="PHZ568" s="4"/>
      <c r="PIA568" s="4"/>
      <c r="PIB568" s="4"/>
      <c r="PIC568" s="4"/>
      <c r="PID568" s="4"/>
      <c r="PIE568" s="4"/>
      <c r="PIF568" s="4"/>
      <c r="PIG568" s="4"/>
      <c r="PIH568" s="4"/>
      <c r="PII568" s="4"/>
      <c r="PIJ568" s="4"/>
      <c r="PIK568" s="4"/>
      <c r="PIL568" s="4"/>
      <c r="PIM568" s="4"/>
      <c r="PIN568" s="4"/>
      <c r="PIO568" s="4"/>
      <c r="PIP568" s="4"/>
      <c r="PIQ568" s="4"/>
      <c r="PIR568" s="4"/>
      <c r="PIS568" s="4"/>
      <c r="PIT568" s="4"/>
      <c r="PIU568" s="4"/>
      <c r="PIV568" s="4"/>
      <c r="PIW568" s="4"/>
      <c r="PIX568" s="4"/>
      <c r="PIY568" s="4"/>
      <c r="PIZ568" s="4"/>
      <c r="PJA568" s="4"/>
      <c r="PJB568" s="4"/>
      <c r="PJC568" s="4"/>
      <c r="PJD568" s="4"/>
      <c r="PJE568" s="4"/>
      <c r="PJF568" s="4"/>
      <c r="PJG568" s="4"/>
      <c r="PJH568" s="4"/>
      <c r="PJI568" s="4"/>
      <c r="PJJ568" s="4"/>
      <c r="PJK568" s="4"/>
      <c r="PJL568" s="4"/>
      <c r="PJM568" s="4"/>
      <c r="PJN568" s="4"/>
      <c r="PJO568" s="4"/>
      <c r="PJP568" s="4"/>
      <c r="PJQ568" s="4"/>
      <c r="PJR568" s="4"/>
      <c r="PJS568" s="4"/>
      <c r="PJT568" s="4"/>
      <c r="PJU568" s="4"/>
      <c r="PJV568" s="4"/>
      <c r="PJW568" s="4"/>
      <c r="PJX568" s="4"/>
      <c r="PJY568" s="4"/>
      <c r="PJZ568" s="4"/>
      <c r="PKA568" s="4"/>
      <c r="PKB568" s="4"/>
      <c r="PKC568" s="4"/>
      <c r="PKD568" s="4"/>
      <c r="PKE568" s="4"/>
      <c r="PKF568" s="4"/>
      <c r="PKG568" s="4"/>
      <c r="PKH568" s="4"/>
      <c r="PKI568" s="4"/>
      <c r="PKJ568" s="4"/>
      <c r="PKK568" s="4"/>
      <c r="PKL568" s="4"/>
      <c r="PKM568" s="4"/>
      <c r="PKN568" s="4"/>
      <c r="PKO568" s="4"/>
      <c r="PKP568" s="4"/>
      <c r="PKQ568" s="4"/>
      <c r="PKR568" s="4"/>
      <c r="PKS568" s="4"/>
      <c r="PKT568" s="4"/>
      <c r="PKU568" s="4"/>
      <c r="PKV568" s="4"/>
      <c r="PKW568" s="4"/>
      <c r="PKX568" s="4"/>
      <c r="PKY568" s="4"/>
      <c r="PKZ568" s="4"/>
      <c r="PLA568" s="4"/>
      <c r="PLB568" s="4"/>
      <c r="PLC568" s="4"/>
      <c r="PLD568" s="4"/>
      <c r="PLE568" s="4"/>
      <c r="PLF568" s="4"/>
      <c r="PLG568" s="4"/>
      <c r="PLH568" s="4"/>
      <c r="PLI568" s="4"/>
      <c r="PLJ568" s="4"/>
      <c r="PLK568" s="4"/>
      <c r="PLL568" s="4"/>
      <c r="PLM568" s="4"/>
      <c r="PLN568" s="4"/>
      <c r="PLO568" s="4"/>
      <c r="PLP568" s="4"/>
      <c r="PLQ568" s="4"/>
      <c r="PLR568" s="4"/>
      <c r="PLS568" s="4"/>
      <c r="PLT568" s="4"/>
      <c r="PLU568" s="4"/>
      <c r="PLV568" s="4"/>
      <c r="PLW568" s="4"/>
      <c r="PLX568" s="4"/>
      <c r="PLY568" s="4"/>
      <c r="PLZ568" s="4"/>
      <c r="PMA568" s="4"/>
      <c r="PMB568" s="4"/>
      <c r="PMC568" s="4"/>
      <c r="PMD568" s="4"/>
      <c r="PME568" s="4"/>
      <c r="PMF568" s="4"/>
      <c r="PMG568" s="4"/>
      <c r="PMH568" s="4"/>
      <c r="PMI568" s="4"/>
      <c r="PMJ568" s="4"/>
      <c r="PMK568" s="4"/>
      <c r="PML568" s="4"/>
      <c r="PMM568" s="4"/>
      <c r="PMN568" s="4"/>
      <c r="PMO568" s="4"/>
      <c r="PMP568" s="4"/>
      <c r="PMQ568" s="4"/>
      <c r="PMR568" s="4"/>
      <c r="PMS568" s="4"/>
      <c r="PMT568" s="4"/>
      <c r="PMU568" s="4"/>
      <c r="PMV568" s="4"/>
      <c r="PMW568" s="4"/>
      <c r="PMX568" s="4"/>
      <c r="PMY568" s="4"/>
      <c r="PMZ568" s="4"/>
      <c r="PNA568" s="4"/>
      <c r="PNB568" s="4"/>
      <c r="PNC568" s="4"/>
      <c r="PND568" s="4"/>
      <c r="PNE568" s="4"/>
      <c r="PNF568" s="4"/>
      <c r="PNG568" s="4"/>
      <c r="PNH568" s="4"/>
      <c r="PNI568" s="4"/>
      <c r="PNJ568" s="4"/>
      <c r="PNK568" s="4"/>
      <c r="PNL568" s="4"/>
      <c r="PNM568" s="4"/>
      <c r="PNN568" s="4"/>
      <c r="PNO568" s="4"/>
      <c r="PNP568" s="4"/>
      <c r="PNQ568" s="4"/>
      <c r="PNR568" s="4"/>
      <c r="PNS568" s="4"/>
      <c r="PNT568" s="4"/>
      <c r="PNU568" s="4"/>
      <c r="PNV568" s="4"/>
      <c r="PNW568" s="4"/>
      <c r="PNX568" s="4"/>
      <c r="PNY568" s="4"/>
      <c r="PNZ568" s="4"/>
      <c r="POA568" s="4"/>
      <c r="POB568" s="4"/>
      <c r="POC568" s="4"/>
      <c r="POD568" s="4"/>
      <c r="POE568" s="4"/>
      <c r="POF568" s="4"/>
      <c r="POG568" s="4"/>
      <c r="POH568" s="4"/>
      <c r="POI568" s="4"/>
      <c r="POJ568" s="4"/>
      <c r="POK568" s="4"/>
      <c r="POL568" s="4"/>
      <c r="POM568" s="4"/>
      <c r="PON568" s="4"/>
      <c r="POO568" s="4"/>
      <c r="POP568" s="4"/>
      <c r="POQ568" s="4"/>
      <c r="POR568" s="4"/>
      <c r="POS568" s="4"/>
      <c r="POT568" s="4"/>
      <c r="POU568" s="4"/>
      <c r="POV568" s="4"/>
      <c r="POW568" s="4"/>
      <c r="POX568" s="4"/>
      <c r="POY568" s="4"/>
      <c r="POZ568" s="4"/>
      <c r="PPA568" s="4"/>
      <c r="PPB568" s="4"/>
      <c r="PPC568" s="4"/>
      <c r="PPD568" s="4"/>
      <c r="PPE568" s="4"/>
      <c r="PPF568" s="4"/>
      <c r="PPG568" s="4"/>
      <c r="PPH568" s="4"/>
      <c r="PPI568" s="4"/>
      <c r="PPJ568" s="4"/>
      <c r="PPK568" s="4"/>
      <c r="PPL568" s="4"/>
      <c r="PPM568" s="4"/>
      <c r="PPN568" s="4"/>
      <c r="PPO568" s="4"/>
      <c r="PPP568" s="4"/>
      <c r="PPQ568" s="4"/>
      <c r="PPR568" s="4"/>
      <c r="PPS568" s="4"/>
      <c r="PPT568" s="4"/>
      <c r="PPU568" s="4"/>
      <c r="PPV568" s="4"/>
      <c r="PPW568" s="4"/>
      <c r="PPX568" s="4"/>
      <c r="PPY568" s="4"/>
      <c r="PPZ568" s="4"/>
      <c r="PQA568" s="4"/>
      <c r="PQB568" s="4"/>
      <c r="PQC568" s="4"/>
      <c r="PQD568" s="4"/>
      <c r="PQE568" s="4"/>
      <c r="PQF568" s="4"/>
      <c r="PQG568" s="4"/>
      <c r="PQH568" s="4"/>
      <c r="PQI568" s="4"/>
      <c r="PQJ568" s="4"/>
      <c r="PQK568" s="4"/>
      <c r="PQL568" s="4"/>
      <c r="PQM568" s="4"/>
      <c r="PQN568" s="4"/>
      <c r="PQO568" s="4"/>
      <c r="PQP568" s="4"/>
      <c r="PQQ568" s="4"/>
      <c r="PQR568" s="4"/>
      <c r="PQS568" s="4"/>
      <c r="PQT568" s="4"/>
      <c r="PQU568" s="4"/>
      <c r="PQV568" s="4"/>
      <c r="PQW568" s="4"/>
      <c r="PQX568" s="4"/>
      <c r="PQY568" s="4"/>
      <c r="PQZ568" s="4"/>
      <c r="PRA568" s="4"/>
      <c r="PRB568" s="4"/>
      <c r="PRC568" s="4"/>
      <c r="PRD568" s="4"/>
      <c r="PRE568" s="4"/>
      <c r="PRF568" s="4"/>
      <c r="PRG568" s="4"/>
      <c r="PRH568" s="4"/>
      <c r="PRI568" s="4"/>
      <c r="PRJ568" s="4"/>
      <c r="PRK568" s="4"/>
      <c r="PRL568" s="4"/>
      <c r="PRM568" s="4"/>
      <c r="PRN568" s="4"/>
      <c r="PRO568" s="4"/>
      <c r="PRP568" s="4"/>
      <c r="PRQ568" s="4"/>
      <c r="PRR568" s="4"/>
      <c r="PRS568" s="4"/>
      <c r="PRT568" s="4"/>
      <c r="PRU568" s="4"/>
      <c r="PRV568" s="4"/>
      <c r="PRW568" s="4"/>
      <c r="PRX568" s="4"/>
      <c r="PRY568" s="4"/>
      <c r="PRZ568" s="4"/>
      <c r="PSA568" s="4"/>
      <c r="PSB568" s="4"/>
      <c r="PSC568" s="4"/>
      <c r="PSD568" s="4"/>
      <c r="PSE568" s="4"/>
      <c r="PSF568" s="4"/>
      <c r="PSG568" s="4"/>
      <c r="PSH568" s="4"/>
      <c r="PSI568" s="4"/>
      <c r="PSJ568" s="4"/>
      <c r="PSK568" s="4"/>
      <c r="PSL568" s="4"/>
      <c r="PSM568" s="4"/>
      <c r="PSN568" s="4"/>
      <c r="PSO568" s="4"/>
      <c r="PSP568" s="4"/>
      <c r="PSQ568" s="4"/>
      <c r="PSR568" s="4"/>
      <c r="PSS568" s="4"/>
      <c r="PST568" s="4"/>
      <c r="PSU568" s="4"/>
      <c r="PSV568" s="4"/>
      <c r="PSW568" s="4"/>
      <c r="PSX568" s="4"/>
      <c r="PSY568" s="4"/>
      <c r="PSZ568" s="4"/>
      <c r="PTA568" s="4"/>
      <c r="PTB568" s="4"/>
      <c r="PTC568" s="4"/>
      <c r="PTD568" s="4"/>
      <c r="PTE568" s="4"/>
      <c r="PTF568" s="4"/>
      <c r="PTG568" s="4"/>
      <c r="PTH568" s="4"/>
      <c r="PTI568" s="4"/>
      <c r="PTJ568" s="4"/>
      <c r="PTK568" s="4"/>
      <c r="PTL568" s="4"/>
      <c r="PTM568" s="4"/>
      <c r="PTN568" s="4"/>
      <c r="PTO568" s="4"/>
      <c r="PTP568" s="4"/>
      <c r="PTQ568" s="4"/>
      <c r="PTR568" s="4"/>
      <c r="PTS568" s="4"/>
      <c r="PTT568" s="4"/>
      <c r="PTU568" s="4"/>
      <c r="PTV568" s="4"/>
      <c r="PTW568" s="4"/>
      <c r="PTX568" s="4"/>
      <c r="PTY568" s="4"/>
      <c r="PTZ568" s="4"/>
      <c r="PUA568" s="4"/>
      <c r="PUB568" s="4"/>
      <c r="PUC568" s="4"/>
      <c r="PUD568" s="4"/>
      <c r="PUE568" s="4"/>
      <c r="PUF568" s="4"/>
      <c r="PUG568" s="4"/>
      <c r="PUH568" s="4"/>
      <c r="PUI568" s="4"/>
      <c r="PUJ568" s="4"/>
      <c r="PUK568" s="4"/>
      <c r="PUL568" s="4"/>
      <c r="PUM568" s="4"/>
      <c r="PUN568" s="4"/>
      <c r="PUO568" s="4"/>
      <c r="PUP568" s="4"/>
      <c r="PUQ568" s="4"/>
      <c r="PUR568" s="4"/>
      <c r="PUS568" s="4"/>
      <c r="PUT568" s="4"/>
      <c r="PUU568" s="4"/>
      <c r="PUV568" s="4"/>
      <c r="PUW568" s="4"/>
      <c r="PUX568" s="4"/>
      <c r="PUY568" s="4"/>
      <c r="PUZ568" s="4"/>
      <c r="PVA568" s="4"/>
      <c r="PVB568" s="4"/>
      <c r="PVC568" s="4"/>
      <c r="PVD568" s="4"/>
      <c r="PVE568" s="4"/>
      <c r="PVF568" s="4"/>
      <c r="PVG568" s="4"/>
      <c r="PVH568" s="4"/>
      <c r="PVI568" s="4"/>
      <c r="PVJ568" s="4"/>
      <c r="PVK568" s="4"/>
      <c r="PVL568" s="4"/>
      <c r="PVM568" s="4"/>
      <c r="PVN568" s="4"/>
      <c r="PVO568" s="4"/>
      <c r="PVP568" s="4"/>
      <c r="PVQ568" s="4"/>
      <c r="PVR568" s="4"/>
      <c r="PVS568" s="4"/>
      <c r="PVT568" s="4"/>
      <c r="PVU568" s="4"/>
      <c r="PVV568" s="4"/>
      <c r="PVW568" s="4"/>
      <c r="PVX568" s="4"/>
      <c r="PVY568" s="4"/>
      <c r="PVZ568" s="4"/>
      <c r="PWA568" s="4"/>
      <c r="PWB568" s="4"/>
      <c r="PWC568" s="4"/>
      <c r="PWD568" s="4"/>
      <c r="PWE568" s="4"/>
      <c r="PWF568" s="4"/>
      <c r="PWG568" s="4"/>
      <c r="PWH568" s="4"/>
      <c r="PWI568" s="4"/>
      <c r="PWJ568" s="4"/>
      <c r="PWK568" s="4"/>
      <c r="PWL568" s="4"/>
      <c r="PWM568" s="4"/>
      <c r="PWN568" s="4"/>
      <c r="PWO568" s="4"/>
      <c r="PWP568" s="4"/>
      <c r="PWQ568" s="4"/>
      <c r="PWR568" s="4"/>
      <c r="PWS568" s="4"/>
      <c r="PWT568" s="4"/>
      <c r="PWU568" s="4"/>
      <c r="PWV568" s="4"/>
      <c r="PWW568" s="4"/>
      <c r="PWX568" s="4"/>
      <c r="PWY568" s="4"/>
      <c r="PWZ568" s="4"/>
      <c r="PXA568" s="4"/>
      <c r="PXB568" s="4"/>
      <c r="PXC568" s="4"/>
      <c r="PXD568" s="4"/>
      <c r="PXE568" s="4"/>
      <c r="PXF568" s="4"/>
      <c r="PXG568" s="4"/>
      <c r="PXH568" s="4"/>
      <c r="PXI568" s="4"/>
      <c r="PXJ568" s="4"/>
      <c r="PXK568" s="4"/>
      <c r="PXL568" s="4"/>
      <c r="PXM568" s="4"/>
      <c r="PXN568" s="4"/>
      <c r="PXO568" s="4"/>
      <c r="PXP568" s="4"/>
      <c r="PXQ568" s="4"/>
      <c r="PXR568" s="4"/>
      <c r="PXS568" s="4"/>
      <c r="PXT568" s="4"/>
      <c r="PXU568" s="4"/>
      <c r="PXV568" s="4"/>
      <c r="PXW568" s="4"/>
      <c r="PXX568" s="4"/>
      <c r="PXY568" s="4"/>
      <c r="PXZ568" s="4"/>
      <c r="PYA568" s="4"/>
      <c r="PYB568" s="4"/>
      <c r="PYC568" s="4"/>
      <c r="PYD568" s="4"/>
      <c r="PYE568" s="4"/>
      <c r="PYF568" s="4"/>
      <c r="PYG568" s="4"/>
      <c r="PYH568" s="4"/>
      <c r="PYI568" s="4"/>
      <c r="PYJ568" s="4"/>
      <c r="PYK568" s="4"/>
      <c r="PYL568" s="4"/>
      <c r="PYM568" s="4"/>
      <c r="PYN568" s="4"/>
      <c r="PYO568" s="4"/>
      <c r="PYP568" s="4"/>
      <c r="PYQ568" s="4"/>
      <c r="PYR568" s="4"/>
      <c r="PYS568" s="4"/>
      <c r="PYT568" s="4"/>
      <c r="PYU568" s="4"/>
      <c r="PYV568" s="4"/>
      <c r="PYW568" s="4"/>
      <c r="PYX568" s="4"/>
      <c r="PYY568" s="4"/>
      <c r="PYZ568" s="4"/>
      <c r="PZA568" s="4"/>
      <c r="PZB568" s="4"/>
      <c r="PZC568" s="4"/>
      <c r="PZD568" s="4"/>
      <c r="PZE568" s="4"/>
      <c r="PZF568" s="4"/>
      <c r="PZG568" s="4"/>
      <c r="PZH568" s="4"/>
      <c r="PZI568" s="4"/>
      <c r="PZJ568" s="4"/>
      <c r="PZK568" s="4"/>
      <c r="PZL568" s="4"/>
      <c r="PZM568" s="4"/>
      <c r="PZN568" s="4"/>
      <c r="PZO568" s="4"/>
      <c r="PZP568" s="4"/>
      <c r="PZQ568" s="4"/>
      <c r="PZR568" s="4"/>
      <c r="PZS568" s="4"/>
      <c r="PZT568" s="4"/>
      <c r="PZU568" s="4"/>
      <c r="PZV568" s="4"/>
      <c r="PZW568" s="4"/>
      <c r="PZX568" s="4"/>
      <c r="PZY568" s="4"/>
      <c r="PZZ568" s="4"/>
      <c r="QAA568" s="4"/>
      <c r="QAB568" s="4"/>
      <c r="QAC568" s="4"/>
      <c r="QAD568" s="4"/>
      <c r="QAE568" s="4"/>
      <c r="QAF568" s="4"/>
      <c r="QAG568" s="4"/>
      <c r="QAH568" s="4"/>
      <c r="QAI568" s="4"/>
      <c r="QAJ568" s="4"/>
      <c r="QAK568" s="4"/>
      <c r="QAL568" s="4"/>
      <c r="QAM568" s="4"/>
      <c r="QAN568" s="4"/>
      <c r="QAO568" s="4"/>
      <c r="QAP568" s="4"/>
      <c r="QAQ568" s="4"/>
      <c r="QAR568" s="4"/>
      <c r="QAS568" s="4"/>
      <c r="QAT568" s="4"/>
      <c r="QAU568" s="4"/>
      <c r="QAV568" s="4"/>
      <c r="QAW568" s="4"/>
      <c r="QAX568" s="4"/>
      <c r="QAY568" s="4"/>
      <c r="QAZ568" s="4"/>
      <c r="QBA568" s="4"/>
      <c r="QBB568" s="4"/>
      <c r="QBC568" s="4"/>
      <c r="QBD568" s="4"/>
      <c r="QBE568" s="4"/>
      <c r="QBF568" s="4"/>
      <c r="QBG568" s="4"/>
      <c r="QBH568" s="4"/>
      <c r="QBI568" s="4"/>
      <c r="QBJ568" s="4"/>
      <c r="QBK568" s="4"/>
      <c r="QBL568" s="4"/>
      <c r="QBM568" s="4"/>
      <c r="QBN568" s="4"/>
      <c r="QBO568" s="4"/>
      <c r="QBP568" s="4"/>
      <c r="QBQ568" s="4"/>
      <c r="QBR568" s="4"/>
      <c r="QBS568" s="4"/>
      <c r="QBT568" s="4"/>
      <c r="QBU568" s="4"/>
      <c r="QBV568" s="4"/>
      <c r="QBW568" s="4"/>
      <c r="QBX568" s="4"/>
      <c r="QBY568" s="4"/>
      <c r="QBZ568" s="4"/>
      <c r="QCA568" s="4"/>
      <c r="QCB568" s="4"/>
      <c r="QCC568" s="4"/>
      <c r="QCD568" s="4"/>
      <c r="QCE568" s="4"/>
      <c r="QCF568" s="4"/>
      <c r="QCG568" s="4"/>
      <c r="QCH568" s="4"/>
      <c r="QCI568" s="4"/>
      <c r="QCJ568" s="4"/>
      <c r="QCK568" s="4"/>
      <c r="QCL568" s="4"/>
      <c r="QCM568" s="4"/>
      <c r="QCN568" s="4"/>
      <c r="QCO568" s="4"/>
      <c r="QCP568" s="4"/>
      <c r="QCQ568" s="4"/>
      <c r="QCR568" s="4"/>
      <c r="QCS568" s="4"/>
      <c r="QCT568" s="4"/>
      <c r="QCU568" s="4"/>
      <c r="QCV568" s="4"/>
      <c r="QCW568" s="4"/>
      <c r="QCX568" s="4"/>
      <c r="QCY568" s="4"/>
      <c r="QCZ568" s="4"/>
      <c r="QDA568" s="4"/>
      <c r="QDB568" s="4"/>
      <c r="QDC568" s="4"/>
      <c r="QDD568" s="4"/>
      <c r="QDE568" s="4"/>
      <c r="QDF568" s="4"/>
      <c r="QDG568" s="4"/>
      <c r="QDH568" s="4"/>
      <c r="QDI568" s="4"/>
      <c r="QDJ568" s="4"/>
      <c r="QDK568" s="4"/>
      <c r="QDL568" s="4"/>
      <c r="QDM568" s="4"/>
      <c r="QDN568" s="4"/>
      <c r="QDO568" s="4"/>
      <c r="QDP568" s="4"/>
      <c r="QDQ568" s="4"/>
      <c r="QDR568" s="4"/>
      <c r="QDS568" s="4"/>
      <c r="QDT568" s="4"/>
      <c r="QDU568" s="4"/>
      <c r="QDV568" s="4"/>
      <c r="QDW568" s="4"/>
      <c r="QDX568" s="4"/>
      <c r="QDY568" s="4"/>
      <c r="QDZ568" s="4"/>
      <c r="QEA568" s="4"/>
      <c r="QEB568" s="4"/>
      <c r="QEC568" s="4"/>
      <c r="QED568" s="4"/>
      <c r="QEE568" s="4"/>
      <c r="QEF568" s="4"/>
      <c r="QEG568" s="4"/>
      <c r="QEH568" s="4"/>
      <c r="QEI568" s="4"/>
      <c r="QEJ568" s="4"/>
      <c r="QEK568" s="4"/>
      <c r="QEL568" s="4"/>
      <c r="QEM568" s="4"/>
      <c r="QEN568" s="4"/>
      <c r="QEO568" s="4"/>
      <c r="QEP568" s="4"/>
      <c r="QEQ568" s="4"/>
      <c r="QER568" s="4"/>
      <c r="QES568" s="4"/>
      <c r="QET568" s="4"/>
      <c r="QEU568" s="4"/>
      <c r="QEV568" s="4"/>
      <c r="QEW568" s="4"/>
      <c r="QEX568" s="4"/>
      <c r="QEY568" s="4"/>
      <c r="QEZ568" s="4"/>
      <c r="QFA568" s="4"/>
      <c r="QFB568" s="4"/>
      <c r="QFC568" s="4"/>
      <c r="QFD568" s="4"/>
      <c r="QFE568" s="4"/>
      <c r="QFF568" s="4"/>
      <c r="QFG568" s="4"/>
      <c r="QFH568" s="4"/>
      <c r="QFI568" s="4"/>
      <c r="QFJ568" s="4"/>
      <c r="QFK568" s="4"/>
      <c r="QFL568" s="4"/>
      <c r="QFM568" s="4"/>
      <c r="QFN568" s="4"/>
      <c r="QFO568" s="4"/>
      <c r="QFP568" s="4"/>
      <c r="QFQ568" s="4"/>
      <c r="QFR568" s="4"/>
      <c r="QFS568" s="4"/>
      <c r="QFT568" s="4"/>
      <c r="QFU568" s="4"/>
      <c r="QFV568" s="4"/>
      <c r="QFW568" s="4"/>
      <c r="QFX568" s="4"/>
      <c r="QFY568" s="4"/>
      <c r="QFZ568" s="4"/>
      <c r="QGA568" s="4"/>
      <c r="QGB568" s="4"/>
      <c r="QGC568" s="4"/>
      <c r="QGD568" s="4"/>
      <c r="QGE568" s="4"/>
      <c r="QGF568" s="4"/>
      <c r="QGG568" s="4"/>
      <c r="QGH568" s="4"/>
      <c r="QGI568" s="4"/>
      <c r="QGJ568" s="4"/>
      <c r="QGK568" s="4"/>
      <c r="QGL568" s="4"/>
      <c r="QGM568" s="4"/>
      <c r="QGN568" s="4"/>
      <c r="QGO568" s="4"/>
      <c r="QGP568" s="4"/>
      <c r="QGQ568" s="4"/>
      <c r="QGR568" s="4"/>
      <c r="QGS568" s="4"/>
      <c r="QGT568" s="4"/>
      <c r="QGU568" s="4"/>
      <c r="QGV568" s="4"/>
      <c r="QGW568" s="4"/>
      <c r="QGX568" s="4"/>
      <c r="QGY568" s="4"/>
      <c r="QGZ568" s="4"/>
      <c r="QHA568" s="4"/>
      <c r="QHB568" s="4"/>
      <c r="QHC568" s="4"/>
      <c r="QHD568" s="4"/>
      <c r="QHE568" s="4"/>
      <c r="QHF568" s="4"/>
      <c r="QHG568" s="4"/>
      <c r="QHH568" s="4"/>
      <c r="QHI568" s="4"/>
      <c r="QHJ568" s="4"/>
      <c r="QHK568" s="4"/>
      <c r="QHL568" s="4"/>
      <c r="QHM568" s="4"/>
      <c r="QHN568" s="4"/>
      <c r="QHO568" s="4"/>
      <c r="QHP568" s="4"/>
      <c r="QHQ568" s="4"/>
      <c r="QHR568" s="4"/>
      <c r="QHS568" s="4"/>
      <c r="QHT568" s="4"/>
      <c r="QHU568" s="4"/>
      <c r="QHV568" s="4"/>
      <c r="QHW568" s="4"/>
      <c r="QHX568" s="4"/>
      <c r="QHY568" s="4"/>
      <c r="QHZ568" s="4"/>
      <c r="QIA568" s="4"/>
      <c r="QIB568" s="4"/>
      <c r="QIC568" s="4"/>
      <c r="QID568" s="4"/>
      <c r="QIE568" s="4"/>
      <c r="QIF568" s="4"/>
      <c r="QIG568" s="4"/>
      <c r="QIH568" s="4"/>
      <c r="QII568" s="4"/>
      <c r="QIJ568" s="4"/>
      <c r="QIK568" s="4"/>
      <c r="QIL568" s="4"/>
      <c r="QIM568" s="4"/>
      <c r="QIN568" s="4"/>
      <c r="QIO568" s="4"/>
      <c r="QIP568" s="4"/>
      <c r="QIQ568" s="4"/>
      <c r="QIR568" s="4"/>
      <c r="QIS568" s="4"/>
      <c r="QIT568" s="4"/>
      <c r="QIU568" s="4"/>
      <c r="QIV568" s="4"/>
      <c r="QIW568" s="4"/>
      <c r="QIX568" s="4"/>
      <c r="QIY568" s="4"/>
      <c r="QIZ568" s="4"/>
      <c r="QJA568" s="4"/>
      <c r="QJB568" s="4"/>
      <c r="QJC568" s="4"/>
      <c r="QJD568" s="4"/>
      <c r="QJE568" s="4"/>
      <c r="QJF568" s="4"/>
      <c r="QJG568" s="4"/>
      <c r="QJH568" s="4"/>
      <c r="QJI568" s="4"/>
      <c r="QJJ568" s="4"/>
      <c r="QJK568" s="4"/>
      <c r="QJL568" s="4"/>
      <c r="QJM568" s="4"/>
      <c r="QJN568" s="4"/>
      <c r="QJO568" s="4"/>
      <c r="QJP568" s="4"/>
      <c r="QJQ568" s="4"/>
      <c r="QJR568" s="4"/>
      <c r="QJS568" s="4"/>
      <c r="QJT568" s="4"/>
      <c r="QJU568" s="4"/>
      <c r="QJV568" s="4"/>
      <c r="QJW568" s="4"/>
      <c r="QJX568" s="4"/>
      <c r="QJY568" s="4"/>
      <c r="QJZ568" s="4"/>
      <c r="QKA568" s="4"/>
      <c r="QKB568" s="4"/>
      <c r="QKC568" s="4"/>
      <c r="QKD568" s="4"/>
      <c r="QKE568" s="4"/>
      <c r="QKF568" s="4"/>
      <c r="QKG568" s="4"/>
      <c r="QKH568" s="4"/>
      <c r="QKI568" s="4"/>
      <c r="QKJ568" s="4"/>
      <c r="QKK568" s="4"/>
      <c r="QKL568" s="4"/>
      <c r="QKM568" s="4"/>
      <c r="QKN568" s="4"/>
      <c r="QKO568" s="4"/>
      <c r="QKP568" s="4"/>
      <c r="QKQ568" s="4"/>
      <c r="QKR568" s="4"/>
      <c r="QKS568" s="4"/>
      <c r="QKT568" s="4"/>
      <c r="QKU568" s="4"/>
      <c r="QKV568" s="4"/>
      <c r="QKW568" s="4"/>
      <c r="QKX568" s="4"/>
      <c r="QKY568" s="4"/>
      <c r="QKZ568" s="4"/>
      <c r="QLA568" s="4"/>
      <c r="QLB568" s="4"/>
      <c r="QLC568" s="4"/>
      <c r="QLD568" s="4"/>
      <c r="QLE568" s="4"/>
      <c r="QLF568" s="4"/>
      <c r="QLG568" s="4"/>
      <c r="QLH568" s="4"/>
      <c r="QLI568" s="4"/>
      <c r="QLJ568" s="4"/>
      <c r="QLK568" s="4"/>
      <c r="QLL568" s="4"/>
      <c r="QLM568" s="4"/>
      <c r="QLN568" s="4"/>
      <c r="QLO568" s="4"/>
      <c r="QLP568" s="4"/>
      <c r="QLQ568" s="4"/>
      <c r="QLR568" s="4"/>
      <c r="QLS568" s="4"/>
      <c r="QLT568" s="4"/>
      <c r="QLU568" s="4"/>
      <c r="QLV568" s="4"/>
      <c r="QLW568" s="4"/>
      <c r="QLX568" s="4"/>
      <c r="QLY568" s="4"/>
      <c r="QLZ568" s="4"/>
      <c r="QMA568" s="4"/>
      <c r="QMB568" s="4"/>
      <c r="QMC568" s="4"/>
      <c r="QMD568" s="4"/>
      <c r="QME568" s="4"/>
      <c r="QMF568" s="4"/>
      <c r="QMG568" s="4"/>
      <c r="QMH568" s="4"/>
      <c r="QMI568" s="4"/>
      <c r="QMJ568" s="4"/>
      <c r="QMK568" s="4"/>
      <c r="QML568" s="4"/>
      <c r="QMM568" s="4"/>
      <c r="QMN568" s="4"/>
      <c r="QMO568" s="4"/>
      <c r="QMP568" s="4"/>
      <c r="QMQ568" s="4"/>
      <c r="QMR568" s="4"/>
      <c r="QMS568" s="4"/>
      <c r="QMT568" s="4"/>
      <c r="QMU568" s="4"/>
      <c r="QMV568" s="4"/>
      <c r="QMW568" s="4"/>
      <c r="QMX568" s="4"/>
      <c r="QMY568" s="4"/>
      <c r="QMZ568" s="4"/>
      <c r="QNA568" s="4"/>
      <c r="QNB568" s="4"/>
      <c r="QNC568" s="4"/>
      <c r="QND568" s="4"/>
      <c r="QNE568" s="4"/>
      <c r="QNF568" s="4"/>
      <c r="QNG568" s="4"/>
      <c r="QNH568" s="4"/>
      <c r="QNI568" s="4"/>
      <c r="QNJ568" s="4"/>
      <c r="QNK568" s="4"/>
      <c r="QNL568" s="4"/>
      <c r="QNM568" s="4"/>
      <c r="QNN568" s="4"/>
      <c r="QNO568" s="4"/>
      <c r="QNP568" s="4"/>
      <c r="QNQ568" s="4"/>
      <c r="QNR568" s="4"/>
      <c r="QNS568" s="4"/>
      <c r="QNT568" s="4"/>
      <c r="QNU568" s="4"/>
      <c r="QNV568" s="4"/>
      <c r="QNW568" s="4"/>
      <c r="QNX568" s="4"/>
      <c r="QNY568" s="4"/>
      <c r="QNZ568" s="4"/>
      <c r="QOA568" s="4"/>
      <c r="QOB568" s="4"/>
      <c r="QOC568" s="4"/>
      <c r="QOD568" s="4"/>
      <c r="QOE568" s="4"/>
      <c r="QOF568" s="4"/>
      <c r="QOG568" s="4"/>
      <c r="QOH568" s="4"/>
      <c r="QOI568" s="4"/>
      <c r="QOJ568" s="4"/>
      <c r="QOK568" s="4"/>
      <c r="QOL568" s="4"/>
      <c r="QOM568" s="4"/>
      <c r="QON568" s="4"/>
      <c r="QOO568" s="4"/>
      <c r="QOP568" s="4"/>
      <c r="QOQ568" s="4"/>
      <c r="QOR568" s="4"/>
      <c r="QOS568" s="4"/>
      <c r="QOT568" s="4"/>
      <c r="QOU568" s="4"/>
      <c r="QOV568" s="4"/>
      <c r="QOW568" s="4"/>
      <c r="QOX568" s="4"/>
      <c r="QOY568" s="4"/>
      <c r="QOZ568" s="4"/>
      <c r="QPA568" s="4"/>
      <c r="QPB568" s="4"/>
      <c r="QPC568" s="4"/>
      <c r="QPD568" s="4"/>
      <c r="QPE568" s="4"/>
      <c r="QPF568" s="4"/>
      <c r="QPG568" s="4"/>
      <c r="QPH568" s="4"/>
      <c r="QPI568" s="4"/>
      <c r="QPJ568" s="4"/>
      <c r="QPK568" s="4"/>
      <c r="QPL568" s="4"/>
      <c r="QPM568" s="4"/>
      <c r="QPN568" s="4"/>
      <c r="QPO568" s="4"/>
      <c r="QPP568" s="4"/>
      <c r="QPQ568" s="4"/>
      <c r="QPR568" s="4"/>
      <c r="QPS568" s="4"/>
      <c r="QPT568" s="4"/>
      <c r="QPU568" s="4"/>
      <c r="QPV568" s="4"/>
      <c r="QPW568" s="4"/>
      <c r="QPX568" s="4"/>
      <c r="QPY568" s="4"/>
      <c r="QPZ568" s="4"/>
      <c r="QQA568" s="4"/>
      <c r="QQB568" s="4"/>
      <c r="QQC568" s="4"/>
      <c r="QQD568" s="4"/>
      <c r="QQE568" s="4"/>
      <c r="QQF568" s="4"/>
      <c r="QQG568" s="4"/>
      <c r="QQH568" s="4"/>
      <c r="QQI568" s="4"/>
      <c r="QQJ568" s="4"/>
      <c r="QQK568" s="4"/>
      <c r="QQL568" s="4"/>
      <c r="QQM568" s="4"/>
      <c r="QQN568" s="4"/>
      <c r="QQO568" s="4"/>
      <c r="QQP568" s="4"/>
      <c r="QQQ568" s="4"/>
      <c r="QQR568" s="4"/>
      <c r="QQS568" s="4"/>
      <c r="QQT568" s="4"/>
      <c r="QQU568" s="4"/>
      <c r="QQV568" s="4"/>
      <c r="QQW568" s="4"/>
      <c r="QQX568" s="4"/>
      <c r="QQY568" s="4"/>
      <c r="QQZ568" s="4"/>
      <c r="QRA568" s="4"/>
      <c r="QRB568" s="4"/>
      <c r="QRC568" s="4"/>
      <c r="QRD568" s="4"/>
      <c r="QRE568" s="4"/>
      <c r="QRF568" s="4"/>
      <c r="QRG568" s="4"/>
      <c r="QRH568" s="4"/>
      <c r="QRI568" s="4"/>
      <c r="QRJ568" s="4"/>
      <c r="QRK568" s="4"/>
      <c r="QRL568" s="4"/>
      <c r="QRM568" s="4"/>
      <c r="QRN568" s="4"/>
      <c r="QRO568" s="4"/>
      <c r="QRP568" s="4"/>
      <c r="QRQ568" s="4"/>
      <c r="QRR568" s="4"/>
      <c r="QRS568" s="4"/>
      <c r="QRT568" s="4"/>
      <c r="QRU568" s="4"/>
      <c r="QRV568" s="4"/>
      <c r="QRW568" s="4"/>
      <c r="QRX568" s="4"/>
      <c r="QRY568" s="4"/>
      <c r="QRZ568" s="4"/>
      <c r="QSA568" s="4"/>
      <c r="QSB568" s="4"/>
      <c r="QSC568" s="4"/>
      <c r="QSD568" s="4"/>
      <c r="QSE568" s="4"/>
      <c r="QSF568" s="4"/>
      <c r="QSG568" s="4"/>
      <c r="QSH568" s="4"/>
      <c r="QSI568" s="4"/>
      <c r="QSJ568" s="4"/>
      <c r="QSK568" s="4"/>
      <c r="QSL568" s="4"/>
      <c r="QSM568" s="4"/>
      <c r="QSN568" s="4"/>
      <c r="QSO568" s="4"/>
      <c r="QSP568" s="4"/>
      <c r="QSQ568" s="4"/>
      <c r="QSR568" s="4"/>
      <c r="QSS568" s="4"/>
      <c r="QST568" s="4"/>
      <c r="QSU568" s="4"/>
      <c r="QSV568" s="4"/>
      <c r="QSW568" s="4"/>
      <c r="QSX568" s="4"/>
      <c r="QSY568" s="4"/>
      <c r="QSZ568" s="4"/>
      <c r="QTA568" s="4"/>
      <c r="QTB568" s="4"/>
      <c r="QTC568" s="4"/>
      <c r="QTD568" s="4"/>
      <c r="QTE568" s="4"/>
      <c r="QTF568" s="4"/>
      <c r="QTG568" s="4"/>
      <c r="QTH568" s="4"/>
      <c r="QTI568" s="4"/>
      <c r="QTJ568" s="4"/>
      <c r="QTK568" s="4"/>
      <c r="QTL568" s="4"/>
      <c r="QTM568" s="4"/>
      <c r="QTN568" s="4"/>
      <c r="QTO568" s="4"/>
      <c r="QTP568" s="4"/>
      <c r="QTQ568" s="4"/>
      <c r="QTR568" s="4"/>
      <c r="QTS568" s="4"/>
      <c r="QTT568" s="4"/>
      <c r="QTU568" s="4"/>
      <c r="QTV568" s="4"/>
      <c r="QTW568" s="4"/>
      <c r="QTX568" s="4"/>
      <c r="QTY568" s="4"/>
      <c r="QTZ568" s="4"/>
      <c r="QUA568" s="4"/>
      <c r="QUB568" s="4"/>
      <c r="QUC568" s="4"/>
      <c r="QUD568" s="4"/>
      <c r="QUE568" s="4"/>
      <c r="QUF568" s="4"/>
      <c r="QUG568" s="4"/>
      <c r="QUH568" s="4"/>
      <c r="QUI568" s="4"/>
      <c r="QUJ568" s="4"/>
      <c r="QUK568" s="4"/>
      <c r="QUL568" s="4"/>
      <c r="QUM568" s="4"/>
      <c r="QUN568" s="4"/>
      <c r="QUO568" s="4"/>
      <c r="QUP568" s="4"/>
      <c r="QUQ568" s="4"/>
      <c r="QUR568" s="4"/>
      <c r="QUS568" s="4"/>
      <c r="QUT568" s="4"/>
      <c r="QUU568" s="4"/>
      <c r="QUV568" s="4"/>
      <c r="QUW568" s="4"/>
      <c r="QUX568" s="4"/>
      <c r="QUY568" s="4"/>
      <c r="QUZ568" s="4"/>
      <c r="QVA568" s="4"/>
      <c r="QVB568" s="4"/>
      <c r="QVC568" s="4"/>
      <c r="QVD568" s="4"/>
      <c r="QVE568" s="4"/>
      <c r="QVF568" s="4"/>
      <c r="QVG568" s="4"/>
      <c r="QVH568" s="4"/>
      <c r="QVI568" s="4"/>
      <c r="QVJ568" s="4"/>
      <c r="QVK568" s="4"/>
      <c r="QVL568" s="4"/>
      <c r="QVM568" s="4"/>
      <c r="QVN568" s="4"/>
      <c r="QVO568" s="4"/>
      <c r="QVP568" s="4"/>
      <c r="QVQ568" s="4"/>
      <c r="QVR568" s="4"/>
      <c r="QVS568" s="4"/>
      <c r="QVT568" s="4"/>
      <c r="QVU568" s="4"/>
      <c r="QVV568" s="4"/>
      <c r="QVW568" s="4"/>
      <c r="QVX568" s="4"/>
      <c r="QVY568" s="4"/>
      <c r="QVZ568" s="4"/>
      <c r="QWA568" s="4"/>
      <c r="QWB568" s="4"/>
      <c r="QWC568" s="4"/>
      <c r="QWD568" s="4"/>
      <c r="QWE568" s="4"/>
      <c r="QWF568" s="4"/>
      <c r="QWG568" s="4"/>
      <c r="QWH568" s="4"/>
      <c r="QWI568" s="4"/>
      <c r="QWJ568" s="4"/>
      <c r="QWK568" s="4"/>
      <c r="QWL568" s="4"/>
      <c r="QWM568" s="4"/>
      <c r="QWN568" s="4"/>
      <c r="QWO568" s="4"/>
      <c r="QWP568" s="4"/>
      <c r="QWQ568" s="4"/>
      <c r="QWR568" s="4"/>
      <c r="QWS568" s="4"/>
      <c r="QWT568" s="4"/>
      <c r="QWU568" s="4"/>
      <c r="QWV568" s="4"/>
      <c r="QWW568" s="4"/>
      <c r="QWX568" s="4"/>
      <c r="QWY568" s="4"/>
      <c r="QWZ568" s="4"/>
      <c r="QXA568" s="4"/>
      <c r="QXB568" s="4"/>
      <c r="QXC568" s="4"/>
      <c r="QXD568" s="4"/>
      <c r="QXE568" s="4"/>
      <c r="QXF568" s="4"/>
      <c r="QXG568" s="4"/>
      <c r="QXH568" s="4"/>
      <c r="QXI568" s="4"/>
      <c r="QXJ568" s="4"/>
      <c r="QXK568" s="4"/>
      <c r="QXL568" s="4"/>
      <c r="QXM568" s="4"/>
      <c r="QXN568" s="4"/>
      <c r="QXO568" s="4"/>
      <c r="QXP568" s="4"/>
      <c r="QXQ568" s="4"/>
      <c r="QXR568" s="4"/>
      <c r="QXS568" s="4"/>
      <c r="QXT568" s="4"/>
      <c r="QXU568" s="4"/>
      <c r="QXV568" s="4"/>
      <c r="QXW568" s="4"/>
      <c r="QXX568" s="4"/>
      <c r="QXY568" s="4"/>
      <c r="QXZ568" s="4"/>
      <c r="QYA568" s="4"/>
      <c r="QYB568" s="4"/>
      <c r="QYC568" s="4"/>
      <c r="QYD568" s="4"/>
      <c r="QYE568" s="4"/>
      <c r="QYF568" s="4"/>
      <c r="QYG568" s="4"/>
      <c r="QYH568" s="4"/>
      <c r="QYI568" s="4"/>
      <c r="QYJ568" s="4"/>
      <c r="QYK568" s="4"/>
      <c r="QYL568" s="4"/>
      <c r="QYM568" s="4"/>
      <c r="QYN568" s="4"/>
      <c r="QYO568" s="4"/>
      <c r="QYP568" s="4"/>
      <c r="QYQ568" s="4"/>
      <c r="QYR568" s="4"/>
      <c r="QYS568" s="4"/>
      <c r="QYT568" s="4"/>
      <c r="QYU568" s="4"/>
      <c r="QYV568" s="4"/>
      <c r="QYW568" s="4"/>
      <c r="QYX568" s="4"/>
      <c r="QYY568" s="4"/>
      <c r="QYZ568" s="4"/>
      <c r="QZA568" s="4"/>
      <c r="QZB568" s="4"/>
      <c r="QZC568" s="4"/>
      <c r="QZD568" s="4"/>
      <c r="QZE568" s="4"/>
      <c r="QZF568" s="4"/>
      <c r="QZG568" s="4"/>
      <c r="QZH568" s="4"/>
      <c r="QZI568" s="4"/>
      <c r="QZJ568" s="4"/>
      <c r="QZK568" s="4"/>
      <c r="QZL568" s="4"/>
      <c r="QZM568" s="4"/>
      <c r="QZN568" s="4"/>
      <c r="QZO568" s="4"/>
      <c r="QZP568" s="4"/>
      <c r="QZQ568" s="4"/>
      <c r="QZR568" s="4"/>
      <c r="QZS568" s="4"/>
      <c r="QZT568" s="4"/>
      <c r="QZU568" s="4"/>
      <c r="QZV568" s="4"/>
      <c r="QZW568" s="4"/>
      <c r="QZX568" s="4"/>
      <c r="QZY568" s="4"/>
      <c r="QZZ568" s="4"/>
      <c r="RAA568" s="4"/>
      <c r="RAB568" s="4"/>
      <c r="RAC568" s="4"/>
      <c r="RAD568" s="4"/>
      <c r="RAE568" s="4"/>
      <c r="RAF568" s="4"/>
      <c r="RAG568" s="4"/>
      <c r="RAH568" s="4"/>
      <c r="RAI568" s="4"/>
      <c r="RAJ568" s="4"/>
      <c r="RAK568" s="4"/>
      <c r="RAL568" s="4"/>
      <c r="RAM568" s="4"/>
      <c r="RAN568" s="4"/>
      <c r="RAO568" s="4"/>
      <c r="RAP568" s="4"/>
      <c r="RAQ568" s="4"/>
      <c r="RAR568" s="4"/>
      <c r="RAS568" s="4"/>
      <c r="RAT568" s="4"/>
      <c r="RAU568" s="4"/>
      <c r="RAV568" s="4"/>
      <c r="RAW568" s="4"/>
      <c r="RAX568" s="4"/>
      <c r="RAY568" s="4"/>
      <c r="RAZ568" s="4"/>
      <c r="RBA568" s="4"/>
      <c r="RBB568" s="4"/>
      <c r="RBC568" s="4"/>
      <c r="RBD568" s="4"/>
      <c r="RBE568" s="4"/>
      <c r="RBF568" s="4"/>
      <c r="RBG568" s="4"/>
      <c r="RBH568" s="4"/>
      <c r="RBI568" s="4"/>
      <c r="RBJ568" s="4"/>
      <c r="RBK568" s="4"/>
      <c r="RBL568" s="4"/>
      <c r="RBM568" s="4"/>
      <c r="RBN568" s="4"/>
      <c r="RBO568" s="4"/>
      <c r="RBP568" s="4"/>
      <c r="RBQ568" s="4"/>
      <c r="RBR568" s="4"/>
      <c r="RBS568" s="4"/>
      <c r="RBT568" s="4"/>
      <c r="RBU568" s="4"/>
      <c r="RBV568" s="4"/>
      <c r="RBW568" s="4"/>
      <c r="RBX568" s="4"/>
      <c r="RBY568" s="4"/>
      <c r="RBZ568" s="4"/>
      <c r="RCA568" s="4"/>
      <c r="RCB568" s="4"/>
      <c r="RCC568" s="4"/>
      <c r="RCD568" s="4"/>
      <c r="RCE568" s="4"/>
      <c r="RCF568" s="4"/>
      <c r="RCG568" s="4"/>
      <c r="RCH568" s="4"/>
      <c r="RCI568" s="4"/>
      <c r="RCJ568" s="4"/>
      <c r="RCK568" s="4"/>
      <c r="RCL568" s="4"/>
      <c r="RCM568" s="4"/>
      <c r="RCN568" s="4"/>
      <c r="RCO568" s="4"/>
      <c r="RCP568" s="4"/>
      <c r="RCQ568" s="4"/>
      <c r="RCR568" s="4"/>
      <c r="RCS568" s="4"/>
      <c r="RCT568" s="4"/>
      <c r="RCU568" s="4"/>
      <c r="RCV568" s="4"/>
      <c r="RCW568" s="4"/>
      <c r="RCX568" s="4"/>
      <c r="RCY568" s="4"/>
      <c r="RCZ568" s="4"/>
      <c r="RDA568" s="4"/>
      <c r="RDB568" s="4"/>
      <c r="RDC568" s="4"/>
      <c r="RDD568" s="4"/>
      <c r="RDE568" s="4"/>
      <c r="RDF568" s="4"/>
      <c r="RDG568" s="4"/>
      <c r="RDH568" s="4"/>
      <c r="RDI568" s="4"/>
      <c r="RDJ568" s="4"/>
      <c r="RDK568" s="4"/>
      <c r="RDL568" s="4"/>
      <c r="RDM568" s="4"/>
      <c r="RDN568" s="4"/>
      <c r="RDO568" s="4"/>
      <c r="RDP568" s="4"/>
      <c r="RDQ568" s="4"/>
      <c r="RDR568" s="4"/>
      <c r="RDS568" s="4"/>
      <c r="RDT568" s="4"/>
      <c r="RDU568" s="4"/>
      <c r="RDV568" s="4"/>
      <c r="RDW568" s="4"/>
      <c r="RDX568" s="4"/>
      <c r="RDY568" s="4"/>
      <c r="RDZ568" s="4"/>
      <c r="REA568" s="4"/>
      <c r="REB568" s="4"/>
      <c r="REC568" s="4"/>
      <c r="RED568" s="4"/>
      <c r="REE568" s="4"/>
      <c r="REF568" s="4"/>
      <c r="REG568" s="4"/>
      <c r="REH568" s="4"/>
      <c r="REI568" s="4"/>
      <c r="REJ568" s="4"/>
      <c r="REK568" s="4"/>
      <c r="REL568" s="4"/>
      <c r="REM568" s="4"/>
      <c r="REN568" s="4"/>
      <c r="REO568" s="4"/>
      <c r="REP568" s="4"/>
      <c r="REQ568" s="4"/>
      <c r="RER568" s="4"/>
      <c r="RES568" s="4"/>
      <c r="RET568" s="4"/>
      <c r="REU568" s="4"/>
      <c r="REV568" s="4"/>
      <c r="REW568" s="4"/>
      <c r="REX568" s="4"/>
      <c r="REY568" s="4"/>
      <c r="REZ568" s="4"/>
      <c r="RFA568" s="4"/>
      <c r="RFB568" s="4"/>
      <c r="RFC568" s="4"/>
      <c r="RFD568" s="4"/>
      <c r="RFE568" s="4"/>
      <c r="RFF568" s="4"/>
      <c r="RFG568" s="4"/>
      <c r="RFH568" s="4"/>
      <c r="RFI568" s="4"/>
      <c r="RFJ568" s="4"/>
      <c r="RFK568" s="4"/>
      <c r="RFL568" s="4"/>
      <c r="RFM568" s="4"/>
      <c r="RFN568" s="4"/>
      <c r="RFO568" s="4"/>
      <c r="RFP568" s="4"/>
      <c r="RFQ568" s="4"/>
      <c r="RFR568" s="4"/>
      <c r="RFS568" s="4"/>
      <c r="RFT568" s="4"/>
      <c r="RFU568" s="4"/>
      <c r="RFV568" s="4"/>
      <c r="RFW568" s="4"/>
      <c r="RFX568" s="4"/>
      <c r="RFY568" s="4"/>
      <c r="RFZ568" s="4"/>
      <c r="RGA568" s="4"/>
      <c r="RGB568" s="4"/>
      <c r="RGC568" s="4"/>
      <c r="RGD568" s="4"/>
      <c r="RGE568" s="4"/>
      <c r="RGF568" s="4"/>
      <c r="RGG568" s="4"/>
      <c r="RGH568" s="4"/>
      <c r="RGI568" s="4"/>
      <c r="RGJ568" s="4"/>
      <c r="RGK568" s="4"/>
      <c r="RGL568" s="4"/>
      <c r="RGM568" s="4"/>
      <c r="RGN568" s="4"/>
      <c r="RGO568" s="4"/>
      <c r="RGP568" s="4"/>
      <c r="RGQ568" s="4"/>
      <c r="RGR568" s="4"/>
      <c r="RGS568" s="4"/>
      <c r="RGT568" s="4"/>
      <c r="RGU568" s="4"/>
      <c r="RGV568" s="4"/>
      <c r="RGW568" s="4"/>
      <c r="RGX568" s="4"/>
      <c r="RGY568" s="4"/>
      <c r="RGZ568" s="4"/>
      <c r="RHA568" s="4"/>
      <c r="RHB568" s="4"/>
      <c r="RHC568" s="4"/>
      <c r="RHD568" s="4"/>
      <c r="RHE568" s="4"/>
      <c r="RHF568" s="4"/>
      <c r="RHG568" s="4"/>
      <c r="RHH568" s="4"/>
      <c r="RHI568" s="4"/>
      <c r="RHJ568" s="4"/>
      <c r="RHK568" s="4"/>
      <c r="RHL568" s="4"/>
      <c r="RHM568" s="4"/>
      <c r="RHN568" s="4"/>
      <c r="RHO568" s="4"/>
      <c r="RHP568" s="4"/>
      <c r="RHQ568" s="4"/>
      <c r="RHR568" s="4"/>
      <c r="RHS568" s="4"/>
      <c r="RHT568" s="4"/>
      <c r="RHU568" s="4"/>
      <c r="RHV568" s="4"/>
      <c r="RHW568" s="4"/>
      <c r="RHX568" s="4"/>
      <c r="RHY568" s="4"/>
      <c r="RHZ568" s="4"/>
      <c r="RIA568" s="4"/>
      <c r="RIB568" s="4"/>
      <c r="RIC568" s="4"/>
      <c r="RID568" s="4"/>
      <c r="RIE568" s="4"/>
      <c r="RIF568" s="4"/>
      <c r="RIG568" s="4"/>
      <c r="RIH568" s="4"/>
      <c r="RII568" s="4"/>
      <c r="RIJ568" s="4"/>
      <c r="RIK568" s="4"/>
      <c r="RIL568" s="4"/>
      <c r="RIM568" s="4"/>
      <c r="RIN568" s="4"/>
      <c r="RIO568" s="4"/>
      <c r="RIP568" s="4"/>
      <c r="RIQ568" s="4"/>
      <c r="RIR568" s="4"/>
      <c r="RIS568" s="4"/>
      <c r="RIT568" s="4"/>
      <c r="RIU568" s="4"/>
      <c r="RIV568" s="4"/>
      <c r="RIW568" s="4"/>
      <c r="RIX568" s="4"/>
      <c r="RIY568" s="4"/>
      <c r="RIZ568" s="4"/>
      <c r="RJA568" s="4"/>
      <c r="RJB568" s="4"/>
      <c r="RJC568" s="4"/>
      <c r="RJD568" s="4"/>
      <c r="RJE568" s="4"/>
      <c r="RJF568" s="4"/>
      <c r="RJG568" s="4"/>
      <c r="RJH568" s="4"/>
      <c r="RJI568" s="4"/>
      <c r="RJJ568" s="4"/>
      <c r="RJK568" s="4"/>
      <c r="RJL568" s="4"/>
      <c r="RJM568" s="4"/>
      <c r="RJN568" s="4"/>
      <c r="RJO568" s="4"/>
      <c r="RJP568" s="4"/>
      <c r="RJQ568" s="4"/>
      <c r="RJR568" s="4"/>
      <c r="RJS568" s="4"/>
      <c r="RJT568" s="4"/>
      <c r="RJU568" s="4"/>
      <c r="RJV568" s="4"/>
      <c r="RJW568" s="4"/>
      <c r="RJX568" s="4"/>
      <c r="RJY568" s="4"/>
      <c r="RJZ568" s="4"/>
      <c r="RKA568" s="4"/>
      <c r="RKB568" s="4"/>
      <c r="RKC568" s="4"/>
      <c r="RKD568" s="4"/>
      <c r="RKE568" s="4"/>
      <c r="RKF568" s="4"/>
      <c r="RKG568" s="4"/>
      <c r="RKH568" s="4"/>
      <c r="RKI568" s="4"/>
      <c r="RKJ568" s="4"/>
      <c r="RKK568" s="4"/>
      <c r="RKL568" s="4"/>
      <c r="RKM568" s="4"/>
      <c r="RKN568" s="4"/>
      <c r="RKO568" s="4"/>
      <c r="RKP568" s="4"/>
      <c r="RKQ568" s="4"/>
      <c r="RKR568" s="4"/>
      <c r="RKS568" s="4"/>
      <c r="RKT568" s="4"/>
      <c r="RKU568" s="4"/>
      <c r="RKV568" s="4"/>
      <c r="RKW568" s="4"/>
      <c r="RKX568" s="4"/>
      <c r="RKY568" s="4"/>
      <c r="RKZ568" s="4"/>
      <c r="RLA568" s="4"/>
      <c r="RLB568" s="4"/>
      <c r="RLC568" s="4"/>
      <c r="RLD568" s="4"/>
      <c r="RLE568" s="4"/>
      <c r="RLF568" s="4"/>
      <c r="RLG568" s="4"/>
      <c r="RLH568" s="4"/>
      <c r="RLI568" s="4"/>
      <c r="RLJ568" s="4"/>
      <c r="RLK568" s="4"/>
      <c r="RLL568" s="4"/>
      <c r="RLM568" s="4"/>
      <c r="RLN568" s="4"/>
      <c r="RLO568" s="4"/>
      <c r="RLP568" s="4"/>
      <c r="RLQ568" s="4"/>
      <c r="RLR568" s="4"/>
      <c r="RLS568" s="4"/>
      <c r="RLT568" s="4"/>
      <c r="RLU568" s="4"/>
      <c r="RLV568" s="4"/>
      <c r="RLW568" s="4"/>
      <c r="RLX568" s="4"/>
      <c r="RLY568" s="4"/>
      <c r="RLZ568" s="4"/>
      <c r="RMA568" s="4"/>
      <c r="RMB568" s="4"/>
      <c r="RMC568" s="4"/>
      <c r="RMD568" s="4"/>
      <c r="RME568" s="4"/>
      <c r="RMF568" s="4"/>
      <c r="RMG568" s="4"/>
      <c r="RMH568" s="4"/>
      <c r="RMI568" s="4"/>
      <c r="RMJ568" s="4"/>
      <c r="RMK568" s="4"/>
      <c r="RML568" s="4"/>
      <c r="RMM568" s="4"/>
      <c r="RMN568" s="4"/>
      <c r="RMO568" s="4"/>
      <c r="RMP568" s="4"/>
      <c r="RMQ568" s="4"/>
      <c r="RMR568" s="4"/>
      <c r="RMS568" s="4"/>
      <c r="RMT568" s="4"/>
      <c r="RMU568" s="4"/>
      <c r="RMV568" s="4"/>
      <c r="RMW568" s="4"/>
      <c r="RMX568" s="4"/>
      <c r="RMY568" s="4"/>
      <c r="RMZ568" s="4"/>
      <c r="RNA568" s="4"/>
      <c r="RNB568" s="4"/>
      <c r="RNC568" s="4"/>
      <c r="RND568" s="4"/>
      <c r="RNE568" s="4"/>
      <c r="RNF568" s="4"/>
      <c r="RNG568" s="4"/>
      <c r="RNH568" s="4"/>
      <c r="RNI568" s="4"/>
      <c r="RNJ568" s="4"/>
      <c r="RNK568" s="4"/>
      <c r="RNL568" s="4"/>
      <c r="RNM568" s="4"/>
      <c r="RNN568" s="4"/>
      <c r="RNO568" s="4"/>
      <c r="RNP568" s="4"/>
      <c r="RNQ568" s="4"/>
      <c r="RNR568" s="4"/>
      <c r="RNS568" s="4"/>
      <c r="RNT568" s="4"/>
      <c r="RNU568" s="4"/>
      <c r="RNV568" s="4"/>
      <c r="RNW568" s="4"/>
      <c r="RNX568" s="4"/>
      <c r="RNY568" s="4"/>
      <c r="RNZ568" s="4"/>
      <c r="ROA568" s="4"/>
      <c r="ROB568" s="4"/>
      <c r="ROC568" s="4"/>
      <c r="ROD568" s="4"/>
      <c r="ROE568" s="4"/>
      <c r="ROF568" s="4"/>
      <c r="ROG568" s="4"/>
      <c r="ROH568" s="4"/>
      <c r="ROI568" s="4"/>
      <c r="ROJ568" s="4"/>
      <c r="ROK568" s="4"/>
      <c r="ROL568" s="4"/>
      <c r="ROM568" s="4"/>
      <c r="RON568" s="4"/>
      <c r="ROO568" s="4"/>
      <c r="ROP568" s="4"/>
      <c r="ROQ568" s="4"/>
      <c r="ROR568" s="4"/>
      <c r="ROS568" s="4"/>
      <c r="ROT568" s="4"/>
      <c r="ROU568" s="4"/>
      <c r="ROV568" s="4"/>
      <c r="ROW568" s="4"/>
      <c r="ROX568" s="4"/>
      <c r="ROY568" s="4"/>
      <c r="ROZ568" s="4"/>
      <c r="RPA568" s="4"/>
      <c r="RPB568" s="4"/>
      <c r="RPC568" s="4"/>
      <c r="RPD568" s="4"/>
      <c r="RPE568" s="4"/>
      <c r="RPF568" s="4"/>
      <c r="RPG568" s="4"/>
      <c r="RPH568" s="4"/>
      <c r="RPI568" s="4"/>
      <c r="RPJ568" s="4"/>
      <c r="RPK568" s="4"/>
      <c r="RPL568" s="4"/>
      <c r="RPM568" s="4"/>
      <c r="RPN568" s="4"/>
      <c r="RPO568" s="4"/>
      <c r="RPP568" s="4"/>
      <c r="RPQ568" s="4"/>
      <c r="RPR568" s="4"/>
      <c r="RPS568" s="4"/>
      <c r="RPT568" s="4"/>
      <c r="RPU568" s="4"/>
      <c r="RPV568" s="4"/>
      <c r="RPW568" s="4"/>
      <c r="RPX568" s="4"/>
      <c r="RPY568" s="4"/>
      <c r="RPZ568" s="4"/>
      <c r="RQA568" s="4"/>
      <c r="RQB568" s="4"/>
      <c r="RQC568" s="4"/>
      <c r="RQD568" s="4"/>
      <c r="RQE568" s="4"/>
      <c r="RQF568" s="4"/>
      <c r="RQG568" s="4"/>
      <c r="RQH568" s="4"/>
      <c r="RQI568" s="4"/>
      <c r="RQJ568" s="4"/>
      <c r="RQK568" s="4"/>
      <c r="RQL568" s="4"/>
      <c r="RQM568" s="4"/>
      <c r="RQN568" s="4"/>
      <c r="RQO568" s="4"/>
      <c r="RQP568" s="4"/>
      <c r="RQQ568" s="4"/>
      <c r="RQR568" s="4"/>
      <c r="RQS568" s="4"/>
      <c r="RQT568" s="4"/>
      <c r="RQU568" s="4"/>
      <c r="RQV568" s="4"/>
      <c r="RQW568" s="4"/>
      <c r="RQX568" s="4"/>
      <c r="RQY568" s="4"/>
      <c r="RQZ568" s="4"/>
      <c r="RRA568" s="4"/>
      <c r="RRB568" s="4"/>
      <c r="RRC568" s="4"/>
      <c r="RRD568" s="4"/>
      <c r="RRE568" s="4"/>
      <c r="RRF568" s="4"/>
      <c r="RRG568" s="4"/>
      <c r="RRH568" s="4"/>
      <c r="RRI568" s="4"/>
      <c r="RRJ568" s="4"/>
      <c r="RRK568" s="4"/>
      <c r="RRL568" s="4"/>
      <c r="RRM568" s="4"/>
      <c r="RRN568" s="4"/>
      <c r="RRO568" s="4"/>
      <c r="RRP568" s="4"/>
      <c r="RRQ568" s="4"/>
      <c r="RRR568" s="4"/>
      <c r="RRS568" s="4"/>
      <c r="RRT568" s="4"/>
      <c r="RRU568" s="4"/>
      <c r="RRV568" s="4"/>
      <c r="RRW568" s="4"/>
      <c r="RRX568" s="4"/>
      <c r="RRY568" s="4"/>
      <c r="RRZ568" s="4"/>
      <c r="RSA568" s="4"/>
      <c r="RSB568" s="4"/>
      <c r="RSC568" s="4"/>
      <c r="RSD568" s="4"/>
      <c r="RSE568" s="4"/>
      <c r="RSF568" s="4"/>
      <c r="RSG568" s="4"/>
      <c r="RSH568" s="4"/>
      <c r="RSI568" s="4"/>
      <c r="RSJ568" s="4"/>
      <c r="RSK568" s="4"/>
      <c r="RSL568" s="4"/>
      <c r="RSM568" s="4"/>
      <c r="RSN568" s="4"/>
      <c r="RSO568" s="4"/>
      <c r="RSP568" s="4"/>
      <c r="RSQ568" s="4"/>
      <c r="RSR568" s="4"/>
      <c r="RSS568" s="4"/>
      <c r="RST568" s="4"/>
      <c r="RSU568" s="4"/>
      <c r="RSV568" s="4"/>
      <c r="RSW568" s="4"/>
      <c r="RSX568" s="4"/>
      <c r="RSY568" s="4"/>
      <c r="RSZ568" s="4"/>
      <c r="RTA568" s="4"/>
      <c r="RTB568" s="4"/>
      <c r="RTC568" s="4"/>
      <c r="RTD568" s="4"/>
      <c r="RTE568" s="4"/>
      <c r="RTF568" s="4"/>
      <c r="RTG568" s="4"/>
      <c r="RTH568" s="4"/>
      <c r="RTI568" s="4"/>
      <c r="RTJ568" s="4"/>
      <c r="RTK568" s="4"/>
      <c r="RTL568" s="4"/>
      <c r="RTM568" s="4"/>
      <c r="RTN568" s="4"/>
      <c r="RTO568" s="4"/>
      <c r="RTP568" s="4"/>
      <c r="RTQ568" s="4"/>
      <c r="RTR568" s="4"/>
      <c r="RTS568" s="4"/>
      <c r="RTT568" s="4"/>
      <c r="RTU568" s="4"/>
      <c r="RTV568" s="4"/>
      <c r="RTW568" s="4"/>
      <c r="RTX568" s="4"/>
      <c r="RTY568" s="4"/>
      <c r="RTZ568" s="4"/>
      <c r="RUA568" s="4"/>
      <c r="RUB568" s="4"/>
      <c r="RUC568" s="4"/>
      <c r="RUD568" s="4"/>
      <c r="RUE568" s="4"/>
      <c r="RUF568" s="4"/>
      <c r="RUG568" s="4"/>
      <c r="RUH568" s="4"/>
      <c r="RUI568" s="4"/>
      <c r="RUJ568" s="4"/>
      <c r="RUK568" s="4"/>
      <c r="RUL568" s="4"/>
      <c r="RUM568" s="4"/>
      <c r="RUN568" s="4"/>
      <c r="RUO568" s="4"/>
      <c r="RUP568" s="4"/>
      <c r="RUQ568" s="4"/>
      <c r="RUR568" s="4"/>
      <c r="RUS568" s="4"/>
      <c r="RUT568" s="4"/>
      <c r="RUU568" s="4"/>
      <c r="RUV568" s="4"/>
      <c r="RUW568" s="4"/>
      <c r="RUX568" s="4"/>
      <c r="RUY568" s="4"/>
      <c r="RUZ568" s="4"/>
      <c r="RVA568" s="4"/>
      <c r="RVB568" s="4"/>
      <c r="RVC568" s="4"/>
      <c r="RVD568" s="4"/>
      <c r="RVE568" s="4"/>
      <c r="RVF568" s="4"/>
      <c r="RVG568" s="4"/>
      <c r="RVH568" s="4"/>
      <c r="RVI568" s="4"/>
      <c r="RVJ568" s="4"/>
      <c r="RVK568" s="4"/>
      <c r="RVL568" s="4"/>
      <c r="RVM568" s="4"/>
      <c r="RVN568" s="4"/>
      <c r="RVO568" s="4"/>
      <c r="RVP568" s="4"/>
      <c r="RVQ568" s="4"/>
      <c r="RVR568" s="4"/>
      <c r="RVS568" s="4"/>
      <c r="RVT568" s="4"/>
      <c r="RVU568" s="4"/>
      <c r="RVV568" s="4"/>
      <c r="RVW568" s="4"/>
      <c r="RVX568" s="4"/>
      <c r="RVY568" s="4"/>
      <c r="RVZ568" s="4"/>
      <c r="RWA568" s="4"/>
      <c r="RWB568" s="4"/>
      <c r="RWC568" s="4"/>
      <c r="RWD568" s="4"/>
      <c r="RWE568" s="4"/>
      <c r="RWF568" s="4"/>
      <c r="RWG568" s="4"/>
      <c r="RWH568" s="4"/>
      <c r="RWI568" s="4"/>
      <c r="RWJ568" s="4"/>
      <c r="RWK568" s="4"/>
      <c r="RWL568" s="4"/>
      <c r="RWM568" s="4"/>
      <c r="RWN568" s="4"/>
      <c r="RWO568" s="4"/>
      <c r="RWP568" s="4"/>
      <c r="RWQ568" s="4"/>
      <c r="RWR568" s="4"/>
      <c r="RWS568" s="4"/>
      <c r="RWT568" s="4"/>
      <c r="RWU568" s="4"/>
      <c r="RWV568" s="4"/>
      <c r="RWW568" s="4"/>
      <c r="RWX568" s="4"/>
      <c r="RWY568" s="4"/>
      <c r="RWZ568" s="4"/>
      <c r="RXA568" s="4"/>
      <c r="RXB568" s="4"/>
      <c r="RXC568" s="4"/>
      <c r="RXD568" s="4"/>
      <c r="RXE568" s="4"/>
      <c r="RXF568" s="4"/>
      <c r="RXG568" s="4"/>
      <c r="RXH568" s="4"/>
      <c r="RXI568" s="4"/>
      <c r="RXJ568" s="4"/>
      <c r="RXK568" s="4"/>
      <c r="RXL568" s="4"/>
      <c r="RXM568" s="4"/>
      <c r="RXN568" s="4"/>
      <c r="RXO568" s="4"/>
      <c r="RXP568" s="4"/>
      <c r="RXQ568" s="4"/>
      <c r="RXR568" s="4"/>
      <c r="RXS568" s="4"/>
      <c r="RXT568" s="4"/>
      <c r="RXU568" s="4"/>
      <c r="RXV568" s="4"/>
      <c r="RXW568" s="4"/>
      <c r="RXX568" s="4"/>
      <c r="RXY568" s="4"/>
      <c r="RXZ568" s="4"/>
      <c r="RYA568" s="4"/>
      <c r="RYB568" s="4"/>
      <c r="RYC568" s="4"/>
      <c r="RYD568" s="4"/>
      <c r="RYE568" s="4"/>
      <c r="RYF568" s="4"/>
      <c r="RYG568" s="4"/>
      <c r="RYH568" s="4"/>
      <c r="RYI568" s="4"/>
      <c r="RYJ568" s="4"/>
      <c r="RYK568" s="4"/>
      <c r="RYL568" s="4"/>
      <c r="RYM568" s="4"/>
      <c r="RYN568" s="4"/>
      <c r="RYO568" s="4"/>
      <c r="RYP568" s="4"/>
      <c r="RYQ568" s="4"/>
      <c r="RYR568" s="4"/>
      <c r="RYS568" s="4"/>
      <c r="RYT568" s="4"/>
      <c r="RYU568" s="4"/>
      <c r="RYV568" s="4"/>
      <c r="RYW568" s="4"/>
      <c r="RYX568" s="4"/>
      <c r="RYY568" s="4"/>
      <c r="RYZ568" s="4"/>
      <c r="RZA568" s="4"/>
      <c r="RZB568" s="4"/>
      <c r="RZC568" s="4"/>
      <c r="RZD568" s="4"/>
      <c r="RZE568" s="4"/>
      <c r="RZF568" s="4"/>
      <c r="RZG568" s="4"/>
      <c r="RZH568" s="4"/>
      <c r="RZI568" s="4"/>
      <c r="RZJ568" s="4"/>
      <c r="RZK568" s="4"/>
      <c r="RZL568" s="4"/>
      <c r="RZM568" s="4"/>
      <c r="RZN568" s="4"/>
      <c r="RZO568" s="4"/>
      <c r="RZP568" s="4"/>
      <c r="RZQ568" s="4"/>
      <c r="RZR568" s="4"/>
      <c r="RZS568" s="4"/>
      <c r="RZT568" s="4"/>
      <c r="RZU568" s="4"/>
      <c r="RZV568" s="4"/>
      <c r="RZW568" s="4"/>
      <c r="RZX568" s="4"/>
      <c r="RZY568" s="4"/>
      <c r="RZZ568" s="4"/>
      <c r="SAA568" s="4"/>
      <c r="SAB568" s="4"/>
      <c r="SAC568" s="4"/>
      <c r="SAD568" s="4"/>
      <c r="SAE568" s="4"/>
      <c r="SAF568" s="4"/>
      <c r="SAG568" s="4"/>
      <c r="SAH568" s="4"/>
      <c r="SAI568" s="4"/>
      <c r="SAJ568" s="4"/>
      <c r="SAK568" s="4"/>
      <c r="SAL568" s="4"/>
      <c r="SAM568" s="4"/>
      <c r="SAN568" s="4"/>
      <c r="SAO568" s="4"/>
      <c r="SAP568" s="4"/>
      <c r="SAQ568" s="4"/>
      <c r="SAR568" s="4"/>
      <c r="SAS568" s="4"/>
      <c r="SAT568" s="4"/>
      <c r="SAU568" s="4"/>
      <c r="SAV568" s="4"/>
      <c r="SAW568" s="4"/>
      <c r="SAX568" s="4"/>
      <c r="SAY568" s="4"/>
      <c r="SAZ568" s="4"/>
      <c r="SBA568" s="4"/>
      <c r="SBB568" s="4"/>
      <c r="SBC568" s="4"/>
      <c r="SBD568" s="4"/>
      <c r="SBE568" s="4"/>
      <c r="SBF568" s="4"/>
      <c r="SBG568" s="4"/>
      <c r="SBH568" s="4"/>
      <c r="SBI568" s="4"/>
      <c r="SBJ568" s="4"/>
      <c r="SBK568" s="4"/>
      <c r="SBL568" s="4"/>
      <c r="SBM568" s="4"/>
      <c r="SBN568" s="4"/>
      <c r="SBO568" s="4"/>
      <c r="SBP568" s="4"/>
      <c r="SBQ568" s="4"/>
      <c r="SBR568" s="4"/>
      <c r="SBS568" s="4"/>
      <c r="SBT568" s="4"/>
      <c r="SBU568" s="4"/>
      <c r="SBV568" s="4"/>
      <c r="SBW568" s="4"/>
      <c r="SBX568" s="4"/>
      <c r="SBY568" s="4"/>
      <c r="SBZ568" s="4"/>
      <c r="SCA568" s="4"/>
      <c r="SCB568" s="4"/>
      <c r="SCC568" s="4"/>
      <c r="SCD568" s="4"/>
      <c r="SCE568" s="4"/>
      <c r="SCF568" s="4"/>
      <c r="SCG568" s="4"/>
      <c r="SCH568" s="4"/>
      <c r="SCI568" s="4"/>
      <c r="SCJ568" s="4"/>
      <c r="SCK568" s="4"/>
      <c r="SCL568" s="4"/>
      <c r="SCM568" s="4"/>
      <c r="SCN568" s="4"/>
      <c r="SCO568" s="4"/>
      <c r="SCP568" s="4"/>
      <c r="SCQ568" s="4"/>
      <c r="SCR568" s="4"/>
      <c r="SCS568" s="4"/>
      <c r="SCT568" s="4"/>
      <c r="SCU568" s="4"/>
      <c r="SCV568" s="4"/>
      <c r="SCW568" s="4"/>
      <c r="SCX568" s="4"/>
      <c r="SCY568" s="4"/>
      <c r="SCZ568" s="4"/>
      <c r="SDA568" s="4"/>
      <c r="SDB568" s="4"/>
      <c r="SDC568" s="4"/>
      <c r="SDD568" s="4"/>
      <c r="SDE568" s="4"/>
      <c r="SDF568" s="4"/>
      <c r="SDG568" s="4"/>
      <c r="SDH568" s="4"/>
      <c r="SDI568" s="4"/>
      <c r="SDJ568" s="4"/>
      <c r="SDK568" s="4"/>
      <c r="SDL568" s="4"/>
      <c r="SDM568" s="4"/>
      <c r="SDN568" s="4"/>
      <c r="SDO568" s="4"/>
      <c r="SDP568" s="4"/>
      <c r="SDQ568" s="4"/>
      <c r="SDR568" s="4"/>
      <c r="SDS568" s="4"/>
      <c r="SDT568" s="4"/>
      <c r="SDU568" s="4"/>
      <c r="SDV568" s="4"/>
      <c r="SDW568" s="4"/>
      <c r="SDX568" s="4"/>
      <c r="SDY568" s="4"/>
      <c r="SDZ568" s="4"/>
      <c r="SEA568" s="4"/>
      <c r="SEB568" s="4"/>
      <c r="SEC568" s="4"/>
      <c r="SED568" s="4"/>
      <c r="SEE568" s="4"/>
      <c r="SEF568" s="4"/>
      <c r="SEG568" s="4"/>
      <c r="SEH568" s="4"/>
      <c r="SEI568" s="4"/>
      <c r="SEJ568" s="4"/>
      <c r="SEK568" s="4"/>
      <c r="SEL568" s="4"/>
      <c r="SEM568" s="4"/>
      <c r="SEN568" s="4"/>
      <c r="SEO568" s="4"/>
      <c r="SEP568" s="4"/>
      <c r="SEQ568" s="4"/>
      <c r="SER568" s="4"/>
      <c r="SES568" s="4"/>
      <c r="SET568" s="4"/>
      <c r="SEU568" s="4"/>
      <c r="SEV568" s="4"/>
      <c r="SEW568" s="4"/>
      <c r="SEX568" s="4"/>
      <c r="SEY568" s="4"/>
      <c r="SEZ568" s="4"/>
      <c r="SFA568" s="4"/>
      <c r="SFB568" s="4"/>
      <c r="SFC568" s="4"/>
      <c r="SFD568" s="4"/>
      <c r="SFE568" s="4"/>
      <c r="SFF568" s="4"/>
      <c r="SFG568" s="4"/>
      <c r="SFH568" s="4"/>
      <c r="SFI568" s="4"/>
      <c r="SFJ568" s="4"/>
      <c r="SFK568" s="4"/>
      <c r="SFL568" s="4"/>
      <c r="SFM568" s="4"/>
      <c r="SFN568" s="4"/>
      <c r="SFO568" s="4"/>
      <c r="SFP568" s="4"/>
      <c r="SFQ568" s="4"/>
      <c r="SFR568" s="4"/>
      <c r="SFS568" s="4"/>
      <c r="SFT568" s="4"/>
      <c r="SFU568" s="4"/>
      <c r="SFV568" s="4"/>
      <c r="SFW568" s="4"/>
      <c r="SFX568" s="4"/>
      <c r="SFY568" s="4"/>
      <c r="SFZ568" s="4"/>
      <c r="SGA568" s="4"/>
      <c r="SGB568" s="4"/>
      <c r="SGC568" s="4"/>
      <c r="SGD568" s="4"/>
      <c r="SGE568" s="4"/>
      <c r="SGF568" s="4"/>
      <c r="SGG568" s="4"/>
      <c r="SGH568" s="4"/>
      <c r="SGI568" s="4"/>
      <c r="SGJ568" s="4"/>
      <c r="SGK568" s="4"/>
      <c r="SGL568" s="4"/>
      <c r="SGM568" s="4"/>
      <c r="SGN568" s="4"/>
      <c r="SGO568" s="4"/>
      <c r="SGP568" s="4"/>
      <c r="SGQ568" s="4"/>
      <c r="SGR568" s="4"/>
      <c r="SGS568" s="4"/>
      <c r="SGT568" s="4"/>
      <c r="SGU568" s="4"/>
      <c r="SGV568" s="4"/>
      <c r="SGW568" s="4"/>
      <c r="SGX568" s="4"/>
      <c r="SGY568" s="4"/>
      <c r="SGZ568" s="4"/>
      <c r="SHA568" s="4"/>
      <c r="SHB568" s="4"/>
      <c r="SHC568" s="4"/>
      <c r="SHD568" s="4"/>
      <c r="SHE568" s="4"/>
      <c r="SHF568" s="4"/>
      <c r="SHG568" s="4"/>
      <c r="SHH568" s="4"/>
      <c r="SHI568" s="4"/>
      <c r="SHJ568" s="4"/>
      <c r="SHK568" s="4"/>
      <c r="SHL568" s="4"/>
      <c r="SHM568" s="4"/>
      <c r="SHN568" s="4"/>
      <c r="SHO568" s="4"/>
      <c r="SHP568" s="4"/>
      <c r="SHQ568" s="4"/>
      <c r="SHR568" s="4"/>
      <c r="SHS568" s="4"/>
      <c r="SHT568" s="4"/>
      <c r="SHU568" s="4"/>
      <c r="SHV568" s="4"/>
      <c r="SHW568" s="4"/>
      <c r="SHX568" s="4"/>
      <c r="SHY568" s="4"/>
      <c r="SHZ568" s="4"/>
      <c r="SIA568" s="4"/>
      <c r="SIB568" s="4"/>
      <c r="SIC568" s="4"/>
      <c r="SID568" s="4"/>
      <c r="SIE568" s="4"/>
      <c r="SIF568" s="4"/>
      <c r="SIG568" s="4"/>
      <c r="SIH568" s="4"/>
      <c r="SII568" s="4"/>
      <c r="SIJ568" s="4"/>
      <c r="SIK568" s="4"/>
      <c r="SIL568" s="4"/>
      <c r="SIM568" s="4"/>
      <c r="SIN568" s="4"/>
      <c r="SIO568" s="4"/>
      <c r="SIP568" s="4"/>
      <c r="SIQ568" s="4"/>
      <c r="SIR568" s="4"/>
      <c r="SIS568" s="4"/>
      <c r="SIT568" s="4"/>
      <c r="SIU568" s="4"/>
      <c r="SIV568" s="4"/>
      <c r="SIW568" s="4"/>
      <c r="SIX568" s="4"/>
      <c r="SIY568" s="4"/>
      <c r="SIZ568" s="4"/>
      <c r="SJA568" s="4"/>
      <c r="SJB568" s="4"/>
      <c r="SJC568" s="4"/>
      <c r="SJD568" s="4"/>
      <c r="SJE568" s="4"/>
      <c r="SJF568" s="4"/>
      <c r="SJG568" s="4"/>
      <c r="SJH568" s="4"/>
      <c r="SJI568" s="4"/>
      <c r="SJJ568" s="4"/>
      <c r="SJK568" s="4"/>
      <c r="SJL568" s="4"/>
      <c r="SJM568" s="4"/>
      <c r="SJN568" s="4"/>
      <c r="SJO568" s="4"/>
      <c r="SJP568" s="4"/>
      <c r="SJQ568" s="4"/>
      <c r="SJR568" s="4"/>
      <c r="SJS568" s="4"/>
      <c r="SJT568" s="4"/>
      <c r="SJU568" s="4"/>
      <c r="SJV568" s="4"/>
      <c r="SJW568" s="4"/>
      <c r="SJX568" s="4"/>
      <c r="SJY568" s="4"/>
      <c r="SJZ568" s="4"/>
      <c r="SKA568" s="4"/>
      <c r="SKB568" s="4"/>
      <c r="SKC568" s="4"/>
      <c r="SKD568" s="4"/>
      <c r="SKE568" s="4"/>
      <c r="SKF568" s="4"/>
      <c r="SKG568" s="4"/>
      <c r="SKH568" s="4"/>
      <c r="SKI568" s="4"/>
      <c r="SKJ568" s="4"/>
      <c r="SKK568" s="4"/>
      <c r="SKL568" s="4"/>
      <c r="SKM568" s="4"/>
      <c r="SKN568" s="4"/>
      <c r="SKO568" s="4"/>
      <c r="SKP568" s="4"/>
      <c r="SKQ568" s="4"/>
      <c r="SKR568" s="4"/>
      <c r="SKS568" s="4"/>
      <c r="SKT568" s="4"/>
      <c r="SKU568" s="4"/>
      <c r="SKV568" s="4"/>
      <c r="SKW568" s="4"/>
      <c r="SKX568" s="4"/>
      <c r="SKY568" s="4"/>
      <c r="SKZ568" s="4"/>
      <c r="SLA568" s="4"/>
      <c r="SLB568" s="4"/>
      <c r="SLC568" s="4"/>
      <c r="SLD568" s="4"/>
      <c r="SLE568" s="4"/>
      <c r="SLF568" s="4"/>
      <c r="SLG568" s="4"/>
      <c r="SLH568" s="4"/>
      <c r="SLI568" s="4"/>
      <c r="SLJ568" s="4"/>
      <c r="SLK568" s="4"/>
      <c r="SLL568" s="4"/>
      <c r="SLM568" s="4"/>
      <c r="SLN568" s="4"/>
      <c r="SLO568" s="4"/>
      <c r="SLP568" s="4"/>
      <c r="SLQ568" s="4"/>
      <c r="SLR568" s="4"/>
      <c r="SLS568" s="4"/>
      <c r="SLT568" s="4"/>
      <c r="SLU568" s="4"/>
      <c r="SLV568" s="4"/>
      <c r="SLW568" s="4"/>
      <c r="SLX568" s="4"/>
      <c r="SLY568" s="4"/>
      <c r="SLZ568" s="4"/>
      <c r="SMA568" s="4"/>
      <c r="SMB568" s="4"/>
      <c r="SMC568" s="4"/>
      <c r="SMD568" s="4"/>
      <c r="SME568" s="4"/>
      <c r="SMF568" s="4"/>
      <c r="SMG568" s="4"/>
      <c r="SMH568" s="4"/>
      <c r="SMI568" s="4"/>
      <c r="SMJ568" s="4"/>
      <c r="SMK568" s="4"/>
      <c r="SML568" s="4"/>
      <c r="SMM568" s="4"/>
      <c r="SMN568" s="4"/>
      <c r="SMO568" s="4"/>
      <c r="SMP568" s="4"/>
      <c r="SMQ568" s="4"/>
      <c r="SMR568" s="4"/>
      <c r="SMS568" s="4"/>
      <c r="SMT568" s="4"/>
      <c r="SMU568" s="4"/>
      <c r="SMV568" s="4"/>
      <c r="SMW568" s="4"/>
      <c r="SMX568" s="4"/>
      <c r="SMY568" s="4"/>
      <c r="SMZ568" s="4"/>
      <c r="SNA568" s="4"/>
      <c r="SNB568" s="4"/>
      <c r="SNC568" s="4"/>
      <c r="SND568" s="4"/>
      <c r="SNE568" s="4"/>
      <c r="SNF568" s="4"/>
      <c r="SNG568" s="4"/>
      <c r="SNH568" s="4"/>
      <c r="SNI568" s="4"/>
      <c r="SNJ568" s="4"/>
      <c r="SNK568" s="4"/>
      <c r="SNL568" s="4"/>
      <c r="SNM568" s="4"/>
      <c r="SNN568" s="4"/>
      <c r="SNO568" s="4"/>
      <c r="SNP568" s="4"/>
      <c r="SNQ568" s="4"/>
      <c r="SNR568" s="4"/>
      <c r="SNS568" s="4"/>
      <c r="SNT568" s="4"/>
      <c r="SNU568" s="4"/>
      <c r="SNV568" s="4"/>
      <c r="SNW568" s="4"/>
      <c r="SNX568" s="4"/>
      <c r="SNY568" s="4"/>
      <c r="SNZ568" s="4"/>
      <c r="SOA568" s="4"/>
      <c r="SOB568" s="4"/>
      <c r="SOC568" s="4"/>
      <c r="SOD568" s="4"/>
      <c r="SOE568" s="4"/>
      <c r="SOF568" s="4"/>
      <c r="SOG568" s="4"/>
      <c r="SOH568" s="4"/>
      <c r="SOI568" s="4"/>
      <c r="SOJ568" s="4"/>
      <c r="SOK568" s="4"/>
      <c r="SOL568" s="4"/>
      <c r="SOM568" s="4"/>
      <c r="SON568" s="4"/>
      <c r="SOO568" s="4"/>
      <c r="SOP568" s="4"/>
      <c r="SOQ568" s="4"/>
      <c r="SOR568" s="4"/>
      <c r="SOS568" s="4"/>
      <c r="SOT568" s="4"/>
      <c r="SOU568" s="4"/>
      <c r="SOV568" s="4"/>
      <c r="SOW568" s="4"/>
      <c r="SOX568" s="4"/>
      <c r="SOY568" s="4"/>
      <c r="SOZ568" s="4"/>
      <c r="SPA568" s="4"/>
      <c r="SPB568" s="4"/>
      <c r="SPC568" s="4"/>
      <c r="SPD568" s="4"/>
      <c r="SPE568" s="4"/>
      <c r="SPF568" s="4"/>
      <c r="SPG568" s="4"/>
      <c r="SPH568" s="4"/>
      <c r="SPI568" s="4"/>
      <c r="SPJ568" s="4"/>
      <c r="SPK568" s="4"/>
      <c r="SPL568" s="4"/>
      <c r="SPM568" s="4"/>
      <c r="SPN568" s="4"/>
      <c r="SPO568" s="4"/>
      <c r="SPP568" s="4"/>
      <c r="SPQ568" s="4"/>
      <c r="SPR568" s="4"/>
      <c r="SPS568" s="4"/>
      <c r="SPT568" s="4"/>
      <c r="SPU568" s="4"/>
      <c r="SPV568" s="4"/>
      <c r="SPW568" s="4"/>
      <c r="SPX568" s="4"/>
      <c r="SPY568" s="4"/>
      <c r="SPZ568" s="4"/>
      <c r="SQA568" s="4"/>
      <c r="SQB568" s="4"/>
      <c r="SQC568" s="4"/>
      <c r="SQD568" s="4"/>
      <c r="SQE568" s="4"/>
      <c r="SQF568" s="4"/>
      <c r="SQG568" s="4"/>
      <c r="SQH568" s="4"/>
      <c r="SQI568" s="4"/>
      <c r="SQJ568" s="4"/>
      <c r="SQK568" s="4"/>
      <c r="SQL568" s="4"/>
      <c r="SQM568" s="4"/>
      <c r="SQN568" s="4"/>
      <c r="SQO568" s="4"/>
      <c r="SQP568" s="4"/>
      <c r="SQQ568" s="4"/>
      <c r="SQR568" s="4"/>
      <c r="SQS568" s="4"/>
      <c r="SQT568" s="4"/>
      <c r="SQU568" s="4"/>
      <c r="SQV568" s="4"/>
      <c r="SQW568" s="4"/>
      <c r="SQX568" s="4"/>
      <c r="SQY568" s="4"/>
      <c r="SQZ568" s="4"/>
      <c r="SRA568" s="4"/>
      <c r="SRB568" s="4"/>
      <c r="SRC568" s="4"/>
      <c r="SRD568" s="4"/>
      <c r="SRE568" s="4"/>
      <c r="SRF568" s="4"/>
      <c r="SRG568" s="4"/>
      <c r="SRH568" s="4"/>
      <c r="SRI568" s="4"/>
      <c r="SRJ568" s="4"/>
      <c r="SRK568" s="4"/>
      <c r="SRL568" s="4"/>
      <c r="SRM568" s="4"/>
      <c r="SRN568" s="4"/>
      <c r="SRO568" s="4"/>
      <c r="SRP568" s="4"/>
      <c r="SRQ568" s="4"/>
      <c r="SRR568" s="4"/>
      <c r="SRS568" s="4"/>
      <c r="SRT568" s="4"/>
      <c r="SRU568" s="4"/>
      <c r="SRV568" s="4"/>
      <c r="SRW568" s="4"/>
      <c r="SRX568" s="4"/>
      <c r="SRY568" s="4"/>
      <c r="SRZ568" s="4"/>
      <c r="SSA568" s="4"/>
      <c r="SSB568" s="4"/>
      <c r="SSC568" s="4"/>
      <c r="SSD568" s="4"/>
      <c r="SSE568" s="4"/>
      <c r="SSF568" s="4"/>
      <c r="SSG568" s="4"/>
      <c r="SSH568" s="4"/>
      <c r="SSI568" s="4"/>
      <c r="SSJ568" s="4"/>
      <c r="SSK568" s="4"/>
      <c r="SSL568" s="4"/>
      <c r="SSM568" s="4"/>
      <c r="SSN568" s="4"/>
      <c r="SSO568" s="4"/>
      <c r="SSP568" s="4"/>
      <c r="SSQ568" s="4"/>
      <c r="SSR568" s="4"/>
      <c r="SSS568" s="4"/>
      <c r="SST568" s="4"/>
      <c r="SSU568" s="4"/>
      <c r="SSV568" s="4"/>
      <c r="SSW568" s="4"/>
      <c r="SSX568" s="4"/>
      <c r="SSY568" s="4"/>
      <c r="SSZ568" s="4"/>
      <c r="STA568" s="4"/>
      <c r="STB568" s="4"/>
      <c r="STC568" s="4"/>
      <c r="STD568" s="4"/>
      <c r="STE568" s="4"/>
      <c r="STF568" s="4"/>
      <c r="STG568" s="4"/>
      <c r="STH568" s="4"/>
      <c r="STI568" s="4"/>
      <c r="STJ568" s="4"/>
      <c r="STK568" s="4"/>
      <c r="STL568" s="4"/>
      <c r="STM568" s="4"/>
      <c r="STN568" s="4"/>
      <c r="STO568" s="4"/>
      <c r="STP568" s="4"/>
      <c r="STQ568" s="4"/>
      <c r="STR568" s="4"/>
      <c r="STS568" s="4"/>
      <c r="STT568" s="4"/>
      <c r="STU568" s="4"/>
      <c r="STV568" s="4"/>
      <c r="STW568" s="4"/>
      <c r="STX568" s="4"/>
      <c r="STY568" s="4"/>
      <c r="STZ568" s="4"/>
      <c r="SUA568" s="4"/>
      <c r="SUB568" s="4"/>
      <c r="SUC568" s="4"/>
      <c r="SUD568" s="4"/>
      <c r="SUE568" s="4"/>
      <c r="SUF568" s="4"/>
      <c r="SUG568" s="4"/>
      <c r="SUH568" s="4"/>
      <c r="SUI568" s="4"/>
      <c r="SUJ568" s="4"/>
      <c r="SUK568" s="4"/>
      <c r="SUL568" s="4"/>
      <c r="SUM568" s="4"/>
      <c r="SUN568" s="4"/>
      <c r="SUO568" s="4"/>
      <c r="SUP568" s="4"/>
      <c r="SUQ568" s="4"/>
      <c r="SUR568" s="4"/>
      <c r="SUS568" s="4"/>
      <c r="SUT568" s="4"/>
      <c r="SUU568" s="4"/>
      <c r="SUV568" s="4"/>
      <c r="SUW568" s="4"/>
      <c r="SUX568" s="4"/>
      <c r="SUY568" s="4"/>
      <c r="SUZ568" s="4"/>
      <c r="SVA568" s="4"/>
      <c r="SVB568" s="4"/>
      <c r="SVC568" s="4"/>
      <c r="SVD568" s="4"/>
      <c r="SVE568" s="4"/>
      <c r="SVF568" s="4"/>
      <c r="SVG568" s="4"/>
      <c r="SVH568" s="4"/>
      <c r="SVI568" s="4"/>
      <c r="SVJ568" s="4"/>
      <c r="SVK568" s="4"/>
      <c r="SVL568" s="4"/>
      <c r="SVM568" s="4"/>
      <c r="SVN568" s="4"/>
      <c r="SVO568" s="4"/>
      <c r="SVP568" s="4"/>
      <c r="SVQ568" s="4"/>
      <c r="SVR568" s="4"/>
      <c r="SVS568" s="4"/>
      <c r="SVT568" s="4"/>
      <c r="SVU568" s="4"/>
      <c r="SVV568" s="4"/>
      <c r="SVW568" s="4"/>
      <c r="SVX568" s="4"/>
      <c r="SVY568" s="4"/>
      <c r="SVZ568" s="4"/>
      <c r="SWA568" s="4"/>
      <c r="SWB568" s="4"/>
      <c r="SWC568" s="4"/>
      <c r="SWD568" s="4"/>
      <c r="SWE568" s="4"/>
      <c r="SWF568" s="4"/>
      <c r="SWG568" s="4"/>
      <c r="SWH568" s="4"/>
      <c r="SWI568" s="4"/>
      <c r="SWJ568" s="4"/>
      <c r="SWK568" s="4"/>
      <c r="SWL568" s="4"/>
      <c r="SWM568" s="4"/>
      <c r="SWN568" s="4"/>
      <c r="SWO568" s="4"/>
      <c r="SWP568" s="4"/>
      <c r="SWQ568" s="4"/>
      <c r="SWR568" s="4"/>
      <c r="SWS568" s="4"/>
      <c r="SWT568" s="4"/>
      <c r="SWU568" s="4"/>
      <c r="SWV568" s="4"/>
      <c r="SWW568" s="4"/>
      <c r="SWX568" s="4"/>
      <c r="SWY568" s="4"/>
      <c r="SWZ568" s="4"/>
      <c r="SXA568" s="4"/>
      <c r="SXB568" s="4"/>
      <c r="SXC568" s="4"/>
      <c r="SXD568" s="4"/>
      <c r="SXE568" s="4"/>
      <c r="SXF568" s="4"/>
      <c r="SXG568" s="4"/>
      <c r="SXH568" s="4"/>
      <c r="SXI568" s="4"/>
      <c r="SXJ568" s="4"/>
      <c r="SXK568" s="4"/>
      <c r="SXL568" s="4"/>
      <c r="SXM568" s="4"/>
      <c r="SXN568" s="4"/>
      <c r="SXO568" s="4"/>
      <c r="SXP568" s="4"/>
      <c r="SXQ568" s="4"/>
      <c r="SXR568" s="4"/>
      <c r="SXS568" s="4"/>
      <c r="SXT568" s="4"/>
      <c r="SXU568" s="4"/>
      <c r="SXV568" s="4"/>
      <c r="SXW568" s="4"/>
      <c r="SXX568" s="4"/>
      <c r="SXY568" s="4"/>
      <c r="SXZ568" s="4"/>
      <c r="SYA568" s="4"/>
      <c r="SYB568" s="4"/>
      <c r="SYC568" s="4"/>
      <c r="SYD568" s="4"/>
      <c r="SYE568" s="4"/>
      <c r="SYF568" s="4"/>
      <c r="SYG568" s="4"/>
      <c r="SYH568" s="4"/>
      <c r="SYI568" s="4"/>
      <c r="SYJ568" s="4"/>
      <c r="SYK568" s="4"/>
      <c r="SYL568" s="4"/>
      <c r="SYM568" s="4"/>
      <c r="SYN568" s="4"/>
      <c r="SYO568" s="4"/>
      <c r="SYP568" s="4"/>
      <c r="SYQ568" s="4"/>
      <c r="SYR568" s="4"/>
      <c r="SYS568" s="4"/>
      <c r="SYT568" s="4"/>
      <c r="SYU568" s="4"/>
      <c r="SYV568" s="4"/>
      <c r="SYW568" s="4"/>
      <c r="SYX568" s="4"/>
      <c r="SYY568" s="4"/>
      <c r="SYZ568" s="4"/>
      <c r="SZA568" s="4"/>
      <c r="SZB568" s="4"/>
      <c r="SZC568" s="4"/>
      <c r="SZD568" s="4"/>
      <c r="SZE568" s="4"/>
      <c r="SZF568" s="4"/>
      <c r="SZG568" s="4"/>
      <c r="SZH568" s="4"/>
      <c r="SZI568" s="4"/>
      <c r="SZJ568" s="4"/>
      <c r="SZK568" s="4"/>
      <c r="SZL568" s="4"/>
      <c r="SZM568" s="4"/>
      <c r="SZN568" s="4"/>
      <c r="SZO568" s="4"/>
      <c r="SZP568" s="4"/>
      <c r="SZQ568" s="4"/>
      <c r="SZR568" s="4"/>
      <c r="SZS568" s="4"/>
      <c r="SZT568" s="4"/>
      <c r="SZU568" s="4"/>
      <c r="SZV568" s="4"/>
      <c r="SZW568" s="4"/>
      <c r="SZX568" s="4"/>
      <c r="SZY568" s="4"/>
      <c r="SZZ568" s="4"/>
      <c r="TAA568" s="4"/>
      <c r="TAB568" s="4"/>
      <c r="TAC568" s="4"/>
      <c r="TAD568" s="4"/>
      <c r="TAE568" s="4"/>
      <c r="TAF568" s="4"/>
      <c r="TAG568" s="4"/>
      <c r="TAH568" s="4"/>
      <c r="TAI568" s="4"/>
      <c r="TAJ568" s="4"/>
      <c r="TAK568" s="4"/>
      <c r="TAL568" s="4"/>
      <c r="TAM568" s="4"/>
      <c r="TAN568" s="4"/>
      <c r="TAO568" s="4"/>
      <c r="TAP568" s="4"/>
      <c r="TAQ568" s="4"/>
      <c r="TAR568" s="4"/>
      <c r="TAS568" s="4"/>
      <c r="TAT568" s="4"/>
      <c r="TAU568" s="4"/>
      <c r="TAV568" s="4"/>
      <c r="TAW568" s="4"/>
      <c r="TAX568" s="4"/>
      <c r="TAY568" s="4"/>
      <c r="TAZ568" s="4"/>
      <c r="TBA568" s="4"/>
      <c r="TBB568" s="4"/>
      <c r="TBC568" s="4"/>
      <c r="TBD568" s="4"/>
      <c r="TBE568" s="4"/>
      <c r="TBF568" s="4"/>
      <c r="TBG568" s="4"/>
      <c r="TBH568" s="4"/>
      <c r="TBI568" s="4"/>
      <c r="TBJ568" s="4"/>
      <c r="TBK568" s="4"/>
      <c r="TBL568" s="4"/>
      <c r="TBM568" s="4"/>
      <c r="TBN568" s="4"/>
      <c r="TBO568" s="4"/>
      <c r="TBP568" s="4"/>
      <c r="TBQ568" s="4"/>
      <c r="TBR568" s="4"/>
      <c r="TBS568" s="4"/>
      <c r="TBT568" s="4"/>
      <c r="TBU568" s="4"/>
      <c r="TBV568" s="4"/>
      <c r="TBW568" s="4"/>
      <c r="TBX568" s="4"/>
      <c r="TBY568" s="4"/>
      <c r="TBZ568" s="4"/>
      <c r="TCA568" s="4"/>
      <c r="TCB568" s="4"/>
      <c r="TCC568" s="4"/>
      <c r="TCD568" s="4"/>
      <c r="TCE568" s="4"/>
      <c r="TCF568" s="4"/>
      <c r="TCG568" s="4"/>
      <c r="TCH568" s="4"/>
      <c r="TCI568" s="4"/>
      <c r="TCJ568" s="4"/>
      <c r="TCK568" s="4"/>
      <c r="TCL568" s="4"/>
      <c r="TCM568" s="4"/>
      <c r="TCN568" s="4"/>
      <c r="TCO568" s="4"/>
      <c r="TCP568" s="4"/>
      <c r="TCQ568" s="4"/>
      <c r="TCR568" s="4"/>
      <c r="TCS568" s="4"/>
      <c r="TCT568" s="4"/>
      <c r="TCU568" s="4"/>
      <c r="TCV568" s="4"/>
      <c r="TCW568" s="4"/>
      <c r="TCX568" s="4"/>
      <c r="TCY568" s="4"/>
      <c r="TCZ568" s="4"/>
      <c r="TDA568" s="4"/>
      <c r="TDB568" s="4"/>
      <c r="TDC568" s="4"/>
      <c r="TDD568" s="4"/>
      <c r="TDE568" s="4"/>
      <c r="TDF568" s="4"/>
      <c r="TDG568" s="4"/>
      <c r="TDH568" s="4"/>
      <c r="TDI568" s="4"/>
      <c r="TDJ568" s="4"/>
      <c r="TDK568" s="4"/>
      <c r="TDL568" s="4"/>
      <c r="TDM568" s="4"/>
      <c r="TDN568" s="4"/>
      <c r="TDO568" s="4"/>
      <c r="TDP568" s="4"/>
      <c r="TDQ568" s="4"/>
      <c r="TDR568" s="4"/>
      <c r="TDS568" s="4"/>
      <c r="TDT568" s="4"/>
      <c r="TDU568" s="4"/>
      <c r="TDV568" s="4"/>
      <c r="TDW568" s="4"/>
      <c r="TDX568" s="4"/>
      <c r="TDY568" s="4"/>
      <c r="TDZ568" s="4"/>
      <c r="TEA568" s="4"/>
      <c r="TEB568" s="4"/>
      <c r="TEC568" s="4"/>
      <c r="TED568" s="4"/>
      <c r="TEE568" s="4"/>
      <c r="TEF568" s="4"/>
      <c r="TEG568" s="4"/>
      <c r="TEH568" s="4"/>
      <c r="TEI568" s="4"/>
      <c r="TEJ568" s="4"/>
      <c r="TEK568" s="4"/>
      <c r="TEL568" s="4"/>
      <c r="TEM568" s="4"/>
      <c r="TEN568" s="4"/>
      <c r="TEO568" s="4"/>
      <c r="TEP568" s="4"/>
      <c r="TEQ568" s="4"/>
      <c r="TER568" s="4"/>
      <c r="TES568" s="4"/>
      <c r="TET568" s="4"/>
      <c r="TEU568" s="4"/>
      <c r="TEV568" s="4"/>
      <c r="TEW568" s="4"/>
      <c r="TEX568" s="4"/>
      <c r="TEY568" s="4"/>
      <c r="TEZ568" s="4"/>
      <c r="TFA568" s="4"/>
      <c r="TFB568" s="4"/>
      <c r="TFC568" s="4"/>
      <c r="TFD568" s="4"/>
      <c r="TFE568" s="4"/>
      <c r="TFF568" s="4"/>
      <c r="TFG568" s="4"/>
      <c r="TFH568" s="4"/>
      <c r="TFI568" s="4"/>
      <c r="TFJ568" s="4"/>
      <c r="TFK568" s="4"/>
      <c r="TFL568" s="4"/>
      <c r="TFM568" s="4"/>
      <c r="TFN568" s="4"/>
      <c r="TFO568" s="4"/>
      <c r="TFP568" s="4"/>
      <c r="TFQ568" s="4"/>
      <c r="TFR568" s="4"/>
      <c r="TFS568" s="4"/>
      <c r="TFT568" s="4"/>
      <c r="TFU568" s="4"/>
      <c r="TFV568" s="4"/>
      <c r="TFW568" s="4"/>
      <c r="TFX568" s="4"/>
      <c r="TFY568" s="4"/>
      <c r="TFZ568" s="4"/>
      <c r="TGA568" s="4"/>
      <c r="TGB568" s="4"/>
      <c r="TGC568" s="4"/>
      <c r="TGD568" s="4"/>
      <c r="TGE568" s="4"/>
      <c r="TGF568" s="4"/>
      <c r="TGG568" s="4"/>
      <c r="TGH568" s="4"/>
      <c r="TGI568" s="4"/>
      <c r="TGJ568" s="4"/>
      <c r="TGK568" s="4"/>
      <c r="TGL568" s="4"/>
      <c r="TGM568" s="4"/>
      <c r="TGN568" s="4"/>
      <c r="TGO568" s="4"/>
      <c r="TGP568" s="4"/>
      <c r="TGQ568" s="4"/>
      <c r="TGR568" s="4"/>
      <c r="TGS568" s="4"/>
      <c r="TGT568" s="4"/>
      <c r="TGU568" s="4"/>
      <c r="TGV568" s="4"/>
      <c r="TGW568" s="4"/>
      <c r="TGX568" s="4"/>
      <c r="TGY568" s="4"/>
      <c r="TGZ568" s="4"/>
      <c r="THA568" s="4"/>
      <c r="THB568" s="4"/>
      <c r="THC568" s="4"/>
      <c r="THD568" s="4"/>
      <c r="THE568" s="4"/>
      <c r="THF568" s="4"/>
      <c r="THG568" s="4"/>
      <c r="THH568" s="4"/>
      <c r="THI568" s="4"/>
      <c r="THJ568" s="4"/>
      <c r="THK568" s="4"/>
      <c r="THL568" s="4"/>
      <c r="THM568" s="4"/>
      <c r="THN568" s="4"/>
      <c r="THO568" s="4"/>
      <c r="THP568" s="4"/>
      <c r="THQ568" s="4"/>
      <c r="THR568" s="4"/>
      <c r="THS568" s="4"/>
      <c r="THT568" s="4"/>
      <c r="THU568" s="4"/>
      <c r="THV568" s="4"/>
      <c r="THW568" s="4"/>
      <c r="THX568" s="4"/>
      <c r="THY568" s="4"/>
      <c r="THZ568" s="4"/>
      <c r="TIA568" s="4"/>
      <c r="TIB568" s="4"/>
      <c r="TIC568" s="4"/>
      <c r="TID568" s="4"/>
      <c r="TIE568" s="4"/>
      <c r="TIF568" s="4"/>
      <c r="TIG568" s="4"/>
      <c r="TIH568" s="4"/>
      <c r="TII568" s="4"/>
      <c r="TIJ568" s="4"/>
      <c r="TIK568" s="4"/>
      <c r="TIL568" s="4"/>
      <c r="TIM568" s="4"/>
      <c r="TIN568" s="4"/>
      <c r="TIO568" s="4"/>
      <c r="TIP568" s="4"/>
      <c r="TIQ568" s="4"/>
      <c r="TIR568" s="4"/>
      <c r="TIS568" s="4"/>
      <c r="TIT568" s="4"/>
      <c r="TIU568" s="4"/>
      <c r="TIV568" s="4"/>
      <c r="TIW568" s="4"/>
      <c r="TIX568" s="4"/>
      <c r="TIY568" s="4"/>
      <c r="TIZ568" s="4"/>
      <c r="TJA568" s="4"/>
      <c r="TJB568" s="4"/>
      <c r="TJC568" s="4"/>
      <c r="TJD568" s="4"/>
      <c r="TJE568" s="4"/>
      <c r="TJF568" s="4"/>
      <c r="TJG568" s="4"/>
      <c r="TJH568" s="4"/>
      <c r="TJI568" s="4"/>
      <c r="TJJ568" s="4"/>
      <c r="TJK568" s="4"/>
      <c r="TJL568" s="4"/>
      <c r="TJM568" s="4"/>
      <c r="TJN568" s="4"/>
      <c r="TJO568" s="4"/>
      <c r="TJP568" s="4"/>
      <c r="TJQ568" s="4"/>
      <c r="TJR568" s="4"/>
      <c r="TJS568" s="4"/>
      <c r="TJT568" s="4"/>
      <c r="TJU568" s="4"/>
      <c r="TJV568" s="4"/>
      <c r="TJW568" s="4"/>
      <c r="TJX568" s="4"/>
      <c r="TJY568" s="4"/>
      <c r="TJZ568" s="4"/>
      <c r="TKA568" s="4"/>
      <c r="TKB568" s="4"/>
      <c r="TKC568" s="4"/>
      <c r="TKD568" s="4"/>
      <c r="TKE568" s="4"/>
      <c r="TKF568" s="4"/>
      <c r="TKG568" s="4"/>
      <c r="TKH568" s="4"/>
      <c r="TKI568" s="4"/>
      <c r="TKJ568" s="4"/>
      <c r="TKK568" s="4"/>
      <c r="TKL568" s="4"/>
      <c r="TKM568" s="4"/>
      <c r="TKN568" s="4"/>
      <c r="TKO568" s="4"/>
      <c r="TKP568" s="4"/>
      <c r="TKQ568" s="4"/>
      <c r="TKR568" s="4"/>
      <c r="TKS568" s="4"/>
      <c r="TKT568" s="4"/>
      <c r="TKU568" s="4"/>
      <c r="TKV568" s="4"/>
      <c r="TKW568" s="4"/>
      <c r="TKX568" s="4"/>
      <c r="TKY568" s="4"/>
      <c r="TKZ568" s="4"/>
      <c r="TLA568" s="4"/>
      <c r="TLB568" s="4"/>
      <c r="TLC568" s="4"/>
      <c r="TLD568" s="4"/>
      <c r="TLE568" s="4"/>
      <c r="TLF568" s="4"/>
      <c r="TLG568" s="4"/>
      <c r="TLH568" s="4"/>
      <c r="TLI568" s="4"/>
      <c r="TLJ568" s="4"/>
      <c r="TLK568" s="4"/>
      <c r="TLL568" s="4"/>
      <c r="TLM568" s="4"/>
      <c r="TLN568" s="4"/>
      <c r="TLO568" s="4"/>
      <c r="TLP568" s="4"/>
      <c r="TLQ568" s="4"/>
      <c r="TLR568" s="4"/>
      <c r="TLS568" s="4"/>
      <c r="TLT568" s="4"/>
      <c r="TLU568" s="4"/>
      <c r="TLV568" s="4"/>
      <c r="TLW568" s="4"/>
      <c r="TLX568" s="4"/>
      <c r="TLY568" s="4"/>
      <c r="TLZ568" s="4"/>
      <c r="TMA568" s="4"/>
      <c r="TMB568" s="4"/>
      <c r="TMC568" s="4"/>
      <c r="TMD568" s="4"/>
      <c r="TME568" s="4"/>
      <c r="TMF568" s="4"/>
      <c r="TMG568" s="4"/>
      <c r="TMH568" s="4"/>
      <c r="TMI568" s="4"/>
      <c r="TMJ568" s="4"/>
      <c r="TMK568" s="4"/>
      <c r="TML568" s="4"/>
      <c r="TMM568" s="4"/>
      <c r="TMN568" s="4"/>
      <c r="TMO568" s="4"/>
      <c r="TMP568" s="4"/>
      <c r="TMQ568" s="4"/>
      <c r="TMR568" s="4"/>
      <c r="TMS568" s="4"/>
      <c r="TMT568" s="4"/>
      <c r="TMU568" s="4"/>
      <c r="TMV568" s="4"/>
      <c r="TMW568" s="4"/>
      <c r="TMX568" s="4"/>
      <c r="TMY568" s="4"/>
      <c r="TMZ568" s="4"/>
      <c r="TNA568" s="4"/>
      <c r="TNB568" s="4"/>
      <c r="TNC568" s="4"/>
      <c r="TND568" s="4"/>
      <c r="TNE568" s="4"/>
      <c r="TNF568" s="4"/>
      <c r="TNG568" s="4"/>
      <c r="TNH568" s="4"/>
      <c r="TNI568" s="4"/>
      <c r="TNJ568" s="4"/>
      <c r="TNK568" s="4"/>
      <c r="TNL568" s="4"/>
      <c r="TNM568" s="4"/>
      <c r="TNN568" s="4"/>
      <c r="TNO568" s="4"/>
      <c r="TNP568" s="4"/>
      <c r="TNQ568" s="4"/>
      <c r="TNR568" s="4"/>
      <c r="TNS568" s="4"/>
      <c r="TNT568" s="4"/>
      <c r="TNU568" s="4"/>
      <c r="TNV568" s="4"/>
      <c r="TNW568" s="4"/>
      <c r="TNX568" s="4"/>
      <c r="TNY568" s="4"/>
      <c r="TNZ568" s="4"/>
      <c r="TOA568" s="4"/>
      <c r="TOB568" s="4"/>
      <c r="TOC568" s="4"/>
      <c r="TOD568" s="4"/>
      <c r="TOE568" s="4"/>
      <c r="TOF568" s="4"/>
      <c r="TOG568" s="4"/>
      <c r="TOH568" s="4"/>
      <c r="TOI568" s="4"/>
      <c r="TOJ568" s="4"/>
      <c r="TOK568" s="4"/>
      <c r="TOL568" s="4"/>
      <c r="TOM568" s="4"/>
      <c r="TON568" s="4"/>
      <c r="TOO568" s="4"/>
      <c r="TOP568" s="4"/>
      <c r="TOQ568" s="4"/>
      <c r="TOR568" s="4"/>
      <c r="TOS568" s="4"/>
      <c r="TOT568" s="4"/>
      <c r="TOU568" s="4"/>
      <c r="TOV568" s="4"/>
      <c r="TOW568" s="4"/>
      <c r="TOX568" s="4"/>
      <c r="TOY568" s="4"/>
      <c r="TOZ568" s="4"/>
      <c r="TPA568" s="4"/>
      <c r="TPB568" s="4"/>
      <c r="TPC568" s="4"/>
      <c r="TPD568" s="4"/>
      <c r="TPE568" s="4"/>
      <c r="TPF568" s="4"/>
      <c r="TPG568" s="4"/>
      <c r="TPH568" s="4"/>
      <c r="TPI568" s="4"/>
      <c r="TPJ568" s="4"/>
      <c r="TPK568" s="4"/>
      <c r="TPL568" s="4"/>
      <c r="TPM568" s="4"/>
      <c r="TPN568" s="4"/>
      <c r="TPO568" s="4"/>
      <c r="TPP568" s="4"/>
      <c r="TPQ568" s="4"/>
      <c r="TPR568" s="4"/>
      <c r="TPS568" s="4"/>
      <c r="TPT568" s="4"/>
      <c r="TPU568" s="4"/>
      <c r="TPV568" s="4"/>
      <c r="TPW568" s="4"/>
      <c r="TPX568" s="4"/>
      <c r="TPY568" s="4"/>
      <c r="TPZ568" s="4"/>
      <c r="TQA568" s="4"/>
      <c r="TQB568" s="4"/>
      <c r="TQC568" s="4"/>
      <c r="TQD568" s="4"/>
      <c r="TQE568" s="4"/>
      <c r="TQF568" s="4"/>
      <c r="TQG568" s="4"/>
      <c r="TQH568" s="4"/>
      <c r="TQI568" s="4"/>
      <c r="TQJ568" s="4"/>
      <c r="TQK568" s="4"/>
      <c r="TQL568" s="4"/>
      <c r="TQM568" s="4"/>
      <c r="TQN568" s="4"/>
      <c r="TQO568" s="4"/>
      <c r="TQP568" s="4"/>
      <c r="TQQ568" s="4"/>
      <c r="TQR568" s="4"/>
      <c r="TQS568" s="4"/>
      <c r="TQT568" s="4"/>
      <c r="TQU568" s="4"/>
      <c r="TQV568" s="4"/>
      <c r="TQW568" s="4"/>
      <c r="TQX568" s="4"/>
      <c r="TQY568" s="4"/>
      <c r="TQZ568" s="4"/>
      <c r="TRA568" s="4"/>
      <c r="TRB568" s="4"/>
      <c r="TRC568" s="4"/>
      <c r="TRD568" s="4"/>
      <c r="TRE568" s="4"/>
      <c r="TRF568" s="4"/>
      <c r="TRG568" s="4"/>
      <c r="TRH568" s="4"/>
      <c r="TRI568" s="4"/>
      <c r="TRJ568" s="4"/>
      <c r="TRK568" s="4"/>
      <c r="TRL568" s="4"/>
      <c r="TRM568" s="4"/>
      <c r="TRN568" s="4"/>
      <c r="TRO568" s="4"/>
      <c r="TRP568" s="4"/>
      <c r="TRQ568" s="4"/>
      <c r="TRR568" s="4"/>
      <c r="TRS568" s="4"/>
      <c r="TRT568" s="4"/>
      <c r="TRU568" s="4"/>
      <c r="TRV568" s="4"/>
      <c r="TRW568" s="4"/>
      <c r="TRX568" s="4"/>
      <c r="TRY568" s="4"/>
      <c r="TRZ568" s="4"/>
      <c r="TSA568" s="4"/>
      <c r="TSB568" s="4"/>
      <c r="TSC568" s="4"/>
      <c r="TSD568" s="4"/>
      <c r="TSE568" s="4"/>
      <c r="TSF568" s="4"/>
      <c r="TSG568" s="4"/>
      <c r="TSH568" s="4"/>
      <c r="TSI568" s="4"/>
      <c r="TSJ568" s="4"/>
      <c r="TSK568" s="4"/>
      <c r="TSL568" s="4"/>
      <c r="TSM568" s="4"/>
      <c r="TSN568" s="4"/>
      <c r="TSO568" s="4"/>
      <c r="TSP568" s="4"/>
      <c r="TSQ568" s="4"/>
      <c r="TSR568" s="4"/>
      <c r="TSS568" s="4"/>
      <c r="TST568" s="4"/>
      <c r="TSU568" s="4"/>
      <c r="TSV568" s="4"/>
      <c r="TSW568" s="4"/>
      <c r="TSX568" s="4"/>
      <c r="TSY568" s="4"/>
      <c r="TSZ568" s="4"/>
      <c r="TTA568" s="4"/>
      <c r="TTB568" s="4"/>
      <c r="TTC568" s="4"/>
      <c r="TTD568" s="4"/>
      <c r="TTE568" s="4"/>
      <c r="TTF568" s="4"/>
      <c r="TTG568" s="4"/>
      <c r="TTH568" s="4"/>
      <c r="TTI568" s="4"/>
      <c r="TTJ568" s="4"/>
      <c r="TTK568" s="4"/>
      <c r="TTL568" s="4"/>
      <c r="TTM568" s="4"/>
      <c r="TTN568" s="4"/>
      <c r="TTO568" s="4"/>
      <c r="TTP568" s="4"/>
      <c r="TTQ568" s="4"/>
      <c r="TTR568" s="4"/>
      <c r="TTS568" s="4"/>
      <c r="TTT568" s="4"/>
      <c r="TTU568" s="4"/>
      <c r="TTV568" s="4"/>
      <c r="TTW568" s="4"/>
      <c r="TTX568" s="4"/>
      <c r="TTY568" s="4"/>
      <c r="TTZ568" s="4"/>
      <c r="TUA568" s="4"/>
      <c r="TUB568" s="4"/>
      <c r="TUC568" s="4"/>
      <c r="TUD568" s="4"/>
      <c r="TUE568" s="4"/>
      <c r="TUF568" s="4"/>
      <c r="TUG568" s="4"/>
      <c r="TUH568" s="4"/>
      <c r="TUI568" s="4"/>
      <c r="TUJ568" s="4"/>
      <c r="TUK568" s="4"/>
      <c r="TUL568" s="4"/>
      <c r="TUM568" s="4"/>
      <c r="TUN568" s="4"/>
      <c r="TUO568" s="4"/>
      <c r="TUP568" s="4"/>
      <c r="TUQ568" s="4"/>
      <c r="TUR568" s="4"/>
      <c r="TUS568" s="4"/>
      <c r="TUT568" s="4"/>
      <c r="TUU568" s="4"/>
      <c r="TUV568" s="4"/>
      <c r="TUW568" s="4"/>
      <c r="TUX568" s="4"/>
      <c r="TUY568" s="4"/>
      <c r="TUZ568" s="4"/>
      <c r="TVA568" s="4"/>
      <c r="TVB568" s="4"/>
      <c r="TVC568" s="4"/>
      <c r="TVD568" s="4"/>
      <c r="TVE568" s="4"/>
      <c r="TVF568" s="4"/>
      <c r="TVG568" s="4"/>
      <c r="TVH568" s="4"/>
      <c r="TVI568" s="4"/>
      <c r="TVJ568" s="4"/>
      <c r="TVK568" s="4"/>
      <c r="TVL568" s="4"/>
      <c r="TVM568" s="4"/>
      <c r="TVN568" s="4"/>
      <c r="TVO568" s="4"/>
      <c r="TVP568" s="4"/>
      <c r="TVQ568" s="4"/>
      <c r="TVR568" s="4"/>
      <c r="TVS568" s="4"/>
      <c r="TVT568" s="4"/>
      <c r="TVU568" s="4"/>
      <c r="TVV568" s="4"/>
      <c r="TVW568" s="4"/>
      <c r="TVX568" s="4"/>
      <c r="TVY568" s="4"/>
      <c r="TVZ568" s="4"/>
      <c r="TWA568" s="4"/>
      <c r="TWB568" s="4"/>
      <c r="TWC568" s="4"/>
      <c r="TWD568" s="4"/>
      <c r="TWE568" s="4"/>
      <c r="TWF568" s="4"/>
      <c r="TWG568" s="4"/>
      <c r="TWH568" s="4"/>
      <c r="TWI568" s="4"/>
      <c r="TWJ568" s="4"/>
      <c r="TWK568" s="4"/>
      <c r="TWL568" s="4"/>
      <c r="TWM568" s="4"/>
      <c r="TWN568" s="4"/>
      <c r="TWO568" s="4"/>
      <c r="TWP568" s="4"/>
      <c r="TWQ568" s="4"/>
      <c r="TWR568" s="4"/>
      <c r="TWS568" s="4"/>
      <c r="TWT568" s="4"/>
      <c r="TWU568" s="4"/>
      <c r="TWV568" s="4"/>
      <c r="TWW568" s="4"/>
      <c r="TWX568" s="4"/>
      <c r="TWY568" s="4"/>
      <c r="TWZ568" s="4"/>
      <c r="TXA568" s="4"/>
      <c r="TXB568" s="4"/>
      <c r="TXC568" s="4"/>
      <c r="TXD568" s="4"/>
      <c r="TXE568" s="4"/>
      <c r="TXF568" s="4"/>
      <c r="TXG568" s="4"/>
      <c r="TXH568" s="4"/>
      <c r="TXI568" s="4"/>
      <c r="TXJ568" s="4"/>
      <c r="TXK568" s="4"/>
      <c r="TXL568" s="4"/>
      <c r="TXM568" s="4"/>
      <c r="TXN568" s="4"/>
      <c r="TXO568" s="4"/>
      <c r="TXP568" s="4"/>
      <c r="TXQ568" s="4"/>
      <c r="TXR568" s="4"/>
      <c r="TXS568" s="4"/>
      <c r="TXT568" s="4"/>
      <c r="TXU568" s="4"/>
      <c r="TXV568" s="4"/>
      <c r="TXW568" s="4"/>
      <c r="TXX568" s="4"/>
      <c r="TXY568" s="4"/>
      <c r="TXZ568" s="4"/>
      <c r="TYA568" s="4"/>
      <c r="TYB568" s="4"/>
      <c r="TYC568" s="4"/>
      <c r="TYD568" s="4"/>
      <c r="TYE568" s="4"/>
      <c r="TYF568" s="4"/>
      <c r="TYG568" s="4"/>
      <c r="TYH568" s="4"/>
      <c r="TYI568" s="4"/>
      <c r="TYJ568" s="4"/>
      <c r="TYK568" s="4"/>
      <c r="TYL568" s="4"/>
      <c r="TYM568" s="4"/>
      <c r="TYN568" s="4"/>
      <c r="TYO568" s="4"/>
      <c r="TYP568" s="4"/>
      <c r="TYQ568" s="4"/>
      <c r="TYR568" s="4"/>
      <c r="TYS568" s="4"/>
      <c r="TYT568" s="4"/>
      <c r="TYU568" s="4"/>
      <c r="TYV568" s="4"/>
      <c r="TYW568" s="4"/>
      <c r="TYX568" s="4"/>
      <c r="TYY568" s="4"/>
      <c r="TYZ568" s="4"/>
      <c r="TZA568" s="4"/>
      <c r="TZB568" s="4"/>
      <c r="TZC568" s="4"/>
      <c r="TZD568" s="4"/>
      <c r="TZE568" s="4"/>
      <c r="TZF568" s="4"/>
      <c r="TZG568" s="4"/>
      <c r="TZH568" s="4"/>
      <c r="TZI568" s="4"/>
      <c r="TZJ568" s="4"/>
      <c r="TZK568" s="4"/>
      <c r="TZL568" s="4"/>
      <c r="TZM568" s="4"/>
      <c r="TZN568" s="4"/>
      <c r="TZO568" s="4"/>
      <c r="TZP568" s="4"/>
      <c r="TZQ568" s="4"/>
      <c r="TZR568" s="4"/>
      <c r="TZS568" s="4"/>
      <c r="TZT568" s="4"/>
      <c r="TZU568" s="4"/>
      <c r="TZV568" s="4"/>
      <c r="TZW568" s="4"/>
      <c r="TZX568" s="4"/>
      <c r="TZY568" s="4"/>
      <c r="TZZ568" s="4"/>
      <c r="UAA568" s="4"/>
      <c r="UAB568" s="4"/>
      <c r="UAC568" s="4"/>
      <c r="UAD568" s="4"/>
      <c r="UAE568" s="4"/>
      <c r="UAF568" s="4"/>
      <c r="UAG568" s="4"/>
      <c r="UAH568" s="4"/>
      <c r="UAI568" s="4"/>
      <c r="UAJ568" s="4"/>
      <c r="UAK568" s="4"/>
      <c r="UAL568" s="4"/>
      <c r="UAM568" s="4"/>
      <c r="UAN568" s="4"/>
      <c r="UAO568" s="4"/>
      <c r="UAP568" s="4"/>
      <c r="UAQ568" s="4"/>
      <c r="UAR568" s="4"/>
      <c r="UAS568" s="4"/>
      <c r="UAT568" s="4"/>
      <c r="UAU568" s="4"/>
      <c r="UAV568" s="4"/>
      <c r="UAW568" s="4"/>
      <c r="UAX568" s="4"/>
      <c r="UAY568" s="4"/>
      <c r="UAZ568" s="4"/>
      <c r="UBA568" s="4"/>
      <c r="UBB568" s="4"/>
      <c r="UBC568" s="4"/>
      <c r="UBD568" s="4"/>
      <c r="UBE568" s="4"/>
      <c r="UBF568" s="4"/>
      <c r="UBG568" s="4"/>
      <c r="UBH568" s="4"/>
      <c r="UBI568" s="4"/>
      <c r="UBJ568" s="4"/>
      <c r="UBK568" s="4"/>
      <c r="UBL568" s="4"/>
      <c r="UBM568" s="4"/>
      <c r="UBN568" s="4"/>
      <c r="UBO568" s="4"/>
      <c r="UBP568" s="4"/>
      <c r="UBQ568" s="4"/>
      <c r="UBR568" s="4"/>
      <c r="UBS568" s="4"/>
      <c r="UBT568" s="4"/>
      <c r="UBU568" s="4"/>
      <c r="UBV568" s="4"/>
      <c r="UBW568" s="4"/>
      <c r="UBX568" s="4"/>
      <c r="UBY568" s="4"/>
      <c r="UBZ568" s="4"/>
      <c r="UCA568" s="4"/>
      <c r="UCB568" s="4"/>
      <c r="UCC568" s="4"/>
      <c r="UCD568" s="4"/>
      <c r="UCE568" s="4"/>
      <c r="UCF568" s="4"/>
      <c r="UCG568" s="4"/>
      <c r="UCH568" s="4"/>
      <c r="UCI568" s="4"/>
      <c r="UCJ568" s="4"/>
      <c r="UCK568" s="4"/>
      <c r="UCL568" s="4"/>
      <c r="UCM568" s="4"/>
      <c r="UCN568" s="4"/>
      <c r="UCO568" s="4"/>
      <c r="UCP568" s="4"/>
      <c r="UCQ568" s="4"/>
      <c r="UCR568" s="4"/>
      <c r="UCS568" s="4"/>
      <c r="UCT568" s="4"/>
      <c r="UCU568" s="4"/>
      <c r="UCV568" s="4"/>
      <c r="UCW568" s="4"/>
      <c r="UCX568" s="4"/>
      <c r="UCY568" s="4"/>
      <c r="UCZ568" s="4"/>
      <c r="UDA568" s="4"/>
      <c r="UDB568" s="4"/>
      <c r="UDC568" s="4"/>
      <c r="UDD568" s="4"/>
      <c r="UDE568" s="4"/>
      <c r="UDF568" s="4"/>
      <c r="UDG568" s="4"/>
      <c r="UDH568" s="4"/>
      <c r="UDI568" s="4"/>
      <c r="UDJ568" s="4"/>
      <c r="UDK568" s="4"/>
      <c r="UDL568" s="4"/>
      <c r="UDM568" s="4"/>
      <c r="UDN568" s="4"/>
      <c r="UDO568" s="4"/>
      <c r="UDP568" s="4"/>
      <c r="UDQ568" s="4"/>
      <c r="UDR568" s="4"/>
      <c r="UDS568" s="4"/>
      <c r="UDT568" s="4"/>
      <c r="UDU568" s="4"/>
      <c r="UDV568" s="4"/>
      <c r="UDW568" s="4"/>
      <c r="UDX568" s="4"/>
      <c r="UDY568" s="4"/>
      <c r="UDZ568" s="4"/>
      <c r="UEA568" s="4"/>
      <c r="UEB568" s="4"/>
      <c r="UEC568" s="4"/>
      <c r="UED568" s="4"/>
      <c r="UEE568" s="4"/>
      <c r="UEF568" s="4"/>
      <c r="UEG568" s="4"/>
      <c r="UEH568" s="4"/>
      <c r="UEI568" s="4"/>
      <c r="UEJ568" s="4"/>
      <c r="UEK568" s="4"/>
      <c r="UEL568" s="4"/>
      <c r="UEM568" s="4"/>
      <c r="UEN568" s="4"/>
      <c r="UEO568" s="4"/>
      <c r="UEP568" s="4"/>
      <c r="UEQ568" s="4"/>
      <c r="UER568" s="4"/>
      <c r="UES568" s="4"/>
      <c r="UET568" s="4"/>
      <c r="UEU568" s="4"/>
      <c r="UEV568" s="4"/>
      <c r="UEW568" s="4"/>
      <c r="UEX568" s="4"/>
      <c r="UEY568" s="4"/>
      <c r="UEZ568" s="4"/>
      <c r="UFA568" s="4"/>
      <c r="UFB568" s="4"/>
      <c r="UFC568" s="4"/>
      <c r="UFD568" s="4"/>
      <c r="UFE568" s="4"/>
      <c r="UFF568" s="4"/>
      <c r="UFG568" s="4"/>
      <c r="UFH568" s="4"/>
      <c r="UFI568" s="4"/>
      <c r="UFJ568" s="4"/>
      <c r="UFK568" s="4"/>
      <c r="UFL568" s="4"/>
      <c r="UFM568" s="4"/>
      <c r="UFN568" s="4"/>
      <c r="UFO568" s="4"/>
      <c r="UFP568" s="4"/>
      <c r="UFQ568" s="4"/>
      <c r="UFR568" s="4"/>
      <c r="UFS568" s="4"/>
      <c r="UFT568" s="4"/>
      <c r="UFU568" s="4"/>
      <c r="UFV568" s="4"/>
      <c r="UFW568" s="4"/>
      <c r="UFX568" s="4"/>
      <c r="UFY568" s="4"/>
      <c r="UFZ568" s="4"/>
      <c r="UGA568" s="4"/>
      <c r="UGB568" s="4"/>
      <c r="UGC568" s="4"/>
      <c r="UGD568" s="4"/>
      <c r="UGE568" s="4"/>
      <c r="UGF568" s="4"/>
      <c r="UGG568" s="4"/>
      <c r="UGH568" s="4"/>
      <c r="UGI568" s="4"/>
      <c r="UGJ568" s="4"/>
      <c r="UGK568" s="4"/>
      <c r="UGL568" s="4"/>
      <c r="UGM568" s="4"/>
      <c r="UGN568" s="4"/>
      <c r="UGO568" s="4"/>
      <c r="UGP568" s="4"/>
      <c r="UGQ568" s="4"/>
      <c r="UGR568" s="4"/>
      <c r="UGS568" s="4"/>
      <c r="UGT568" s="4"/>
      <c r="UGU568" s="4"/>
      <c r="UGV568" s="4"/>
      <c r="UGW568" s="4"/>
      <c r="UGX568" s="4"/>
      <c r="UGY568" s="4"/>
      <c r="UGZ568" s="4"/>
      <c r="UHA568" s="4"/>
      <c r="UHB568" s="4"/>
      <c r="UHC568" s="4"/>
      <c r="UHD568" s="4"/>
      <c r="UHE568" s="4"/>
      <c r="UHF568" s="4"/>
      <c r="UHG568" s="4"/>
      <c r="UHH568" s="4"/>
      <c r="UHI568" s="4"/>
      <c r="UHJ568" s="4"/>
      <c r="UHK568" s="4"/>
      <c r="UHL568" s="4"/>
      <c r="UHM568" s="4"/>
      <c r="UHN568" s="4"/>
      <c r="UHO568" s="4"/>
      <c r="UHP568" s="4"/>
      <c r="UHQ568" s="4"/>
      <c r="UHR568" s="4"/>
      <c r="UHS568" s="4"/>
      <c r="UHT568" s="4"/>
      <c r="UHU568" s="4"/>
      <c r="UHV568" s="4"/>
      <c r="UHW568" s="4"/>
      <c r="UHX568" s="4"/>
      <c r="UHY568" s="4"/>
      <c r="UHZ568" s="4"/>
      <c r="UIA568" s="4"/>
      <c r="UIB568" s="4"/>
      <c r="UIC568" s="4"/>
      <c r="UID568" s="4"/>
      <c r="UIE568" s="4"/>
      <c r="UIF568" s="4"/>
      <c r="UIG568" s="4"/>
      <c r="UIH568" s="4"/>
      <c r="UII568" s="4"/>
      <c r="UIJ568" s="4"/>
      <c r="UIK568" s="4"/>
      <c r="UIL568" s="4"/>
      <c r="UIM568" s="4"/>
      <c r="UIN568" s="4"/>
      <c r="UIO568" s="4"/>
      <c r="UIP568" s="4"/>
      <c r="UIQ568" s="4"/>
      <c r="UIR568" s="4"/>
      <c r="UIS568" s="4"/>
      <c r="UIT568" s="4"/>
      <c r="UIU568" s="4"/>
      <c r="UIV568" s="4"/>
      <c r="UIW568" s="4"/>
      <c r="UIX568" s="4"/>
      <c r="UIY568" s="4"/>
      <c r="UIZ568" s="4"/>
      <c r="UJA568" s="4"/>
      <c r="UJB568" s="4"/>
      <c r="UJC568" s="4"/>
      <c r="UJD568" s="4"/>
      <c r="UJE568" s="4"/>
      <c r="UJF568" s="4"/>
      <c r="UJG568" s="4"/>
      <c r="UJH568" s="4"/>
      <c r="UJI568" s="4"/>
      <c r="UJJ568" s="4"/>
      <c r="UJK568" s="4"/>
      <c r="UJL568" s="4"/>
      <c r="UJM568" s="4"/>
      <c r="UJN568" s="4"/>
      <c r="UJO568" s="4"/>
      <c r="UJP568" s="4"/>
      <c r="UJQ568" s="4"/>
      <c r="UJR568" s="4"/>
      <c r="UJS568" s="4"/>
      <c r="UJT568" s="4"/>
      <c r="UJU568" s="4"/>
      <c r="UJV568" s="4"/>
      <c r="UJW568" s="4"/>
      <c r="UJX568" s="4"/>
      <c r="UJY568" s="4"/>
      <c r="UJZ568" s="4"/>
      <c r="UKA568" s="4"/>
      <c r="UKB568" s="4"/>
      <c r="UKC568" s="4"/>
      <c r="UKD568" s="4"/>
      <c r="UKE568" s="4"/>
      <c r="UKF568" s="4"/>
      <c r="UKG568" s="4"/>
      <c r="UKH568" s="4"/>
      <c r="UKI568" s="4"/>
      <c r="UKJ568" s="4"/>
      <c r="UKK568" s="4"/>
      <c r="UKL568" s="4"/>
      <c r="UKM568" s="4"/>
      <c r="UKN568" s="4"/>
      <c r="UKO568" s="4"/>
      <c r="UKP568" s="4"/>
      <c r="UKQ568" s="4"/>
      <c r="UKR568" s="4"/>
      <c r="UKS568" s="4"/>
      <c r="UKT568" s="4"/>
      <c r="UKU568" s="4"/>
      <c r="UKV568" s="4"/>
      <c r="UKW568" s="4"/>
      <c r="UKX568" s="4"/>
      <c r="UKY568" s="4"/>
      <c r="UKZ568" s="4"/>
      <c r="ULA568" s="4"/>
      <c r="ULB568" s="4"/>
      <c r="ULC568" s="4"/>
      <c r="ULD568" s="4"/>
      <c r="ULE568" s="4"/>
      <c r="ULF568" s="4"/>
      <c r="ULG568" s="4"/>
      <c r="ULH568" s="4"/>
      <c r="ULI568" s="4"/>
      <c r="ULJ568" s="4"/>
      <c r="ULK568" s="4"/>
      <c r="ULL568" s="4"/>
      <c r="ULM568" s="4"/>
      <c r="ULN568" s="4"/>
      <c r="ULO568" s="4"/>
      <c r="ULP568" s="4"/>
      <c r="ULQ568" s="4"/>
      <c r="ULR568" s="4"/>
      <c r="ULS568" s="4"/>
      <c r="ULT568" s="4"/>
      <c r="ULU568" s="4"/>
      <c r="ULV568" s="4"/>
      <c r="ULW568" s="4"/>
      <c r="ULX568" s="4"/>
      <c r="ULY568" s="4"/>
      <c r="ULZ568" s="4"/>
      <c r="UMA568" s="4"/>
      <c r="UMB568" s="4"/>
      <c r="UMC568" s="4"/>
      <c r="UMD568" s="4"/>
      <c r="UME568" s="4"/>
      <c r="UMF568" s="4"/>
      <c r="UMG568" s="4"/>
      <c r="UMH568" s="4"/>
      <c r="UMI568" s="4"/>
      <c r="UMJ568" s="4"/>
      <c r="UMK568" s="4"/>
      <c r="UML568" s="4"/>
      <c r="UMM568" s="4"/>
      <c r="UMN568" s="4"/>
      <c r="UMO568" s="4"/>
      <c r="UMP568" s="4"/>
      <c r="UMQ568" s="4"/>
      <c r="UMR568" s="4"/>
      <c r="UMS568" s="4"/>
      <c r="UMT568" s="4"/>
      <c r="UMU568" s="4"/>
      <c r="UMV568" s="4"/>
      <c r="UMW568" s="4"/>
      <c r="UMX568" s="4"/>
      <c r="UMY568" s="4"/>
      <c r="UMZ568" s="4"/>
      <c r="UNA568" s="4"/>
      <c r="UNB568" s="4"/>
      <c r="UNC568" s="4"/>
      <c r="UND568" s="4"/>
      <c r="UNE568" s="4"/>
      <c r="UNF568" s="4"/>
      <c r="UNG568" s="4"/>
      <c r="UNH568" s="4"/>
      <c r="UNI568" s="4"/>
      <c r="UNJ568" s="4"/>
      <c r="UNK568" s="4"/>
      <c r="UNL568" s="4"/>
      <c r="UNM568" s="4"/>
      <c r="UNN568" s="4"/>
      <c r="UNO568" s="4"/>
      <c r="UNP568" s="4"/>
      <c r="UNQ568" s="4"/>
      <c r="UNR568" s="4"/>
      <c r="UNS568" s="4"/>
      <c r="UNT568" s="4"/>
      <c r="UNU568" s="4"/>
      <c r="UNV568" s="4"/>
      <c r="UNW568" s="4"/>
      <c r="UNX568" s="4"/>
      <c r="UNY568" s="4"/>
      <c r="UNZ568" s="4"/>
      <c r="UOA568" s="4"/>
      <c r="UOB568" s="4"/>
      <c r="UOC568" s="4"/>
      <c r="UOD568" s="4"/>
      <c r="UOE568" s="4"/>
      <c r="UOF568" s="4"/>
      <c r="UOG568" s="4"/>
      <c r="UOH568" s="4"/>
      <c r="UOI568" s="4"/>
      <c r="UOJ568" s="4"/>
      <c r="UOK568" s="4"/>
      <c r="UOL568" s="4"/>
      <c r="UOM568" s="4"/>
      <c r="UON568" s="4"/>
      <c r="UOO568" s="4"/>
      <c r="UOP568" s="4"/>
      <c r="UOQ568" s="4"/>
      <c r="UOR568" s="4"/>
      <c r="UOS568" s="4"/>
      <c r="UOT568" s="4"/>
      <c r="UOU568" s="4"/>
      <c r="UOV568" s="4"/>
      <c r="UOW568" s="4"/>
      <c r="UOX568" s="4"/>
      <c r="UOY568" s="4"/>
      <c r="UOZ568" s="4"/>
      <c r="UPA568" s="4"/>
      <c r="UPB568" s="4"/>
      <c r="UPC568" s="4"/>
      <c r="UPD568" s="4"/>
      <c r="UPE568" s="4"/>
      <c r="UPF568" s="4"/>
      <c r="UPG568" s="4"/>
      <c r="UPH568" s="4"/>
      <c r="UPI568" s="4"/>
      <c r="UPJ568" s="4"/>
      <c r="UPK568" s="4"/>
      <c r="UPL568" s="4"/>
      <c r="UPM568" s="4"/>
      <c r="UPN568" s="4"/>
      <c r="UPO568" s="4"/>
      <c r="UPP568" s="4"/>
      <c r="UPQ568" s="4"/>
      <c r="UPR568" s="4"/>
      <c r="UPS568" s="4"/>
      <c r="UPT568" s="4"/>
      <c r="UPU568" s="4"/>
      <c r="UPV568" s="4"/>
      <c r="UPW568" s="4"/>
      <c r="UPX568" s="4"/>
      <c r="UPY568" s="4"/>
      <c r="UPZ568" s="4"/>
      <c r="UQA568" s="4"/>
      <c r="UQB568" s="4"/>
      <c r="UQC568" s="4"/>
      <c r="UQD568" s="4"/>
      <c r="UQE568" s="4"/>
      <c r="UQF568" s="4"/>
      <c r="UQG568" s="4"/>
      <c r="UQH568" s="4"/>
      <c r="UQI568" s="4"/>
      <c r="UQJ568" s="4"/>
      <c r="UQK568" s="4"/>
      <c r="UQL568" s="4"/>
      <c r="UQM568" s="4"/>
      <c r="UQN568" s="4"/>
      <c r="UQO568" s="4"/>
      <c r="UQP568" s="4"/>
      <c r="UQQ568" s="4"/>
      <c r="UQR568" s="4"/>
      <c r="UQS568" s="4"/>
      <c r="UQT568" s="4"/>
      <c r="UQU568" s="4"/>
      <c r="UQV568" s="4"/>
      <c r="UQW568" s="4"/>
      <c r="UQX568" s="4"/>
      <c r="UQY568" s="4"/>
      <c r="UQZ568" s="4"/>
      <c r="URA568" s="4"/>
      <c r="URB568" s="4"/>
      <c r="URC568" s="4"/>
      <c r="URD568" s="4"/>
      <c r="URE568" s="4"/>
      <c r="URF568" s="4"/>
      <c r="URG568" s="4"/>
      <c r="URH568" s="4"/>
      <c r="URI568" s="4"/>
      <c r="URJ568" s="4"/>
      <c r="URK568" s="4"/>
      <c r="URL568" s="4"/>
      <c r="URM568" s="4"/>
      <c r="URN568" s="4"/>
      <c r="URO568" s="4"/>
      <c r="URP568" s="4"/>
      <c r="URQ568" s="4"/>
      <c r="URR568" s="4"/>
      <c r="URS568" s="4"/>
      <c r="URT568" s="4"/>
      <c r="URU568" s="4"/>
      <c r="URV568" s="4"/>
      <c r="URW568" s="4"/>
      <c r="URX568" s="4"/>
      <c r="URY568" s="4"/>
      <c r="URZ568" s="4"/>
      <c r="USA568" s="4"/>
      <c r="USB568" s="4"/>
      <c r="USC568" s="4"/>
      <c r="USD568" s="4"/>
      <c r="USE568" s="4"/>
      <c r="USF568" s="4"/>
      <c r="USG568" s="4"/>
      <c r="USH568" s="4"/>
      <c r="USI568" s="4"/>
      <c r="USJ568" s="4"/>
      <c r="USK568" s="4"/>
      <c r="USL568" s="4"/>
      <c r="USM568" s="4"/>
      <c r="USN568" s="4"/>
      <c r="USO568" s="4"/>
      <c r="USP568" s="4"/>
      <c r="USQ568" s="4"/>
      <c r="USR568" s="4"/>
      <c r="USS568" s="4"/>
      <c r="UST568" s="4"/>
      <c r="USU568" s="4"/>
      <c r="USV568" s="4"/>
      <c r="USW568" s="4"/>
      <c r="USX568" s="4"/>
      <c r="USY568" s="4"/>
      <c r="USZ568" s="4"/>
      <c r="UTA568" s="4"/>
      <c r="UTB568" s="4"/>
      <c r="UTC568" s="4"/>
      <c r="UTD568" s="4"/>
      <c r="UTE568" s="4"/>
      <c r="UTF568" s="4"/>
      <c r="UTG568" s="4"/>
      <c r="UTH568" s="4"/>
      <c r="UTI568" s="4"/>
      <c r="UTJ568" s="4"/>
      <c r="UTK568" s="4"/>
      <c r="UTL568" s="4"/>
      <c r="UTM568" s="4"/>
      <c r="UTN568" s="4"/>
      <c r="UTO568" s="4"/>
      <c r="UTP568" s="4"/>
      <c r="UTQ568" s="4"/>
      <c r="UTR568" s="4"/>
      <c r="UTS568" s="4"/>
      <c r="UTT568" s="4"/>
      <c r="UTU568" s="4"/>
      <c r="UTV568" s="4"/>
      <c r="UTW568" s="4"/>
      <c r="UTX568" s="4"/>
      <c r="UTY568" s="4"/>
      <c r="UTZ568" s="4"/>
      <c r="UUA568" s="4"/>
      <c r="UUB568" s="4"/>
      <c r="UUC568" s="4"/>
      <c r="UUD568" s="4"/>
      <c r="UUE568" s="4"/>
      <c r="UUF568" s="4"/>
      <c r="UUG568" s="4"/>
      <c r="UUH568" s="4"/>
      <c r="UUI568" s="4"/>
      <c r="UUJ568" s="4"/>
      <c r="UUK568" s="4"/>
      <c r="UUL568" s="4"/>
      <c r="UUM568" s="4"/>
      <c r="UUN568" s="4"/>
      <c r="UUO568" s="4"/>
      <c r="UUP568" s="4"/>
      <c r="UUQ568" s="4"/>
      <c r="UUR568" s="4"/>
      <c r="UUS568" s="4"/>
      <c r="UUT568" s="4"/>
      <c r="UUU568" s="4"/>
      <c r="UUV568" s="4"/>
      <c r="UUW568" s="4"/>
      <c r="UUX568" s="4"/>
      <c r="UUY568" s="4"/>
      <c r="UUZ568" s="4"/>
      <c r="UVA568" s="4"/>
      <c r="UVB568" s="4"/>
      <c r="UVC568" s="4"/>
      <c r="UVD568" s="4"/>
      <c r="UVE568" s="4"/>
      <c r="UVF568" s="4"/>
      <c r="UVG568" s="4"/>
      <c r="UVH568" s="4"/>
      <c r="UVI568" s="4"/>
      <c r="UVJ568" s="4"/>
      <c r="UVK568" s="4"/>
      <c r="UVL568" s="4"/>
      <c r="UVM568" s="4"/>
      <c r="UVN568" s="4"/>
      <c r="UVO568" s="4"/>
      <c r="UVP568" s="4"/>
      <c r="UVQ568" s="4"/>
      <c r="UVR568" s="4"/>
      <c r="UVS568" s="4"/>
      <c r="UVT568" s="4"/>
      <c r="UVU568" s="4"/>
      <c r="UVV568" s="4"/>
      <c r="UVW568" s="4"/>
      <c r="UVX568" s="4"/>
      <c r="UVY568" s="4"/>
      <c r="UVZ568" s="4"/>
      <c r="UWA568" s="4"/>
      <c r="UWB568" s="4"/>
      <c r="UWC568" s="4"/>
      <c r="UWD568" s="4"/>
      <c r="UWE568" s="4"/>
      <c r="UWF568" s="4"/>
      <c r="UWG568" s="4"/>
      <c r="UWH568" s="4"/>
      <c r="UWI568" s="4"/>
      <c r="UWJ568" s="4"/>
      <c r="UWK568" s="4"/>
      <c r="UWL568" s="4"/>
      <c r="UWM568" s="4"/>
      <c r="UWN568" s="4"/>
      <c r="UWO568" s="4"/>
      <c r="UWP568" s="4"/>
      <c r="UWQ568" s="4"/>
      <c r="UWR568" s="4"/>
      <c r="UWS568" s="4"/>
      <c r="UWT568" s="4"/>
      <c r="UWU568" s="4"/>
      <c r="UWV568" s="4"/>
      <c r="UWW568" s="4"/>
      <c r="UWX568" s="4"/>
      <c r="UWY568" s="4"/>
      <c r="UWZ568" s="4"/>
      <c r="UXA568" s="4"/>
      <c r="UXB568" s="4"/>
      <c r="UXC568" s="4"/>
      <c r="UXD568" s="4"/>
      <c r="UXE568" s="4"/>
      <c r="UXF568" s="4"/>
      <c r="UXG568" s="4"/>
      <c r="UXH568" s="4"/>
      <c r="UXI568" s="4"/>
      <c r="UXJ568" s="4"/>
      <c r="UXK568" s="4"/>
      <c r="UXL568" s="4"/>
      <c r="UXM568" s="4"/>
      <c r="UXN568" s="4"/>
      <c r="UXO568" s="4"/>
      <c r="UXP568" s="4"/>
      <c r="UXQ568" s="4"/>
      <c r="UXR568" s="4"/>
      <c r="UXS568" s="4"/>
      <c r="UXT568" s="4"/>
      <c r="UXU568" s="4"/>
      <c r="UXV568" s="4"/>
      <c r="UXW568" s="4"/>
      <c r="UXX568" s="4"/>
      <c r="UXY568" s="4"/>
      <c r="UXZ568" s="4"/>
      <c r="UYA568" s="4"/>
      <c r="UYB568" s="4"/>
      <c r="UYC568" s="4"/>
      <c r="UYD568" s="4"/>
      <c r="UYE568" s="4"/>
      <c r="UYF568" s="4"/>
      <c r="UYG568" s="4"/>
      <c r="UYH568" s="4"/>
      <c r="UYI568" s="4"/>
      <c r="UYJ568" s="4"/>
      <c r="UYK568" s="4"/>
      <c r="UYL568" s="4"/>
      <c r="UYM568" s="4"/>
      <c r="UYN568" s="4"/>
      <c r="UYO568" s="4"/>
      <c r="UYP568" s="4"/>
      <c r="UYQ568" s="4"/>
      <c r="UYR568" s="4"/>
      <c r="UYS568" s="4"/>
      <c r="UYT568" s="4"/>
      <c r="UYU568" s="4"/>
      <c r="UYV568" s="4"/>
      <c r="UYW568" s="4"/>
      <c r="UYX568" s="4"/>
      <c r="UYY568" s="4"/>
      <c r="UYZ568" s="4"/>
      <c r="UZA568" s="4"/>
      <c r="UZB568" s="4"/>
      <c r="UZC568" s="4"/>
      <c r="UZD568" s="4"/>
      <c r="UZE568" s="4"/>
      <c r="UZF568" s="4"/>
      <c r="UZG568" s="4"/>
      <c r="UZH568" s="4"/>
      <c r="UZI568" s="4"/>
      <c r="UZJ568" s="4"/>
      <c r="UZK568" s="4"/>
      <c r="UZL568" s="4"/>
      <c r="UZM568" s="4"/>
      <c r="UZN568" s="4"/>
      <c r="UZO568" s="4"/>
      <c r="UZP568" s="4"/>
      <c r="UZQ568" s="4"/>
      <c r="UZR568" s="4"/>
      <c r="UZS568" s="4"/>
      <c r="UZT568" s="4"/>
      <c r="UZU568" s="4"/>
      <c r="UZV568" s="4"/>
      <c r="UZW568" s="4"/>
      <c r="UZX568" s="4"/>
      <c r="UZY568" s="4"/>
      <c r="UZZ568" s="4"/>
      <c r="VAA568" s="4"/>
      <c r="VAB568" s="4"/>
      <c r="VAC568" s="4"/>
      <c r="VAD568" s="4"/>
      <c r="VAE568" s="4"/>
      <c r="VAF568" s="4"/>
      <c r="VAG568" s="4"/>
      <c r="VAH568" s="4"/>
      <c r="VAI568" s="4"/>
      <c r="VAJ568" s="4"/>
      <c r="VAK568" s="4"/>
      <c r="VAL568" s="4"/>
      <c r="VAM568" s="4"/>
      <c r="VAN568" s="4"/>
      <c r="VAO568" s="4"/>
      <c r="VAP568" s="4"/>
      <c r="VAQ568" s="4"/>
      <c r="VAR568" s="4"/>
      <c r="VAS568" s="4"/>
      <c r="VAT568" s="4"/>
      <c r="VAU568" s="4"/>
      <c r="VAV568" s="4"/>
      <c r="VAW568" s="4"/>
      <c r="VAX568" s="4"/>
      <c r="VAY568" s="4"/>
      <c r="VAZ568" s="4"/>
      <c r="VBA568" s="4"/>
      <c r="VBB568" s="4"/>
      <c r="VBC568" s="4"/>
      <c r="VBD568" s="4"/>
      <c r="VBE568" s="4"/>
      <c r="VBF568" s="4"/>
      <c r="VBG568" s="4"/>
      <c r="VBH568" s="4"/>
      <c r="VBI568" s="4"/>
      <c r="VBJ568" s="4"/>
      <c r="VBK568" s="4"/>
      <c r="VBL568" s="4"/>
      <c r="VBM568" s="4"/>
      <c r="VBN568" s="4"/>
      <c r="VBO568" s="4"/>
      <c r="VBP568" s="4"/>
      <c r="VBQ568" s="4"/>
      <c r="VBR568" s="4"/>
      <c r="VBS568" s="4"/>
      <c r="VBT568" s="4"/>
      <c r="VBU568" s="4"/>
      <c r="VBV568" s="4"/>
      <c r="VBW568" s="4"/>
      <c r="VBX568" s="4"/>
      <c r="VBY568" s="4"/>
      <c r="VBZ568" s="4"/>
      <c r="VCA568" s="4"/>
      <c r="VCB568" s="4"/>
      <c r="VCC568" s="4"/>
      <c r="VCD568" s="4"/>
      <c r="VCE568" s="4"/>
      <c r="VCF568" s="4"/>
      <c r="VCG568" s="4"/>
      <c r="VCH568" s="4"/>
      <c r="VCI568" s="4"/>
      <c r="VCJ568" s="4"/>
      <c r="VCK568" s="4"/>
      <c r="VCL568" s="4"/>
      <c r="VCM568" s="4"/>
      <c r="VCN568" s="4"/>
      <c r="VCO568" s="4"/>
      <c r="VCP568" s="4"/>
      <c r="VCQ568" s="4"/>
      <c r="VCR568" s="4"/>
      <c r="VCS568" s="4"/>
      <c r="VCT568" s="4"/>
      <c r="VCU568" s="4"/>
      <c r="VCV568" s="4"/>
      <c r="VCW568" s="4"/>
      <c r="VCX568" s="4"/>
      <c r="VCY568" s="4"/>
      <c r="VCZ568" s="4"/>
      <c r="VDA568" s="4"/>
      <c r="VDB568" s="4"/>
      <c r="VDC568" s="4"/>
      <c r="VDD568" s="4"/>
      <c r="VDE568" s="4"/>
      <c r="VDF568" s="4"/>
      <c r="VDG568" s="4"/>
      <c r="VDH568" s="4"/>
      <c r="VDI568" s="4"/>
      <c r="VDJ568" s="4"/>
      <c r="VDK568" s="4"/>
      <c r="VDL568" s="4"/>
      <c r="VDM568" s="4"/>
      <c r="VDN568" s="4"/>
      <c r="VDO568" s="4"/>
      <c r="VDP568" s="4"/>
      <c r="VDQ568" s="4"/>
      <c r="VDR568" s="4"/>
      <c r="VDS568" s="4"/>
      <c r="VDT568" s="4"/>
      <c r="VDU568" s="4"/>
      <c r="VDV568" s="4"/>
      <c r="VDW568" s="4"/>
      <c r="VDX568" s="4"/>
      <c r="VDY568" s="4"/>
      <c r="VDZ568" s="4"/>
      <c r="VEA568" s="4"/>
      <c r="VEB568" s="4"/>
      <c r="VEC568" s="4"/>
      <c r="VED568" s="4"/>
      <c r="VEE568" s="4"/>
      <c r="VEF568" s="4"/>
      <c r="VEG568" s="4"/>
      <c r="VEH568" s="4"/>
      <c r="VEI568" s="4"/>
      <c r="VEJ568" s="4"/>
      <c r="VEK568" s="4"/>
      <c r="VEL568" s="4"/>
      <c r="VEM568" s="4"/>
      <c r="VEN568" s="4"/>
      <c r="VEO568" s="4"/>
      <c r="VEP568" s="4"/>
      <c r="VEQ568" s="4"/>
      <c r="VER568" s="4"/>
      <c r="VES568" s="4"/>
      <c r="VET568" s="4"/>
      <c r="VEU568" s="4"/>
      <c r="VEV568" s="4"/>
      <c r="VEW568" s="4"/>
      <c r="VEX568" s="4"/>
      <c r="VEY568" s="4"/>
      <c r="VEZ568" s="4"/>
      <c r="VFA568" s="4"/>
      <c r="VFB568" s="4"/>
      <c r="VFC568" s="4"/>
      <c r="VFD568" s="4"/>
      <c r="VFE568" s="4"/>
      <c r="VFF568" s="4"/>
      <c r="VFG568" s="4"/>
      <c r="VFH568" s="4"/>
      <c r="VFI568" s="4"/>
      <c r="VFJ568" s="4"/>
      <c r="VFK568" s="4"/>
      <c r="VFL568" s="4"/>
      <c r="VFM568" s="4"/>
      <c r="VFN568" s="4"/>
      <c r="VFO568" s="4"/>
      <c r="VFP568" s="4"/>
      <c r="VFQ568" s="4"/>
      <c r="VFR568" s="4"/>
      <c r="VFS568" s="4"/>
      <c r="VFT568" s="4"/>
      <c r="VFU568" s="4"/>
      <c r="VFV568" s="4"/>
      <c r="VFW568" s="4"/>
      <c r="VFX568" s="4"/>
      <c r="VFY568" s="4"/>
      <c r="VFZ568" s="4"/>
      <c r="VGA568" s="4"/>
      <c r="VGB568" s="4"/>
      <c r="VGC568" s="4"/>
      <c r="VGD568" s="4"/>
      <c r="VGE568" s="4"/>
      <c r="VGF568" s="4"/>
      <c r="VGG568" s="4"/>
      <c r="VGH568" s="4"/>
      <c r="VGI568" s="4"/>
      <c r="VGJ568" s="4"/>
      <c r="VGK568" s="4"/>
      <c r="VGL568" s="4"/>
      <c r="VGM568" s="4"/>
      <c r="VGN568" s="4"/>
      <c r="VGO568" s="4"/>
      <c r="VGP568" s="4"/>
      <c r="VGQ568" s="4"/>
      <c r="VGR568" s="4"/>
      <c r="VGS568" s="4"/>
      <c r="VGT568" s="4"/>
      <c r="VGU568" s="4"/>
      <c r="VGV568" s="4"/>
      <c r="VGW568" s="4"/>
      <c r="VGX568" s="4"/>
      <c r="VGY568" s="4"/>
      <c r="VGZ568" s="4"/>
      <c r="VHA568" s="4"/>
      <c r="VHB568" s="4"/>
      <c r="VHC568" s="4"/>
      <c r="VHD568" s="4"/>
      <c r="VHE568" s="4"/>
      <c r="VHF568" s="4"/>
      <c r="VHG568" s="4"/>
      <c r="VHH568" s="4"/>
      <c r="VHI568" s="4"/>
      <c r="VHJ568" s="4"/>
      <c r="VHK568" s="4"/>
      <c r="VHL568" s="4"/>
      <c r="VHM568" s="4"/>
      <c r="VHN568" s="4"/>
      <c r="VHO568" s="4"/>
      <c r="VHP568" s="4"/>
      <c r="VHQ568" s="4"/>
      <c r="VHR568" s="4"/>
      <c r="VHS568" s="4"/>
      <c r="VHT568" s="4"/>
      <c r="VHU568" s="4"/>
      <c r="VHV568" s="4"/>
      <c r="VHW568" s="4"/>
      <c r="VHX568" s="4"/>
      <c r="VHY568" s="4"/>
      <c r="VHZ568" s="4"/>
      <c r="VIA568" s="4"/>
      <c r="VIB568" s="4"/>
      <c r="VIC568" s="4"/>
      <c r="VID568" s="4"/>
      <c r="VIE568" s="4"/>
      <c r="VIF568" s="4"/>
      <c r="VIG568" s="4"/>
      <c r="VIH568" s="4"/>
      <c r="VII568" s="4"/>
      <c r="VIJ568" s="4"/>
      <c r="VIK568" s="4"/>
      <c r="VIL568" s="4"/>
      <c r="VIM568" s="4"/>
      <c r="VIN568" s="4"/>
      <c r="VIO568" s="4"/>
      <c r="VIP568" s="4"/>
      <c r="VIQ568" s="4"/>
      <c r="VIR568" s="4"/>
      <c r="VIS568" s="4"/>
      <c r="VIT568" s="4"/>
      <c r="VIU568" s="4"/>
      <c r="VIV568" s="4"/>
      <c r="VIW568" s="4"/>
      <c r="VIX568" s="4"/>
      <c r="VIY568" s="4"/>
      <c r="VIZ568" s="4"/>
      <c r="VJA568" s="4"/>
      <c r="VJB568" s="4"/>
      <c r="VJC568" s="4"/>
      <c r="VJD568" s="4"/>
      <c r="VJE568" s="4"/>
      <c r="VJF568" s="4"/>
      <c r="VJG568" s="4"/>
      <c r="VJH568" s="4"/>
      <c r="VJI568" s="4"/>
      <c r="VJJ568" s="4"/>
      <c r="VJK568" s="4"/>
      <c r="VJL568" s="4"/>
      <c r="VJM568" s="4"/>
      <c r="VJN568" s="4"/>
      <c r="VJO568" s="4"/>
      <c r="VJP568" s="4"/>
      <c r="VJQ568" s="4"/>
      <c r="VJR568" s="4"/>
      <c r="VJS568" s="4"/>
      <c r="VJT568" s="4"/>
      <c r="VJU568" s="4"/>
      <c r="VJV568" s="4"/>
      <c r="VJW568" s="4"/>
      <c r="VJX568" s="4"/>
      <c r="VJY568" s="4"/>
      <c r="VJZ568" s="4"/>
      <c r="VKA568" s="4"/>
      <c r="VKB568" s="4"/>
      <c r="VKC568" s="4"/>
      <c r="VKD568" s="4"/>
      <c r="VKE568" s="4"/>
      <c r="VKF568" s="4"/>
      <c r="VKG568" s="4"/>
      <c r="VKH568" s="4"/>
      <c r="VKI568" s="4"/>
      <c r="VKJ568" s="4"/>
      <c r="VKK568" s="4"/>
      <c r="VKL568" s="4"/>
      <c r="VKM568" s="4"/>
      <c r="VKN568" s="4"/>
      <c r="VKO568" s="4"/>
      <c r="VKP568" s="4"/>
      <c r="VKQ568" s="4"/>
      <c r="VKR568" s="4"/>
      <c r="VKS568" s="4"/>
      <c r="VKT568" s="4"/>
      <c r="VKU568" s="4"/>
      <c r="VKV568" s="4"/>
      <c r="VKW568" s="4"/>
      <c r="VKX568" s="4"/>
      <c r="VKY568" s="4"/>
      <c r="VKZ568" s="4"/>
      <c r="VLA568" s="4"/>
      <c r="VLB568" s="4"/>
      <c r="VLC568" s="4"/>
      <c r="VLD568" s="4"/>
      <c r="VLE568" s="4"/>
      <c r="VLF568" s="4"/>
      <c r="VLG568" s="4"/>
      <c r="VLH568" s="4"/>
      <c r="VLI568" s="4"/>
      <c r="VLJ568" s="4"/>
      <c r="VLK568" s="4"/>
      <c r="VLL568" s="4"/>
      <c r="VLM568" s="4"/>
      <c r="VLN568" s="4"/>
      <c r="VLO568" s="4"/>
      <c r="VLP568" s="4"/>
      <c r="VLQ568" s="4"/>
      <c r="VLR568" s="4"/>
      <c r="VLS568" s="4"/>
      <c r="VLT568" s="4"/>
      <c r="VLU568" s="4"/>
      <c r="VLV568" s="4"/>
      <c r="VLW568" s="4"/>
      <c r="VLX568" s="4"/>
      <c r="VLY568" s="4"/>
      <c r="VLZ568" s="4"/>
      <c r="VMA568" s="4"/>
      <c r="VMB568" s="4"/>
      <c r="VMC568" s="4"/>
      <c r="VMD568" s="4"/>
      <c r="VME568" s="4"/>
      <c r="VMF568" s="4"/>
      <c r="VMG568" s="4"/>
      <c r="VMH568" s="4"/>
      <c r="VMI568" s="4"/>
      <c r="VMJ568" s="4"/>
      <c r="VMK568" s="4"/>
      <c r="VML568" s="4"/>
      <c r="VMM568" s="4"/>
      <c r="VMN568" s="4"/>
      <c r="VMO568" s="4"/>
      <c r="VMP568" s="4"/>
      <c r="VMQ568" s="4"/>
      <c r="VMR568" s="4"/>
      <c r="VMS568" s="4"/>
      <c r="VMT568" s="4"/>
      <c r="VMU568" s="4"/>
      <c r="VMV568" s="4"/>
      <c r="VMW568" s="4"/>
      <c r="VMX568" s="4"/>
      <c r="VMY568" s="4"/>
      <c r="VMZ568" s="4"/>
      <c r="VNA568" s="4"/>
      <c r="VNB568" s="4"/>
      <c r="VNC568" s="4"/>
      <c r="VND568" s="4"/>
      <c r="VNE568" s="4"/>
      <c r="VNF568" s="4"/>
      <c r="VNG568" s="4"/>
      <c r="VNH568" s="4"/>
      <c r="VNI568" s="4"/>
      <c r="VNJ568" s="4"/>
      <c r="VNK568" s="4"/>
      <c r="VNL568" s="4"/>
      <c r="VNM568" s="4"/>
      <c r="VNN568" s="4"/>
      <c r="VNO568" s="4"/>
      <c r="VNP568" s="4"/>
      <c r="VNQ568" s="4"/>
      <c r="VNR568" s="4"/>
      <c r="VNS568" s="4"/>
      <c r="VNT568" s="4"/>
      <c r="VNU568" s="4"/>
      <c r="VNV568" s="4"/>
      <c r="VNW568" s="4"/>
      <c r="VNX568" s="4"/>
      <c r="VNY568" s="4"/>
      <c r="VNZ568" s="4"/>
      <c r="VOA568" s="4"/>
      <c r="VOB568" s="4"/>
      <c r="VOC568" s="4"/>
      <c r="VOD568" s="4"/>
      <c r="VOE568" s="4"/>
      <c r="VOF568" s="4"/>
      <c r="VOG568" s="4"/>
      <c r="VOH568" s="4"/>
      <c r="VOI568" s="4"/>
      <c r="VOJ568" s="4"/>
      <c r="VOK568" s="4"/>
      <c r="VOL568" s="4"/>
      <c r="VOM568" s="4"/>
      <c r="VON568" s="4"/>
      <c r="VOO568" s="4"/>
      <c r="VOP568" s="4"/>
      <c r="VOQ568" s="4"/>
      <c r="VOR568" s="4"/>
      <c r="VOS568" s="4"/>
      <c r="VOT568" s="4"/>
      <c r="VOU568" s="4"/>
      <c r="VOV568" s="4"/>
      <c r="VOW568" s="4"/>
      <c r="VOX568" s="4"/>
      <c r="VOY568" s="4"/>
      <c r="VOZ568" s="4"/>
      <c r="VPA568" s="4"/>
      <c r="VPB568" s="4"/>
      <c r="VPC568" s="4"/>
      <c r="VPD568" s="4"/>
      <c r="VPE568" s="4"/>
      <c r="VPF568" s="4"/>
      <c r="VPG568" s="4"/>
      <c r="VPH568" s="4"/>
      <c r="VPI568" s="4"/>
      <c r="VPJ568" s="4"/>
      <c r="VPK568" s="4"/>
      <c r="VPL568" s="4"/>
      <c r="VPM568" s="4"/>
      <c r="VPN568" s="4"/>
      <c r="VPO568" s="4"/>
      <c r="VPP568" s="4"/>
      <c r="VPQ568" s="4"/>
      <c r="VPR568" s="4"/>
      <c r="VPS568" s="4"/>
      <c r="VPT568" s="4"/>
      <c r="VPU568" s="4"/>
      <c r="VPV568" s="4"/>
      <c r="VPW568" s="4"/>
      <c r="VPX568" s="4"/>
      <c r="VPY568" s="4"/>
      <c r="VPZ568" s="4"/>
      <c r="VQA568" s="4"/>
      <c r="VQB568" s="4"/>
      <c r="VQC568" s="4"/>
      <c r="VQD568" s="4"/>
      <c r="VQE568" s="4"/>
      <c r="VQF568" s="4"/>
      <c r="VQG568" s="4"/>
      <c r="VQH568" s="4"/>
      <c r="VQI568" s="4"/>
      <c r="VQJ568" s="4"/>
      <c r="VQK568" s="4"/>
      <c r="VQL568" s="4"/>
      <c r="VQM568" s="4"/>
      <c r="VQN568" s="4"/>
      <c r="VQO568" s="4"/>
      <c r="VQP568" s="4"/>
      <c r="VQQ568" s="4"/>
      <c r="VQR568" s="4"/>
      <c r="VQS568" s="4"/>
      <c r="VQT568" s="4"/>
      <c r="VQU568" s="4"/>
      <c r="VQV568" s="4"/>
      <c r="VQW568" s="4"/>
      <c r="VQX568" s="4"/>
      <c r="VQY568" s="4"/>
      <c r="VQZ568" s="4"/>
      <c r="VRA568" s="4"/>
      <c r="VRB568" s="4"/>
      <c r="VRC568" s="4"/>
      <c r="VRD568" s="4"/>
      <c r="VRE568" s="4"/>
      <c r="VRF568" s="4"/>
      <c r="VRG568" s="4"/>
      <c r="VRH568" s="4"/>
      <c r="VRI568" s="4"/>
      <c r="VRJ568" s="4"/>
      <c r="VRK568" s="4"/>
      <c r="VRL568" s="4"/>
      <c r="VRM568" s="4"/>
      <c r="VRN568" s="4"/>
      <c r="VRO568" s="4"/>
      <c r="VRP568" s="4"/>
      <c r="VRQ568" s="4"/>
      <c r="VRR568" s="4"/>
      <c r="VRS568" s="4"/>
      <c r="VRT568" s="4"/>
      <c r="VRU568" s="4"/>
      <c r="VRV568" s="4"/>
      <c r="VRW568" s="4"/>
      <c r="VRX568" s="4"/>
      <c r="VRY568" s="4"/>
      <c r="VRZ568" s="4"/>
      <c r="VSA568" s="4"/>
      <c r="VSB568" s="4"/>
      <c r="VSC568" s="4"/>
      <c r="VSD568" s="4"/>
      <c r="VSE568" s="4"/>
      <c r="VSF568" s="4"/>
      <c r="VSG568" s="4"/>
      <c r="VSH568" s="4"/>
      <c r="VSI568" s="4"/>
      <c r="VSJ568" s="4"/>
      <c r="VSK568" s="4"/>
      <c r="VSL568" s="4"/>
      <c r="VSM568" s="4"/>
      <c r="VSN568" s="4"/>
      <c r="VSO568" s="4"/>
      <c r="VSP568" s="4"/>
      <c r="VSQ568" s="4"/>
      <c r="VSR568" s="4"/>
      <c r="VSS568" s="4"/>
      <c r="VST568" s="4"/>
      <c r="VSU568" s="4"/>
      <c r="VSV568" s="4"/>
      <c r="VSW568" s="4"/>
      <c r="VSX568" s="4"/>
      <c r="VSY568" s="4"/>
      <c r="VSZ568" s="4"/>
      <c r="VTA568" s="4"/>
      <c r="VTB568" s="4"/>
      <c r="VTC568" s="4"/>
      <c r="VTD568" s="4"/>
      <c r="VTE568" s="4"/>
      <c r="VTF568" s="4"/>
      <c r="VTG568" s="4"/>
      <c r="VTH568" s="4"/>
      <c r="VTI568" s="4"/>
      <c r="VTJ568" s="4"/>
      <c r="VTK568" s="4"/>
      <c r="VTL568" s="4"/>
      <c r="VTM568" s="4"/>
      <c r="VTN568" s="4"/>
      <c r="VTO568" s="4"/>
      <c r="VTP568" s="4"/>
      <c r="VTQ568" s="4"/>
      <c r="VTR568" s="4"/>
      <c r="VTS568" s="4"/>
      <c r="VTT568" s="4"/>
      <c r="VTU568" s="4"/>
      <c r="VTV568" s="4"/>
      <c r="VTW568" s="4"/>
      <c r="VTX568" s="4"/>
      <c r="VTY568" s="4"/>
      <c r="VTZ568" s="4"/>
      <c r="VUA568" s="4"/>
      <c r="VUB568" s="4"/>
      <c r="VUC568" s="4"/>
      <c r="VUD568" s="4"/>
      <c r="VUE568" s="4"/>
      <c r="VUF568" s="4"/>
      <c r="VUG568" s="4"/>
      <c r="VUH568" s="4"/>
      <c r="VUI568" s="4"/>
      <c r="VUJ568" s="4"/>
      <c r="VUK568" s="4"/>
      <c r="VUL568" s="4"/>
      <c r="VUM568" s="4"/>
      <c r="VUN568" s="4"/>
      <c r="VUO568" s="4"/>
      <c r="VUP568" s="4"/>
      <c r="VUQ568" s="4"/>
      <c r="VUR568" s="4"/>
      <c r="VUS568" s="4"/>
      <c r="VUT568" s="4"/>
      <c r="VUU568" s="4"/>
      <c r="VUV568" s="4"/>
      <c r="VUW568" s="4"/>
      <c r="VUX568" s="4"/>
      <c r="VUY568" s="4"/>
      <c r="VUZ568" s="4"/>
      <c r="VVA568" s="4"/>
      <c r="VVB568" s="4"/>
      <c r="VVC568" s="4"/>
      <c r="VVD568" s="4"/>
      <c r="VVE568" s="4"/>
      <c r="VVF568" s="4"/>
      <c r="VVG568" s="4"/>
      <c r="VVH568" s="4"/>
      <c r="VVI568" s="4"/>
      <c r="VVJ568" s="4"/>
      <c r="VVK568" s="4"/>
      <c r="VVL568" s="4"/>
      <c r="VVM568" s="4"/>
      <c r="VVN568" s="4"/>
      <c r="VVO568" s="4"/>
      <c r="VVP568" s="4"/>
      <c r="VVQ568" s="4"/>
      <c r="VVR568" s="4"/>
      <c r="VVS568" s="4"/>
      <c r="VVT568" s="4"/>
      <c r="VVU568" s="4"/>
      <c r="VVV568" s="4"/>
      <c r="VVW568" s="4"/>
      <c r="VVX568" s="4"/>
      <c r="VVY568" s="4"/>
      <c r="VVZ568" s="4"/>
      <c r="VWA568" s="4"/>
      <c r="VWB568" s="4"/>
      <c r="VWC568" s="4"/>
      <c r="VWD568" s="4"/>
      <c r="VWE568" s="4"/>
      <c r="VWF568" s="4"/>
      <c r="VWG568" s="4"/>
      <c r="VWH568" s="4"/>
      <c r="VWI568" s="4"/>
      <c r="VWJ568" s="4"/>
      <c r="VWK568" s="4"/>
      <c r="VWL568" s="4"/>
      <c r="VWM568" s="4"/>
      <c r="VWN568" s="4"/>
      <c r="VWO568" s="4"/>
      <c r="VWP568" s="4"/>
      <c r="VWQ568" s="4"/>
      <c r="VWR568" s="4"/>
      <c r="VWS568" s="4"/>
      <c r="VWT568" s="4"/>
      <c r="VWU568" s="4"/>
      <c r="VWV568" s="4"/>
      <c r="VWW568" s="4"/>
      <c r="VWX568" s="4"/>
      <c r="VWY568" s="4"/>
      <c r="VWZ568" s="4"/>
      <c r="VXA568" s="4"/>
      <c r="VXB568" s="4"/>
      <c r="VXC568" s="4"/>
      <c r="VXD568" s="4"/>
      <c r="VXE568" s="4"/>
      <c r="VXF568" s="4"/>
      <c r="VXG568" s="4"/>
      <c r="VXH568" s="4"/>
      <c r="VXI568" s="4"/>
      <c r="VXJ568" s="4"/>
      <c r="VXK568" s="4"/>
      <c r="VXL568" s="4"/>
      <c r="VXM568" s="4"/>
      <c r="VXN568" s="4"/>
      <c r="VXO568" s="4"/>
      <c r="VXP568" s="4"/>
      <c r="VXQ568" s="4"/>
      <c r="VXR568" s="4"/>
      <c r="VXS568" s="4"/>
      <c r="VXT568" s="4"/>
      <c r="VXU568" s="4"/>
      <c r="VXV568" s="4"/>
      <c r="VXW568" s="4"/>
      <c r="VXX568" s="4"/>
      <c r="VXY568" s="4"/>
      <c r="VXZ568" s="4"/>
      <c r="VYA568" s="4"/>
      <c r="VYB568" s="4"/>
      <c r="VYC568" s="4"/>
      <c r="VYD568" s="4"/>
      <c r="VYE568" s="4"/>
      <c r="VYF568" s="4"/>
      <c r="VYG568" s="4"/>
      <c r="VYH568" s="4"/>
      <c r="VYI568" s="4"/>
      <c r="VYJ568" s="4"/>
      <c r="VYK568" s="4"/>
      <c r="VYL568" s="4"/>
      <c r="VYM568" s="4"/>
      <c r="VYN568" s="4"/>
      <c r="VYO568" s="4"/>
      <c r="VYP568" s="4"/>
      <c r="VYQ568" s="4"/>
      <c r="VYR568" s="4"/>
      <c r="VYS568" s="4"/>
      <c r="VYT568" s="4"/>
      <c r="VYU568" s="4"/>
      <c r="VYV568" s="4"/>
      <c r="VYW568" s="4"/>
      <c r="VYX568" s="4"/>
      <c r="VYY568" s="4"/>
      <c r="VYZ568" s="4"/>
      <c r="VZA568" s="4"/>
      <c r="VZB568" s="4"/>
      <c r="VZC568" s="4"/>
      <c r="VZD568" s="4"/>
      <c r="VZE568" s="4"/>
      <c r="VZF568" s="4"/>
      <c r="VZG568" s="4"/>
      <c r="VZH568" s="4"/>
      <c r="VZI568" s="4"/>
      <c r="VZJ568" s="4"/>
      <c r="VZK568" s="4"/>
      <c r="VZL568" s="4"/>
      <c r="VZM568" s="4"/>
      <c r="VZN568" s="4"/>
      <c r="VZO568" s="4"/>
      <c r="VZP568" s="4"/>
      <c r="VZQ568" s="4"/>
      <c r="VZR568" s="4"/>
      <c r="VZS568" s="4"/>
      <c r="VZT568" s="4"/>
      <c r="VZU568" s="4"/>
      <c r="VZV568" s="4"/>
      <c r="VZW568" s="4"/>
      <c r="VZX568" s="4"/>
      <c r="VZY568" s="4"/>
      <c r="VZZ568" s="4"/>
      <c r="WAA568" s="4"/>
      <c r="WAB568" s="4"/>
      <c r="WAC568" s="4"/>
      <c r="WAD568" s="4"/>
      <c r="WAE568" s="4"/>
      <c r="WAF568" s="4"/>
      <c r="WAG568" s="4"/>
      <c r="WAH568" s="4"/>
      <c r="WAI568" s="4"/>
      <c r="WAJ568" s="4"/>
      <c r="WAK568" s="4"/>
      <c r="WAL568" s="4"/>
      <c r="WAM568" s="4"/>
      <c r="WAN568" s="4"/>
      <c r="WAO568" s="4"/>
      <c r="WAP568" s="4"/>
      <c r="WAQ568" s="4"/>
      <c r="WAR568" s="4"/>
      <c r="WAS568" s="4"/>
      <c r="WAT568" s="4"/>
      <c r="WAU568" s="4"/>
      <c r="WAV568" s="4"/>
      <c r="WAW568" s="4"/>
      <c r="WAX568" s="4"/>
      <c r="WAY568" s="4"/>
      <c r="WAZ568" s="4"/>
      <c r="WBA568" s="4"/>
      <c r="WBB568" s="4"/>
      <c r="WBC568" s="4"/>
      <c r="WBD568" s="4"/>
      <c r="WBE568" s="4"/>
      <c r="WBF568" s="4"/>
      <c r="WBG568" s="4"/>
      <c r="WBH568" s="4"/>
      <c r="WBI568" s="4"/>
      <c r="WBJ568" s="4"/>
      <c r="WBK568" s="4"/>
      <c r="WBL568" s="4"/>
      <c r="WBM568" s="4"/>
      <c r="WBN568" s="4"/>
      <c r="WBO568" s="4"/>
      <c r="WBP568" s="4"/>
      <c r="WBQ568" s="4"/>
      <c r="WBR568" s="4"/>
      <c r="WBS568" s="4"/>
      <c r="WBT568" s="4"/>
      <c r="WBU568" s="4"/>
      <c r="WBV568" s="4"/>
      <c r="WBW568" s="4"/>
      <c r="WBX568" s="4"/>
      <c r="WBY568" s="4"/>
      <c r="WBZ568" s="4"/>
      <c r="WCA568" s="4"/>
      <c r="WCB568" s="4"/>
      <c r="WCC568" s="4"/>
      <c r="WCD568" s="4"/>
      <c r="WCE568" s="4"/>
      <c r="WCF568" s="4"/>
      <c r="WCG568" s="4"/>
      <c r="WCH568" s="4"/>
      <c r="WCI568" s="4"/>
      <c r="WCJ568" s="4"/>
      <c r="WCK568" s="4"/>
      <c r="WCL568" s="4"/>
      <c r="WCM568" s="4"/>
      <c r="WCN568" s="4"/>
      <c r="WCO568" s="4"/>
      <c r="WCP568" s="4"/>
      <c r="WCQ568" s="4"/>
      <c r="WCR568" s="4"/>
      <c r="WCS568" s="4"/>
      <c r="WCT568" s="4"/>
      <c r="WCU568" s="4"/>
      <c r="WCV568" s="4"/>
      <c r="WCW568" s="4"/>
      <c r="WCX568" s="4"/>
      <c r="WCY568" s="4"/>
      <c r="WCZ568" s="4"/>
      <c r="WDA568" s="4"/>
      <c r="WDB568" s="4"/>
      <c r="WDC568" s="4"/>
      <c r="WDD568" s="4"/>
      <c r="WDE568" s="4"/>
      <c r="WDF568" s="4"/>
      <c r="WDG568" s="4"/>
      <c r="WDH568" s="4"/>
      <c r="WDI568" s="4"/>
      <c r="WDJ568" s="4"/>
      <c r="WDK568" s="4"/>
      <c r="WDL568" s="4"/>
      <c r="WDM568" s="4"/>
      <c r="WDN568" s="4"/>
      <c r="WDO568" s="4"/>
      <c r="WDP568" s="4"/>
      <c r="WDQ568" s="4"/>
      <c r="WDR568" s="4"/>
      <c r="WDS568" s="4"/>
      <c r="WDT568" s="4"/>
      <c r="WDU568" s="4"/>
      <c r="WDV568" s="4"/>
      <c r="WDW568" s="4"/>
      <c r="WDX568" s="4"/>
      <c r="WDY568" s="4"/>
      <c r="WDZ568" s="4"/>
      <c r="WEA568" s="4"/>
      <c r="WEB568" s="4"/>
      <c r="WEC568" s="4"/>
      <c r="WED568" s="4"/>
      <c r="WEE568" s="4"/>
      <c r="WEF568" s="4"/>
      <c r="WEG568" s="4"/>
      <c r="WEH568" s="4"/>
      <c r="WEI568" s="4"/>
      <c r="WEJ568" s="4"/>
      <c r="WEK568" s="4"/>
      <c r="WEL568" s="4"/>
      <c r="WEM568" s="4"/>
      <c r="WEN568" s="4"/>
      <c r="WEO568" s="4"/>
      <c r="WEP568" s="4"/>
      <c r="WEQ568" s="4"/>
      <c r="WER568" s="4"/>
      <c r="WES568" s="4"/>
      <c r="WET568" s="4"/>
      <c r="WEU568" s="4"/>
      <c r="WEV568" s="4"/>
      <c r="WEW568" s="4"/>
      <c r="WEX568" s="4"/>
      <c r="WEY568" s="4"/>
      <c r="WEZ568" s="4"/>
      <c r="WFA568" s="4"/>
      <c r="WFB568" s="4"/>
      <c r="WFC568" s="4"/>
      <c r="WFD568" s="4"/>
      <c r="WFE568" s="4"/>
      <c r="WFF568" s="4"/>
      <c r="WFG568" s="4"/>
      <c r="WFH568" s="4"/>
      <c r="WFI568" s="4"/>
      <c r="WFJ568" s="4"/>
      <c r="WFK568" s="4"/>
      <c r="WFL568" s="4"/>
      <c r="WFM568" s="4"/>
      <c r="WFN568" s="4"/>
      <c r="WFO568" s="4"/>
      <c r="WFP568" s="4"/>
      <c r="WFQ568" s="4"/>
      <c r="WFR568" s="4"/>
      <c r="WFS568" s="4"/>
      <c r="WFT568" s="4"/>
      <c r="WFU568" s="4"/>
      <c r="WFV568" s="4"/>
      <c r="WFW568" s="4"/>
      <c r="WFX568" s="4"/>
      <c r="WFY568" s="4"/>
      <c r="WFZ568" s="4"/>
      <c r="WGA568" s="4"/>
      <c r="WGB568" s="4"/>
      <c r="WGC568" s="4"/>
      <c r="WGD568" s="4"/>
      <c r="WGE568" s="4"/>
      <c r="WGF568" s="4"/>
      <c r="WGG568" s="4"/>
      <c r="WGH568" s="4"/>
      <c r="WGI568" s="4"/>
      <c r="WGJ568" s="4"/>
      <c r="WGK568" s="4"/>
      <c r="WGL568" s="4"/>
      <c r="WGM568" s="4"/>
      <c r="WGN568" s="4"/>
      <c r="WGO568" s="4"/>
      <c r="WGP568" s="4"/>
      <c r="WGQ568" s="4"/>
      <c r="WGR568" s="4"/>
      <c r="WGS568" s="4"/>
      <c r="WGT568" s="4"/>
      <c r="WGU568" s="4"/>
      <c r="WGV568" s="4"/>
      <c r="WGW568" s="4"/>
      <c r="WGX568" s="4"/>
      <c r="WGY568" s="4"/>
      <c r="WGZ568" s="4"/>
      <c r="WHA568" s="4"/>
      <c r="WHB568" s="4"/>
      <c r="WHC568" s="4"/>
      <c r="WHD568" s="4"/>
      <c r="WHE568" s="4"/>
      <c r="WHF568" s="4"/>
      <c r="WHG568" s="4"/>
      <c r="WHH568" s="4"/>
      <c r="WHI568" s="4"/>
      <c r="WHJ568" s="4"/>
      <c r="WHK568" s="4"/>
      <c r="WHL568" s="4"/>
      <c r="WHM568" s="4"/>
      <c r="WHN568" s="4"/>
      <c r="WHO568" s="4"/>
      <c r="WHP568" s="4"/>
      <c r="WHQ568" s="4"/>
      <c r="WHR568" s="4"/>
      <c r="WHS568" s="4"/>
      <c r="WHT568" s="4"/>
      <c r="WHU568" s="4"/>
      <c r="WHV568" s="4"/>
      <c r="WHW568" s="4"/>
      <c r="WHX568" s="4"/>
      <c r="WHY568" s="4"/>
      <c r="WHZ568" s="4"/>
      <c r="WIA568" s="4"/>
      <c r="WIB568" s="4"/>
      <c r="WIC568" s="4"/>
      <c r="WID568" s="4"/>
      <c r="WIE568" s="4"/>
      <c r="WIF568" s="4"/>
      <c r="WIG568" s="4"/>
      <c r="WIH568" s="4"/>
      <c r="WII568" s="4"/>
      <c r="WIJ568" s="4"/>
      <c r="WIK568" s="4"/>
      <c r="WIL568" s="4"/>
      <c r="WIM568" s="4"/>
      <c r="WIN568" s="4"/>
      <c r="WIO568" s="4"/>
      <c r="WIP568" s="4"/>
      <c r="WIQ568" s="4"/>
      <c r="WIR568" s="4"/>
      <c r="WIS568" s="4"/>
      <c r="WIT568" s="4"/>
      <c r="WIU568" s="4"/>
      <c r="WIV568" s="4"/>
      <c r="WIW568" s="4"/>
      <c r="WIX568" s="4"/>
      <c r="WIY568" s="4"/>
      <c r="WIZ568" s="4"/>
      <c r="WJA568" s="4"/>
      <c r="WJB568" s="4"/>
      <c r="WJC568" s="4"/>
      <c r="WJD568" s="4"/>
      <c r="WJE568" s="4"/>
      <c r="WJF568" s="4"/>
      <c r="WJG568" s="4"/>
      <c r="WJH568" s="4"/>
      <c r="WJI568" s="4"/>
      <c r="WJJ568" s="4"/>
      <c r="WJK568" s="4"/>
      <c r="WJL568" s="4"/>
      <c r="WJM568" s="4"/>
      <c r="WJN568" s="4"/>
      <c r="WJO568" s="4"/>
      <c r="WJP568" s="4"/>
      <c r="WJQ568" s="4"/>
      <c r="WJR568" s="4"/>
      <c r="WJS568" s="4"/>
      <c r="WJT568" s="4"/>
      <c r="WJU568" s="4"/>
      <c r="WJV568" s="4"/>
      <c r="WJW568" s="4"/>
      <c r="WJX568" s="4"/>
      <c r="WJY568" s="4"/>
      <c r="WJZ568" s="4"/>
      <c r="WKA568" s="4"/>
      <c r="WKB568" s="4"/>
      <c r="WKC568" s="4"/>
      <c r="WKD568" s="4"/>
      <c r="WKE568" s="4"/>
      <c r="WKF568" s="4"/>
      <c r="WKG568" s="4"/>
      <c r="WKH568" s="4"/>
      <c r="WKI568" s="4"/>
      <c r="WKJ568" s="4"/>
      <c r="WKK568" s="4"/>
      <c r="WKL568" s="4"/>
      <c r="WKM568" s="4"/>
      <c r="WKN568" s="4"/>
      <c r="WKO568" s="4"/>
      <c r="WKP568" s="4"/>
      <c r="WKQ568" s="4"/>
      <c r="WKR568" s="4"/>
      <c r="WKS568" s="4"/>
      <c r="WKT568" s="4"/>
      <c r="WKU568" s="4"/>
      <c r="WKV568" s="4"/>
      <c r="WKW568" s="4"/>
      <c r="WKX568" s="4"/>
      <c r="WKY568" s="4"/>
      <c r="WKZ568" s="4"/>
      <c r="WLA568" s="4"/>
      <c r="WLB568" s="4"/>
      <c r="WLC568" s="4"/>
      <c r="WLD568" s="4"/>
      <c r="WLE568" s="4"/>
      <c r="WLF568" s="4"/>
      <c r="WLG568" s="4"/>
      <c r="WLH568" s="4"/>
      <c r="WLI568" s="4"/>
      <c r="WLJ568" s="4"/>
      <c r="WLK568" s="4"/>
      <c r="WLL568" s="4"/>
      <c r="WLM568" s="4"/>
      <c r="WLN568" s="4"/>
      <c r="WLO568" s="4"/>
      <c r="WLP568" s="4"/>
      <c r="WLQ568" s="4"/>
      <c r="WLR568" s="4"/>
      <c r="WLS568" s="4"/>
      <c r="WLT568" s="4"/>
      <c r="WLU568" s="4"/>
      <c r="WLV568" s="4"/>
      <c r="WLW568" s="4"/>
      <c r="WLX568" s="4"/>
      <c r="WLY568" s="4"/>
      <c r="WLZ568" s="4"/>
      <c r="WMA568" s="4"/>
      <c r="WMB568" s="4"/>
      <c r="WMC568" s="4"/>
      <c r="WMD568" s="4"/>
      <c r="WME568" s="4"/>
      <c r="WMF568" s="4"/>
      <c r="WMG568" s="4"/>
      <c r="WMH568" s="4"/>
      <c r="WMI568" s="4"/>
      <c r="WMJ568" s="4"/>
      <c r="WMK568" s="4"/>
      <c r="WML568" s="4"/>
      <c r="WMM568" s="4"/>
      <c r="WMN568" s="4"/>
      <c r="WMO568" s="4"/>
      <c r="WMP568" s="4"/>
      <c r="WMQ568" s="4"/>
      <c r="WMR568" s="4"/>
      <c r="WMS568" s="4"/>
      <c r="WMT568" s="4"/>
      <c r="WMU568" s="4"/>
      <c r="WMV568" s="4"/>
      <c r="WMW568" s="4"/>
      <c r="WMX568" s="4"/>
      <c r="WMY568" s="4"/>
      <c r="WMZ568" s="4"/>
      <c r="WNA568" s="4"/>
      <c r="WNB568" s="4"/>
      <c r="WNC568" s="4"/>
      <c r="WND568" s="4"/>
      <c r="WNE568" s="4"/>
      <c r="WNF568" s="4"/>
      <c r="WNG568" s="4"/>
      <c r="WNH568" s="4"/>
      <c r="WNI568" s="4"/>
      <c r="WNJ568" s="4"/>
      <c r="WNK568" s="4"/>
      <c r="WNL568" s="4"/>
      <c r="WNM568" s="4"/>
      <c r="WNN568" s="4"/>
      <c r="WNO568" s="4"/>
      <c r="WNP568" s="4"/>
      <c r="WNQ568" s="4"/>
      <c r="WNR568" s="4"/>
      <c r="WNS568" s="4"/>
      <c r="WNT568" s="4"/>
      <c r="WNU568" s="4"/>
      <c r="WNV568" s="4"/>
      <c r="WNW568" s="4"/>
      <c r="WNX568" s="4"/>
      <c r="WNY568" s="4"/>
      <c r="WNZ568" s="4"/>
      <c r="WOA568" s="4"/>
      <c r="WOB568" s="4"/>
      <c r="WOC568" s="4"/>
      <c r="WOD568" s="4"/>
      <c r="WOE568" s="4"/>
      <c r="WOF568" s="4"/>
      <c r="WOG568" s="4"/>
      <c r="WOH568" s="4"/>
      <c r="WOI568" s="4"/>
      <c r="WOJ568" s="4"/>
      <c r="WOK568" s="4"/>
      <c r="WOL568" s="4"/>
      <c r="WOM568" s="4"/>
      <c r="WON568" s="4"/>
      <c r="WOO568" s="4"/>
      <c r="WOP568" s="4"/>
      <c r="WOQ568" s="4"/>
      <c r="WOR568" s="4"/>
      <c r="WOS568" s="4"/>
      <c r="WOT568" s="4"/>
      <c r="WOU568" s="4"/>
      <c r="WOV568" s="4"/>
      <c r="WOW568" s="4"/>
      <c r="WOX568" s="4"/>
      <c r="WOY568" s="4"/>
      <c r="WOZ568" s="4"/>
      <c r="WPA568" s="4"/>
      <c r="WPB568" s="4"/>
      <c r="WPC568" s="4"/>
      <c r="WPD568" s="4"/>
      <c r="WPE568" s="4"/>
      <c r="WPF568" s="4"/>
      <c r="WPG568" s="4"/>
      <c r="WPH568" s="4"/>
      <c r="WPI568" s="4"/>
      <c r="WPJ568" s="4"/>
      <c r="WPK568" s="4"/>
      <c r="WPL568" s="4"/>
      <c r="WPM568" s="4"/>
      <c r="WPN568" s="4"/>
      <c r="WPO568" s="4"/>
      <c r="WPP568" s="4"/>
      <c r="WPQ568" s="4"/>
      <c r="WPR568" s="4"/>
      <c r="WPS568" s="4"/>
      <c r="WPT568" s="4"/>
      <c r="WPU568" s="4"/>
      <c r="WPV568" s="4"/>
      <c r="WPW568" s="4"/>
      <c r="WPX568" s="4"/>
      <c r="WPY568" s="4"/>
      <c r="WPZ568" s="4"/>
      <c r="WQA568" s="4"/>
      <c r="WQB568" s="4"/>
      <c r="WQC568" s="4"/>
      <c r="WQD568" s="4"/>
      <c r="WQE568" s="4"/>
      <c r="WQF568" s="4"/>
      <c r="WQG568" s="4"/>
      <c r="WQH568" s="4"/>
      <c r="WQI568" s="4"/>
      <c r="WQJ568" s="4"/>
      <c r="WQK568" s="4"/>
      <c r="WQL568" s="4"/>
      <c r="WQM568" s="4"/>
      <c r="WQN568" s="4"/>
      <c r="WQO568" s="4"/>
      <c r="WQP568" s="4"/>
      <c r="WQQ568" s="4"/>
      <c r="WQR568" s="4"/>
      <c r="WQS568" s="4"/>
      <c r="WQT568" s="4"/>
      <c r="WQU568" s="4"/>
      <c r="WQV568" s="4"/>
      <c r="WQW568" s="4"/>
      <c r="WQX568" s="4"/>
      <c r="WQY568" s="4"/>
      <c r="WQZ568" s="4"/>
      <c r="WRA568" s="4"/>
      <c r="WRB568" s="4"/>
      <c r="WRC568" s="4"/>
      <c r="WRD568" s="4"/>
      <c r="WRE568" s="4"/>
      <c r="WRF568" s="4"/>
      <c r="WRG568" s="4"/>
      <c r="WRH568" s="4"/>
      <c r="WRI568" s="4"/>
      <c r="WRJ568" s="4"/>
      <c r="WRK568" s="4"/>
      <c r="WRL568" s="4"/>
      <c r="WRM568" s="4"/>
      <c r="WRN568" s="4"/>
      <c r="WRO568" s="4"/>
      <c r="WRP568" s="4"/>
      <c r="WRQ568" s="4"/>
      <c r="WRR568" s="4"/>
      <c r="WRS568" s="4"/>
      <c r="WRT568" s="4"/>
      <c r="WRU568" s="4"/>
      <c r="WRV568" s="4"/>
      <c r="WRW568" s="4"/>
      <c r="WRX568" s="4"/>
      <c r="WRY568" s="4"/>
      <c r="WRZ568" s="4"/>
      <c r="WSA568" s="4"/>
      <c r="WSB568" s="4"/>
      <c r="WSC568" s="4"/>
      <c r="WSD568" s="4"/>
      <c r="WSE568" s="4"/>
      <c r="WSF568" s="4"/>
      <c r="WSG568" s="4"/>
      <c r="WSH568" s="4"/>
      <c r="WSI568" s="4"/>
      <c r="WSJ568" s="4"/>
      <c r="WSK568" s="4"/>
      <c r="WSL568" s="4"/>
      <c r="WSM568" s="4"/>
      <c r="WSN568" s="4"/>
      <c r="WSO568" s="4"/>
      <c r="WSP568" s="4"/>
      <c r="WSQ568" s="4"/>
      <c r="WSR568" s="4"/>
      <c r="WSS568" s="4"/>
      <c r="WST568" s="4"/>
      <c r="WSU568" s="4"/>
      <c r="WSV568" s="4"/>
      <c r="WSW568" s="4"/>
      <c r="WSX568" s="4"/>
      <c r="WSY568" s="4"/>
      <c r="WSZ568" s="4"/>
      <c r="WTA568" s="4"/>
      <c r="WTB568" s="4"/>
      <c r="WTC568" s="4"/>
      <c r="WTD568" s="4"/>
      <c r="WTE568" s="4"/>
      <c r="WTF568" s="4"/>
      <c r="WTG568" s="4"/>
      <c r="WTH568" s="4"/>
      <c r="WTI568" s="4"/>
      <c r="WTJ568" s="4"/>
      <c r="WTK568" s="4"/>
      <c r="WTL568" s="4"/>
      <c r="WTM568" s="4"/>
      <c r="WTN568" s="4"/>
      <c r="WTO568" s="4"/>
      <c r="WTP568" s="4"/>
      <c r="WTQ568" s="4"/>
      <c r="WTR568" s="4"/>
      <c r="WTS568" s="4"/>
      <c r="WTT568" s="4"/>
      <c r="WTU568" s="4"/>
      <c r="WTV568" s="4"/>
      <c r="WTW568" s="4"/>
      <c r="WTX568" s="4"/>
      <c r="WTY568" s="4"/>
      <c r="WTZ568" s="4"/>
      <c r="WUA568" s="4"/>
      <c r="WUB568" s="4"/>
      <c r="WUC568" s="4"/>
      <c r="WUD568" s="4"/>
      <c r="WUE568" s="4"/>
      <c r="WUF568" s="4"/>
      <c r="WUG568" s="4"/>
      <c r="WUH568" s="4"/>
      <c r="WUI568" s="4"/>
      <c r="WUJ568" s="4"/>
      <c r="WUK568" s="4"/>
      <c r="WUL568" s="4"/>
      <c r="WUM568" s="4"/>
      <c r="WUN568" s="4"/>
      <c r="WUO568" s="4"/>
      <c r="WUP568" s="4"/>
      <c r="WUQ568" s="4"/>
      <c r="WUR568" s="4"/>
      <c r="WUS568" s="4"/>
      <c r="WUT568" s="4"/>
      <c r="WUU568" s="4"/>
      <c r="WUV568" s="4"/>
      <c r="WUW568" s="4"/>
      <c r="WUX568" s="4"/>
      <c r="WUY568" s="4"/>
      <c r="WUZ568" s="4"/>
      <c r="WVA568" s="4"/>
      <c r="WVB568" s="4"/>
      <c r="WVC568" s="4"/>
      <c r="WVD568" s="4"/>
      <c r="WVE568" s="4"/>
      <c r="WVF568" s="4"/>
      <c r="WVG568" s="4"/>
      <c r="WVH568" s="4"/>
      <c r="WVI568" s="4"/>
      <c r="WVJ568" s="4"/>
      <c r="WVK568" s="4"/>
      <c r="WVL568" s="4"/>
      <c r="WVM568" s="4"/>
      <c r="WVN568" s="4"/>
      <c r="WVO568" s="4"/>
      <c r="WVP568" s="4"/>
      <c r="WVQ568" s="4"/>
      <c r="WVR568" s="4"/>
      <c r="WVS568" s="4"/>
      <c r="WVT568" s="4"/>
      <c r="WVU568" s="4"/>
      <c r="WVV568" s="4"/>
      <c r="WVW568" s="4"/>
      <c r="WVX568" s="4"/>
      <c r="WVY568" s="4"/>
      <c r="WVZ568" s="4"/>
      <c r="WWA568" s="4"/>
      <c r="WWB568" s="4"/>
      <c r="WWC568" s="4"/>
      <c r="WWD568" s="4"/>
      <c r="WWE568" s="4"/>
      <c r="WWF568" s="4"/>
      <c r="WWG568" s="4"/>
      <c r="WWH568" s="4"/>
      <c r="WWI568" s="4"/>
      <c r="WWJ568" s="4"/>
      <c r="WWK568" s="4"/>
      <c r="WWL568" s="4"/>
      <c r="WWM568" s="4"/>
      <c r="WWN568" s="4"/>
      <c r="WWO568" s="4"/>
      <c r="WWP568" s="4"/>
      <c r="WWQ568" s="4"/>
      <c r="WWR568" s="4"/>
      <c r="WWS568" s="4"/>
      <c r="WWT568" s="4"/>
      <c r="WWU568" s="4"/>
      <c r="WWV568" s="4"/>
      <c r="WWW568" s="4"/>
      <c r="WWX568" s="4"/>
      <c r="WWY568" s="4"/>
      <c r="WWZ568" s="4"/>
      <c r="WXA568" s="4"/>
      <c r="WXB568" s="4"/>
      <c r="WXC568" s="4"/>
      <c r="WXD568" s="4"/>
      <c r="WXE568" s="4"/>
      <c r="WXF568" s="4"/>
      <c r="WXG568" s="4"/>
      <c r="WXH568" s="4"/>
      <c r="WXI568" s="4"/>
      <c r="WXJ568" s="4"/>
      <c r="WXK568" s="4"/>
      <c r="WXL568" s="4"/>
      <c r="WXM568" s="4"/>
      <c r="WXN568" s="4"/>
      <c r="WXO568" s="4"/>
      <c r="WXP568" s="4"/>
      <c r="WXQ568" s="4"/>
      <c r="WXR568" s="4"/>
      <c r="WXS568" s="4"/>
      <c r="WXT568" s="4"/>
      <c r="WXU568" s="4"/>
      <c r="WXV568" s="4"/>
      <c r="WXW568" s="4"/>
      <c r="WXX568" s="4"/>
      <c r="WXY568" s="4"/>
      <c r="WXZ568" s="4"/>
      <c r="WYA568" s="4"/>
      <c r="WYB568" s="4"/>
      <c r="WYC568" s="4"/>
      <c r="WYD568" s="4"/>
      <c r="WYE568" s="4"/>
      <c r="WYF568" s="4"/>
      <c r="WYG568" s="4"/>
      <c r="WYH568" s="4"/>
      <c r="WYI568" s="4"/>
      <c r="WYJ568" s="4"/>
      <c r="WYK568" s="4"/>
      <c r="WYL568" s="4"/>
      <c r="WYM568" s="4"/>
      <c r="WYN568" s="4"/>
      <c r="WYO568" s="4"/>
      <c r="WYP568" s="4"/>
      <c r="WYQ568" s="4"/>
      <c r="WYR568" s="4"/>
      <c r="WYS568" s="4"/>
      <c r="WYT568" s="4"/>
      <c r="WYU568" s="4"/>
      <c r="WYV568" s="4"/>
      <c r="WYW568" s="4"/>
      <c r="WYX568" s="4"/>
      <c r="WYY568" s="4"/>
      <c r="WYZ568" s="4"/>
      <c r="WZA568" s="4"/>
      <c r="WZB568" s="4"/>
      <c r="WZC568" s="4"/>
      <c r="WZD568" s="4"/>
      <c r="WZE568" s="4"/>
      <c r="WZF568" s="4"/>
      <c r="WZG568" s="4"/>
      <c r="WZH568" s="4"/>
      <c r="WZI568" s="4"/>
      <c r="WZJ568" s="4"/>
      <c r="WZK568" s="4"/>
      <c r="WZL568" s="4"/>
      <c r="WZM568" s="4"/>
      <c r="WZN568" s="4"/>
      <c r="WZO568" s="4"/>
      <c r="WZP568" s="4"/>
      <c r="WZQ568" s="4"/>
      <c r="WZR568" s="4"/>
      <c r="WZS568" s="4"/>
      <c r="WZT568" s="4"/>
      <c r="WZU568" s="4"/>
      <c r="WZV568" s="4"/>
      <c r="WZW568" s="4"/>
      <c r="WZX568" s="4"/>
      <c r="WZY568" s="4"/>
      <c r="WZZ568" s="4"/>
      <c r="XAA568" s="4"/>
      <c r="XAB568" s="4"/>
      <c r="XAC568" s="4"/>
      <c r="XAD568" s="4"/>
      <c r="XAE568" s="4"/>
      <c r="XAF568" s="4"/>
      <c r="XAG568" s="4"/>
      <c r="XAH568" s="4"/>
      <c r="XAI568" s="4"/>
      <c r="XAJ568" s="4"/>
      <c r="XAK568" s="4"/>
      <c r="XAL568" s="4"/>
      <c r="XAM568" s="4"/>
      <c r="XAN568" s="4"/>
      <c r="XAO568" s="4"/>
      <c r="XAP568" s="4"/>
      <c r="XAQ568" s="4"/>
      <c r="XAR568" s="4"/>
      <c r="XAS568" s="4"/>
      <c r="XAT568" s="4"/>
      <c r="XAU568" s="4"/>
      <c r="XAV568" s="4"/>
      <c r="XAW568" s="4"/>
      <c r="XAX568" s="4"/>
      <c r="XAY568" s="4"/>
      <c r="XAZ568" s="4"/>
      <c r="XBA568" s="4"/>
      <c r="XBB568" s="4"/>
      <c r="XBC568" s="4"/>
      <c r="XBD568" s="4"/>
      <c r="XBE568" s="4"/>
      <c r="XBF568" s="4"/>
      <c r="XBG568" s="4"/>
      <c r="XBH568" s="4"/>
      <c r="XBI568" s="4"/>
      <c r="XBJ568" s="4"/>
      <c r="XBK568" s="4"/>
      <c r="XBL568" s="4"/>
      <c r="XBM568" s="4"/>
      <c r="XBN568" s="4"/>
      <c r="XBO568" s="4"/>
      <c r="XBP568" s="4"/>
      <c r="XBQ568" s="4"/>
      <c r="XBR568" s="4"/>
      <c r="XBS568" s="4"/>
      <c r="XBT568" s="4"/>
      <c r="XBU568" s="4"/>
      <c r="XBV568" s="4"/>
      <c r="XBW568" s="4"/>
      <c r="XBX568" s="4"/>
      <c r="XBY568" s="4"/>
      <c r="XBZ568" s="4"/>
      <c r="XCA568" s="4"/>
      <c r="XCB568" s="4"/>
      <c r="XCC568" s="4"/>
      <c r="XCD568" s="4"/>
      <c r="XCE568" s="4"/>
      <c r="XCF568" s="4"/>
      <c r="XCG568" s="4"/>
      <c r="XCH568" s="4"/>
      <c r="XCI568" s="4"/>
      <c r="XCJ568" s="4"/>
      <c r="XCK568" s="4"/>
      <c r="XCL568" s="4"/>
      <c r="XCM568" s="4"/>
      <c r="XCN568" s="4"/>
      <c r="XCO568" s="4"/>
      <c r="XCP568" s="4"/>
      <c r="XCQ568" s="7"/>
      <c r="XCR568" s="7"/>
    </row>
    <row r="569" spans="1:16320" ht="47.25" x14ac:dyDescent="0.25">
      <c r="A569" s="56" t="s">
        <v>258</v>
      </c>
      <c r="B569" s="27" t="s">
        <v>259</v>
      </c>
      <c r="C569" s="106"/>
      <c r="D569" s="70">
        <f>D570+D574+D578+D582</f>
        <v>23299.8</v>
      </c>
      <c r="E569" s="70">
        <f>E570+E574+E578+E582</f>
        <v>16839</v>
      </c>
    </row>
    <row r="570" spans="1:16320" ht="31.5" x14ac:dyDescent="0.25">
      <c r="A570" s="43" t="s">
        <v>120</v>
      </c>
      <c r="B570" s="26" t="s">
        <v>260</v>
      </c>
      <c r="C570" s="107"/>
      <c r="D570" s="72">
        <f t="shared" ref="D570:E572" si="152">D571</f>
        <v>13422</v>
      </c>
      <c r="E570" s="74">
        <f t="shared" si="152"/>
        <v>13422</v>
      </c>
    </row>
    <row r="571" spans="1:16320" ht="31.5" x14ac:dyDescent="0.25">
      <c r="A571" s="12" t="s">
        <v>18</v>
      </c>
      <c r="B571" s="25" t="s">
        <v>260</v>
      </c>
      <c r="C571" s="67">
        <v>600</v>
      </c>
      <c r="D571" s="75">
        <f t="shared" si="152"/>
        <v>13422</v>
      </c>
      <c r="E571" s="76">
        <f t="shared" si="152"/>
        <v>13422</v>
      </c>
    </row>
    <row r="572" spans="1:16320" ht="15.75" x14ac:dyDescent="0.25">
      <c r="A572" s="12" t="s">
        <v>121</v>
      </c>
      <c r="B572" s="25" t="s">
        <v>260</v>
      </c>
      <c r="C572" s="67" t="s">
        <v>21</v>
      </c>
      <c r="D572" s="75">
        <f t="shared" si="152"/>
        <v>13422</v>
      </c>
      <c r="E572" s="76">
        <f t="shared" si="152"/>
        <v>13422</v>
      </c>
    </row>
    <row r="573" spans="1:16320" ht="15.75" hidden="1" x14ac:dyDescent="0.25">
      <c r="A573" s="12" t="s">
        <v>78</v>
      </c>
      <c r="B573" s="25" t="s">
        <v>260</v>
      </c>
      <c r="C573" s="67" t="s">
        <v>79</v>
      </c>
      <c r="D573" s="75">
        <f>17422-4000</f>
        <v>13422</v>
      </c>
      <c r="E573" s="76">
        <f>17422-4000</f>
        <v>13422</v>
      </c>
    </row>
    <row r="574" spans="1:16320" ht="47.25" x14ac:dyDescent="0.25">
      <c r="A574" s="43" t="s">
        <v>577</v>
      </c>
      <c r="B574" s="26" t="s">
        <v>512</v>
      </c>
      <c r="C574" s="92"/>
      <c r="D574" s="72">
        <f t="shared" ref="D574:E576" si="153">D575</f>
        <v>528</v>
      </c>
      <c r="E574" s="74">
        <f t="shared" si="153"/>
        <v>0</v>
      </c>
    </row>
    <row r="575" spans="1:16320" ht="31.5" x14ac:dyDescent="0.25">
      <c r="A575" s="12" t="s">
        <v>18</v>
      </c>
      <c r="B575" s="25" t="s">
        <v>512</v>
      </c>
      <c r="C575" s="67" t="s">
        <v>20</v>
      </c>
      <c r="D575" s="75">
        <f t="shared" si="153"/>
        <v>528</v>
      </c>
      <c r="E575" s="76">
        <f t="shared" si="153"/>
        <v>0</v>
      </c>
    </row>
    <row r="576" spans="1:16320" ht="15.75" x14ac:dyDescent="0.25">
      <c r="A576" s="12" t="s">
        <v>121</v>
      </c>
      <c r="B576" s="25" t="s">
        <v>512</v>
      </c>
      <c r="C576" s="67" t="s">
        <v>21</v>
      </c>
      <c r="D576" s="75">
        <f t="shared" si="153"/>
        <v>528</v>
      </c>
      <c r="E576" s="76">
        <f t="shared" si="153"/>
        <v>0</v>
      </c>
    </row>
    <row r="577" spans="1:5" ht="15.75" hidden="1" x14ac:dyDescent="0.25">
      <c r="A577" s="12" t="s">
        <v>78</v>
      </c>
      <c r="B577" s="25" t="s">
        <v>512</v>
      </c>
      <c r="C577" s="67" t="s">
        <v>79</v>
      </c>
      <c r="D577" s="75">
        <v>528</v>
      </c>
      <c r="E577" s="76">
        <f>528-528</f>
        <v>0</v>
      </c>
    </row>
    <row r="578" spans="1:5" ht="31.5" x14ac:dyDescent="0.25">
      <c r="A578" s="43" t="s">
        <v>513</v>
      </c>
      <c r="B578" s="26" t="s">
        <v>514</v>
      </c>
      <c r="C578" s="92"/>
      <c r="D578" s="72">
        <f t="shared" ref="D578:E580" si="154">D579</f>
        <v>3417</v>
      </c>
      <c r="E578" s="74">
        <f t="shared" si="154"/>
        <v>3417</v>
      </c>
    </row>
    <row r="579" spans="1:5" ht="31.5" x14ac:dyDescent="0.25">
      <c r="A579" s="12" t="s">
        <v>18</v>
      </c>
      <c r="B579" s="25" t="s">
        <v>514</v>
      </c>
      <c r="C579" s="67">
        <v>600</v>
      </c>
      <c r="D579" s="75">
        <f t="shared" si="154"/>
        <v>3417</v>
      </c>
      <c r="E579" s="76">
        <f t="shared" si="154"/>
        <v>3417</v>
      </c>
    </row>
    <row r="580" spans="1:5" ht="15.75" x14ac:dyDescent="0.25">
      <c r="A580" s="12" t="s">
        <v>121</v>
      </c>
      <c r="B580" s="25" t="s">
        <v>514</v>
      </c>
      <c r="C580" s="67" t="s">
        <v>21</v>
      </c>
      <c r="D580" s="75">
        <f t="shared" si="154"/>
        <v>3417</v>
      </c>
      <c r="E580" s="76">
        <f t="shared" si="154"/>
        <v>3417</v>
      </c>
    </row>
    <row r="581" spans="1:5" ht="15.75" hidden="1" x14ac:dyDescent="0.25">
      <c r="A581" s="12" t="s">
        <v>78</v>
      </c>
      <c r="B581" s="25" t="s">
        <v>514</v>
      </c>
      <c r="C581" s="67" t="s">
        <v>79</v>
      </c>
      <c r="D581" s="75">
        <v>3417</v>
      </c>
      <c r="E581" s="76">
        <v>3417</v>
      </c>
    </row>
    <row r="582" spans="1:5" ht="31.5" x14ac:dyDescent="0.2">
      <c r="A582" s="155" t="s">
        <v>849</v>
      </c>
      <c r="B582" s="27" t="s">
        <v>850</v>
      </c>
      <c r="C582" s="67"/>
      <c r="D582" s="73">
        <f>D583</f>
        <v>5932.8</v>
      </c>
      <c r="E582" s="73"/>
    </row>
    <row r="583" spans="1:5" ht="31.5" x14ac:dyDescent="0.2">
      <c r="A583" s="38" t="s">
        <v>846</v>
      </c>
      <c r="B583" s="25" t="s">
        <v>850</v>
      </c>
      <c r="C583" s="25" t="s">
        <v>15</v>
      </c>
      <c r="D583" s="73">
        <f>D584</f>
        <v>5932.8</v>
      </c>
      <c r="E583" s="73"/>
    </row>
    <row r="584" spans="1:5" ht="31.5" x14ac:dyDescent="0.2">
      <c r="A584" s="38" t="s">
        <v>17</v>
      </c>
      <c r="B584" s="25" t="s">
        <v>850</v>
      </c>
      <c r="C584" s="25" t="s">
        <v>16</v>
      </c>
      <c r="D584" s="73">
        <f>D585</f>
        <v>5932.8</v>
      </c>
      <c r="E584" s="73"/>
    </row>
    <row r="585" spans="1:5" ht="15.75" hidden="1" x14ac:dyDescent="0.2">
      <c r="A585" s="156" t="s">
        <v>580</v>
      </c>
      <c r="B585" s="25" t="s">
        <v>850</v>
      </c>
      <c r="C585" s="24" t="s">
        <v>71</v>
      </c>
      <c r="D585" s="73">
        <v>5932.8</v>
      </c>
      <c r="E585" s="73"/>
    </row>
    <row r="586" spans="1:5" ht="31.5" x14ac:dyDescent="0.25">
      <c r="A586" s="56" t="s">
        <v>261</v>
      </c>
      <c r="B586" s="27" t="s">
        <v>262</v>
      </c>
      <c r="C586" s="106"/>
      <c r="D586" s="70">
        <f>D587+D602+D594+D608+D598</f>
        <v>357743</v>
      </c>
      <c r="E586" s="78">
        <f>E587+E602+E594+E608+E598</f>
        <v>429661</v>
      </c>
    </row>
    <row r="587" spans="1:5" ht="31.5" x14ac:dyDescent="0.25">
      <c r="A587" s="43" t="s">
        <v>418</v>
      </c>
      <c r="B587" s="26" t="s">
        <v>263</v>
      </c>
      <c r="C587" s="92"/>
      <c r="D587" s="72">
        <f t="shared" ref="D587:E587" si="155">D588+D591</f>
        <v>11296</v>
      </c>
      <c r="E587" s="74">
        <f t="shared" si="155"/>
        <v>11296</v>
      </c>
    </row>
    <row r="588" spans="1:5" ht="31.5" x14ac:dyDescent="0.2">
      <c r="A588" s="38" t="s">
        <v>440</v>
      </c>
      <c r="B588" s="25" t="s">
        <v>263</v>
      </c>
      <c r="C588" s="67" t="s">
        <v>15</v>
      </c>
      <c r="D588" s="75">
        <f t="shared" ref="D588:E589" si="156">D589</f>
        <v>2400</v>
      </c>
      <c r="E588" s="76">
        <f t="shared" si="156"/>
        <v>2400</v>
      </c>
    </row>
    <row r="589" spans="1:5" ht="31.5" x14ac:dyDescent="0.25">
      <c r="A589" s="12" t="s">
        <v>17</v>
      </c>
      <c r="B589" s="25" t="s">
        <v>263</v>
      </c>
      <c r="C589" s="67" t="s">
        <v>16</v>
      </c>
      <c r="D589" s="75">
        <f t="shared" si="156"/>
        <v>2400</v>
      </c>
      <c r="E589" s="76">
        <f t="shared" si="156"/>
        <v>2400</v>
      </c>
    </row>
    <row r="590" spans="1:5" ht="15.75" hidden="1" x14ac:dyDescent="0.25">
      <c r="A590" s="12" t="s">
        <v>580</v>
      </c>
      <c r="B590" s="25" t="s">
        <v>263</v>
      </c>
      <c r="C590" s="67" t="s">
        <v>71</v>
      </c>
      <c r="D590" s="75">
        <v>2400</v>
      </c>
      <c r="E590" s="76">
        <v>2400</v>
      </c>
    </row>
    <row r="591" spans="1:5" ht="31.5" x14ac:dyDescent="0.25">
      <c r="A591" s="12" t="s">
        <v>18</v>
      </c>
      <c r="B591" s="25" t="s">
        <v>263</v>
      </c>
      <c r="C591" s="67" t="s">
        <v>20</v>
      </c>
      <c r="D591" s="75">
        <f>D592</f>
        <v>8896</v>
      </c>
      <c r="E591" s="76">
        <f>E592</f>
        <v>8896</v>
      </c>
    </row>
    <row r="592" spans="1:5" ht="15.75" x14ac:dyDescent="0.25">
      <c r="A592" s="12" t="s">
        <v>19</v>
      </c>
      <c r="B592" s="25" t="s">
        <v>263</v>
      </c>
      <c r="C592" s="67" t="s">
        <v>21</v>
      </c>
      <c r="D592" s="75">
        <f t="shared" ref="D592:E592" si="157">D593</f>
        <v>8896</v>
      </c>
      <c r="E592" s="76">
        <f t="shared" si="157"/>
        <v>8896</v>
      </c>
    </row>
    <row r="593" spans="1:5" ht="15.75" hidden="1" x14ac:dyDescent="0.25">
      <c r="A593" s="12" t="s">
        <v>78</v>
      </c>
      <c r="B593" s="25" t="s">
        <v>263</v>
      </c>
      <c r="C593" s="67" t="s">
        <v>79</v>
      </c>
      <c r="D593" s="75">
        <v>8896</v>
      </c>
      <c r="E593" s="76">
        <v>8896</v>
      </c>
    </row>
    <row r="594" spans="1:5" ht="31.5" x14ac:dyDescent="0.2">
      <c r="A594" s="54" t="s">
        <v>515</v>
      </c>
      <c r="B594" s="26" t="s">
        <v>516</v>
      </c>
      <c r="C594" s="92"/>
      <c r="D594" s="72">
        <f t="shared" ref="D594:E596" si="158">D595</f>
        <v>2900</v>
      </c>
      <c r="E594" s="74">
        <f t="shared" si="158"/>
        <v>2900</v>
      </c>
    </row>
    <row r="595" spans="1:5" ht="31.5" x14ac:dyDescent="0.25">
      <c r="A595" s="12" t="s">
        <v>18</v>
      </c>
      <c r="B595" s="25" t="s">
        <v>516</v>
      </c>
      <c r="C595" s="67">
        <v>600</v>
      </c>
      <c r="D595" s="75">
        <f t="shared" si="158"/>
        <v>2900</v>
      </c>
      <c r="E595" s="76">
        <f t="shared" si="158"/>
        <v>2900</v>
      </c>
    </row>
    <row r="596" spans="1:5" ht="15.75" x14ac:dyDescent="0.25">
      <c r="A596" s="12" t="s">
        <v>121</v>
      </c>
      <c r="B596" s="25" t="s">
        <v>516</v>
      </c>
      <c r="C596" s="67" t="s">
        <v>21</v>
      </c>
      <c r="D596" s="75">
        <f t="shared" si="158"/>
        <v>2900</v>
      </c>
      <c r="E596" s="76">
        <f t="shared" si="158"/>
        <v>2900</v>
      </c>
    </row>
    <row r="597" spans="1:5" ht="15.75" hidden="1" x14ac:dyDescent="0.25">
      <c r="A597" s="12" t="s">
        <v>78</v>
      </c>
      <c r="B597" s="25" t="s">
        <v>516</v>
      </c>
      <c r="C597" s="67" t="s">
        <v>79</v>
      </c>
      <c r="D597" s="75">
        <v>2900</v>
      </c>
      <c r="E597" s="76">
        <v>2900</v>
      </c>
    </row>
    <row r="598" spans="1:5" s="119" customFormat="1" ht="31.5" x14ac:dyDescent="0.25">
      <c r="A598" s="43" t="s">
        <v>629</v>
      </c>
      <c r="B598" s="26" t="s">
        <v>630</v>
      </c>
      <c r="C598" s="92"/>
      <c r="D598" s="72">
        <f t="shared" ref="D598:E600" si="159">D599</f>
        <v>1440</v>
      </c>
      <c r="E598" s="74">
        <f t="shared" si="159"/>
        <v>1440</v>
      </c>
    </row>
    <row r="599" spans="1:5" ht="31.5" x14ac:dyDescent="0.25">
      <c r="A599" s="12" t="s">
        <v>18</v>
      </c>
      <c r="B599" s="25" t="s">
        <v>630</v>
      </c>
      <c r="C599" s="67" t="s">
        <v>20</v>
      </c>
      <c r="D599" s="75">
        <f t="shared" si="159"/>
        <v>1440</v>
      </c>
      <c r="E599" s="76">
        <f t="shared" si="159"/>
        <v>1440</v>
      </c>
    </row>
    <row r="600" spans="1:5" ht="31.5" x14ac:dyDescent="0.25">
      <c r="A600" s="12" t="s">
        <v>27</v>
      </c>
      <c r="B600" s="25" t="s">
        <v>630</v>
      </c>
      <c r="C600" s="67" t="s">
        <v>0</v>
      </c>
      <c r="D600" s="75">
        <f t="shared" si="159"/>
        <v>1440</v>
      </c>
      <c r="E600" s="76">
        <f t="shared" si="159"/>
        <v>1440</v>
      </c>
    </row>
    <row r="601" spans="1:5" ht="31.5" hidden="1" x14ac:dyDescent="0.25">
      <c r="A601" s="8" t="s">
        <v>686</v>
      </c>
      <c r="B601" s="25" t="s">
        <v>630</v>
      </c>
      <c r="C601" s="67" t="s">
        <v>480</v>
      </c>
      <c r="D601" s="75">
        <v>1440</v>
      </c>
      <c r="E601" s="76">
        <v>1440</v>
      </c>
    </row>
    <row r="602" spans="1:5" ht="31.5" x14ac:dyDescent="0.25">
      <c r="A602" s="43" t="s">
        <v>295</v>
      </c>
      <c r="B602" s="26" t="s">
        <v>264</v>
      </c>
      <c r="C602" s="92"/>
      <c r="D602" s="72">
        <f t="shared" ref="D602:E602" si="160">D603</f>
        <v>241620</v>
      </c>
      <c r="E602" s="74">
        <f t="shared" si="160"/>
        <v>243032</v>
      </c>
    </row>
    <row r="603" spans="1:5" ht="31.5" x14ac:dyDescent="0.25">
      <c r="A603" s="12" t="s">
        <v>18</v>
      </c>
      <c r="B603" s="25" t="s">
        <v>264</v>
      </c>
      <c r="C603" s="67" t="s">
        <v>20</v>
      </c>
      <c r="D603" s="75">
        <f t="shared" ref="D603:E603" si="161">D604+D606</f>
        <v>241620</v>
      </c>
      <c r="E603" s="76">
        <f t="shared" si="161"/>
        <v>243032</v>
      </c>
    </row>
    <row r="604" spans="1:5" ht="15.75" x14ac:dyDescent="0.25">
      <c r="A604" s="12" t="s">
        <v>24</v>
      </c>
      <c r="B604" s="25" t="s">
        <v>264</v>
      </c>
      <c r="C604" s="67" t="s">
        <v>25</v>
      </c>
      <c r="D604" s="75">
        <f t="shared" ref="D604:E604" si="162">D605</f>
        <v>19066</v>
      </c>
      <c r="E604" s="76">
        <f t="shared" si="162"/>
        <v>19142</v>
      </c>
    </row>
    <row r="605" spans="1:5" ht="47.25" hidden="1" x14ac:dyDescent="0.25">
      <c r="A605" s="12" t="s">
        <v>92</v>
      </c>
      <c r="B605" s="25" t="s">
        <v>264</v>
      </c>
      <c r="C605" s="67" t="s">
        <v>93</v>
      </c>
      <c r="D605" s="75">
        <f>19981-915</f>
        <v>19066</v>
      </c>
      <c r="E605" s="76">
        <f>20057-915</f>
        <v>19142</v>
      </c>
    </row>
    <row r="606" spans="1:5" ht="15.75" x14ac:dyDescent="0.25">
      <c r="A606" s="12" t="s">
        <v>19</v>
      </c>
      <c r="B606" s="25" t="s">
        <v>264</v>
      </c>
      <c r="C606" s="67" t="s">
        <v>21</v>
      </c>
      <c r="D606" s="75">
        <f t="shared" ref="D606:E606" si="163">D607</f>
        <v>222554</v>
      </c>
      <c r="E606" s="76">
        <f t="shared" si="163"/>
        <v>223890</v>
      </c>
    </row>
    <row r="607" spans="1:5" ht="47.25" hidden="1" x14ac:dyDescent="0.2">
      <c r="A607" s="55" t="s">
        <v>302</v>
      </c>
      <c r="B607" s="25" t="s">
        <v>264</v>
      </c>
      <c r="C607" s="67" t="s">
        <v>96</v>
      </c>
      <c r="D607" s="75">
        <f>34259+193945-5650</f>
        <v>222554</v>
      </c>
      <c r="E607" s="76">
        <f>195012+34528-5650</f>
        <v>223890</v>
      </c>
    </row>
    <row r="608" spans="1:5" ht="31.5" x14ac:dyDescent="0.25">
      <c r="A608" s="35" t="s">
        <v>567</v>
      </c>
      <c r="B608" s="26" t="s">
        <v>566</v>
      </c>
      <c r="C608" s="26"/>
      <c r="D608" s="72">
        <f t="shared" ref="D608:E609" si="164">D609</f>
        <v>100487</v>
      </c>
      <c r="E608" s="74">
        <f t="shared" si="164"/>
        <v>170993</v>
      </c>
    </row>
    <row r="609" spans="1:5" ht="15.75" x14ac:dyDescent="0.25">
      <c r="A609" s="8" t="s">
        <v>13</v>
      </c>
      <c r="B609" s="25" t="s">
        <v>566</v>
      </c>
      <c r="C609" s="25">
        <v>800</v>
      </c>
      <c r="D609" s="75">
        <f t="shared" si="164"/>
        <v>100487</v>
      </c>
      <c r="E609" s="76">
        <f t="shared" si="164"/>
        <v>170993</v>
      </c>
    </row>
    <row r="610" spans="1:5" ht="15.75" x14ac:dyDescent="0.25">
      <c r="A610" s="8" t="s">
        <v>2</v>
      </c>
      <c r="B610" s="25" t="s">
        <v>566</v>
      </c>
      <c r="C610" s="25" t="s">
        <v>84</v>
      </c>
      <c r="D610" s="75">
        <v>100487</v>
      </c>
      <c r="E610" s="76">
        <f>100993+70000</f>
        <v>170993</v>
      </c>
    </row>
    <row r="611" spans="1:5" ht="47.25" x14ac:dyDescent="0.25">
      <c r="A611" s="56" t="s">
        <v>265</v>
      </c>
      <c r="B611" s="27" t="s">
        <v>266</v>
      </c>
      <c r="C611" s="106"/>
      <c r="D611" s="70">
        <f t="shared" ref="D611:E612" si="165">D612</f>
        <v>2300</v>
      </c>
      <c r="E611" s="78">
        <f t="shared" si="165"/>
        <v>2300</v>
      </c>
    </row>
    <row r="612" spans="1:5" ht="47.25" x14ac:dyDescent="0.25">
      <c r="A612" s="43" t="s">
        <v>267</v>
      </c>
      <c r="B612" s="26" t="s">
        <v>268</v>
      </c>
      <c r="C612" s="92"/>
      <c r="D612" s="72">
        <f t="shared" si="165"/>
        <v>2300</v>
      </c>
      <c r="E612" s="74">
        <f t="shared" si="165"/>
        <v>2300</v>
      </c>
    </row>
    <row r="613" spans="1:5" ht="31.5" x14ac:dyDescent="0.25">
      <c r="A613" s="12" t="s">
        <v>18</v>
      </c>
      <c r="B613" s="25" t="s">
        <v>268</v>
      </c>
      <c r="C613" s="67" t="s">
        <v>20</v>
      </c>
      <c r="D613" s="75">
        <f t="shared" ref="D613:E613" si="166">D614+D616</f>
        <v>2300</v>
      </c>
      <c r="E613" s="76">
        <f t="shared" si="166"/>
        <v>2300</v>
      </c>
    </row>
    <row r="614" spans="1:5" ht="15.75" x14ac:dyDescent="0.25">
      <c r="A614" s="12" t="s">
        <v>19</v>
      </c>
      <c r="B614" s="25" t="s">
        <v>268</v>
      </c>
      <c r="C614" s="67" t="s">
        <v>21</v>
      </c>
      <c r="D614" s="75">
        <f t="shared" ref="D614:E614" si="167">D615</f>
        <v>300</v>
      </c>
      <c r="E614" s="76">
        <f t="shared" si="167"/>
        <v>300</v>
      </c>
    </row>
    <row r="615" spans="1:5" ht="15.75" hidden="1" x14ac:dyDescent="0.25">
      <c r="A615" s="12" t="s">
        <v>78</v>
      </c>
      <c r="B615" s="25" t="s">
        <v>268</v>
      </c>
      <c r="C615" s="67" t="s">
        <v>79</v>
      </c>
      <c r="D615" s="75">
        <v>300</v>
      </c>
      <c r="E615" s="76">
        <v>300</v>
      </c>
    </row>
    <row r="616" spans="1:5" ht="31.5" x14ac:dyDescent="0.25">
      <c r="A616" s="12" t="s">
        <v>27</v>
      </c>
      <c r="B616" s="25" t="s">
        <v>268</v>
      </c>
      <c r="C616" s="67" t="s">
        <v>0</v>
      </c>
      <c r="D616" s="75">
        <f t="shared" ref="D616:E616" si="168">D617</f>
        <v>2000</v>
      </c>
      <c r="E616" s="76">
        <f t="shared" si="168"/>
        <v>2000</v>
      </c>
    </row>
    <row r="617" spans="1:5" ht="31.5" hidden="1" x14ac:dyDescent="0.25">
      <c r="A617" s="8" t="s">
        <v>686</v>
      </c>
      <c r="B617" s="25" t="s">
        <v>268</v>
      </c>
      <c r="C617" s="67" t="s">
        <v>480</v>
      </c>
      <c r="D617" s="75">
        <v>2000</v>
      </c>
      <c r="E617" s="76">
        <v>2000</v>
      </c>
    </row>
    <row r="618" spans="1:5" ht="47.25" x14ac:dyDescent="0.2">
      <c r="A618" s="48" t="s">
        <v>800</v>
      </c>
      <c r="B618" s="27" t="s">
        <v>802</v>
      </c>
      <c r="C618" s="106"/>
      <c r="D618" s="70">
        <f t="shared" ref="D618:E621" si="169">D619</f>
        <v>0</v>
      </c>
      <c r="E618" s="78">
        <f t="shared" si="169"/>
        <v>290</v>
      </c>
    </row>
    <row r="619" spans="1:5" ht="31.5" x14ac:dyDescent="0.2">
      <c r="A619" s="45" t="s">
        <v>801</v>
      </c>
      <c r="B619" s="26" t="s">
        <v>803</v>
      </c>
      <c r="C619" s="92"/>
      <c r="D619" s="72">
        <f t="shared" si="169"/>
        <v>0</v>
      </c>
      <c r="E619" s="74">
        <f t="shared" si="169"/>
        <v>290</v>
      </c>
    </row>
    <row r="620" spans="1:5" ht="31.5" x14ac:dyDescent="0.2">
      <c r="A620" s="47" t="s">
        <v>18</v>
      </c>
      <c r="B620" s="25" t="s">
        <v>803</v>
      </c>
      <c r="C620" s="91" t="s">
        <v>20</v>
      </c>
      <c r="D620" s="136">
        <f t="shared" si="169"/>
        <v>0</v>
      </c>
      <c r="E620" s="137">
        <f t="shared" si="169"/>
        <v>290</v>
      </c>
    </row>
    <row r="621" spans="1:5" ht="15.75" x14ac:dyDescent="0.2">
      <c r="A621" s="47" t="s">
        <v>19</v>
      </c>
      <c r="B621" s="25" t="s">
        <v>803</v>
      </c>
      <c r="C621" s="91" t="s">
        <v>21</v>
      </c>
      <c r="D621" s="136">
        <f t="shared" si="169"/>
        <v>0</v>
      </c>
      <c r="E621" s="137">
        <f t="shared" si="169"/>
        <v>290</v>
      </c>
    </row>
    <row r="622" spans="1:5" ht="15.75" hidden="1" x14ac:dyDescent="0.2">
      <c r="A622" s="47" t="s">
        <v>78</v>
      </c>
      <c r="B622" s="25" t="s">
        <v>803</v>
      </c>
      <c r="C622" s="91" t="s">
        <v>79</v>
      </c>
      <c r="D622" s="136"/>
      <c r="E622" s="137">
        <v>290</v>
      </c>
    </row>
    <row r="623" spans="1:5" ht="31.5" x14ac:dyDescent="0.25">
      <c r="A623" s="56" t="s">
        <v>269</v>
      </c>
      <c r="B623" s="27" t="s">
        <v>270</v>
      </c>
      <c r="C623" s="106"/>
      <c r="D623" s="70">
        <f>D624+D635</f>
        <v>17310</v>
      </c>
      <c r="E623" s="70">
        <f>E624+E635</f>
        <v>17460</v>
      </c>
    </row>
    <row r="624" spans="1:5" ht="47.25" x14ac:dyDescent="0.25">
      <c r="A624" s="43" t="s">
        <v>271</v>
      </c>
      <c r="B624" s="26" t="s">
        <v>272</v>
      </c>
      <c r="C624" s="92"/>
      <c r="D624" s="72">
        <f t="shared" ref="D624:E624" si="170">D625+D630+D628</f>
        <v>17310</v>
      </c>
      <c r="E624" s="72">
        <f t="shared" si="170"/>
        <v>17310</v>
      </c>
    </row>
    <row r="625" spans="1:5" ht="31.5" x14ac:dyDescent="0.2">
      <c r="A625" s="38" t="s">
        <v>440</v>
      </c>
      <c r="B625" s="25" t="s">
        <v>272</v>
      </c>
      <c r="C625" s="25" t="s">
        <v>15</v>
      </c>
      <c r="D625" s="72">
        <f t="shared" ref="D625:E626" si="171">D626</f>
        <v>3</v>
      </c>
      <c r="E625" s="74">
        <f t="shared" si="171"/>
        <v>3</v>
      </c>
    </row>
    <row r="626" spans="1:5" ht="31.5" x14ac:dyDescent="0.25">
      <c r="A626" s="12" t="s">
        <v>17</v>
      </c>
      <c r="B626" s="25" t="s">
        <v>272</v>
      </c>
      <c r="C626" s="25" t="s">
        <v>16</v>
      </c>
      <c r="D626" s="72">
        <f t="shared" si="171"/>
        <v>3</v>
      </c>
      <c r="E626" s="74">
        <f t="shared" si="171"/>
        <v>3</v>
      </c>
    </row>
    <row r="627" spans="1:5" ht="15.75" hidden="1" x14ac:dyDescent="0.25">
      <c r="A627" s="12" t="s">
        <v>580</v>
      </c>
      <c r="B627" s="25" t="s">
        <v>272</v>
      </c>
      <c r="C627" s="24" t="s">
        <v>71</v>
      </c>
      <c r="D627" s="75">
        <f>420-417</f>
        <v>3</v>
      </c>
      <c r="E627" s="76">
        <f>420-417</f>
        <v>3</v>
      </c>
    </row>
    <row r="628" spans="1:5" ht="15.75" x14ac:dyDescent="0.2">
      <c r="A628" s="38" t="s">
        <v>22</v>
      </c>
      <c r="B628" s="25" t="s">
        <v>272</v>
      </c>
      <c r="C628" s="24" t="s">
        <v>23</v>
      </c>
      <c r="D628" s="75">
        <f t="shared" ref="D628:E628" si="172">D629</f>
        <v>417</v>
      </c>
      <c r="E628" s="75">
        <f t="shared" si="172"/>
        <v>417</v>
      </c>
    </row>
    <row r="629" spans="1:5" ht="15.75" x14ac:dyDescent="0.2">
      <c r="A629" s="38" t="s">
        <v>456</v>
      </c>
      <c r="B629" s="25" t="s">
        <v>272</v>
      </c>
      <c r="C629" s="24" t="s">
        <v>455</v>
      </c>
      <c r="D629" s="75">
        <v>417</v>
      </c>
      <c r="E629" s="75">
        <v>417</v>
      </c>
    </row>
    <row r="630" spans="1:5" ht="31.5" x14ac:dyDescent="0.25">
      <c r="A630" s="12" t="s">
        <v>18</v>
      </c>
      <c r="B630" s="25" t="s">
        <v>272</v>
      </c>
      <c r="C630" s="67" t="s">
        <v>20</v>
      </c>
      <c r="D630" s="75">
        <f t="shared" ref="D630:E630" si="173">D631+D633</f>
        <v>16890</v>
      </c>
      <c r="E630" s="76">
        <f t="shared" si="173"/>
        <v>16890</v>
      </c>
    </row>
    <row r="631" spans="1:5" ht="15.75" x14ac:dyDescent="0.25">
      <c r="A631" s="12" t="s">
        <v>19</v>
      </c>
      <c r="B631" s="25" t="s">
        <v>272</v>
      </c>
      <c r="C631" s="67" t="s">
        <v>21</v>
      </c>
      <c r="D631" s="75">
        <f t="shared" ref="D631:E631" si="174">D632</f>
        <v>1500</v>
      </c>
      <c r="E631" s="76">
        <f t="shared" si="174"/>
        <v>1500</v>
      </c>
    </row>
    <row r="632" spans="1:5" ht="15.75" hidden="1" x14ac:dyDescent="0.25">
      <c r="A632" s="12" t="s">
        <v>78</v>
      </c>
      <c r="B632" s="25" t="s">
        <v>272</v>
      </c>
      <c r="C632" s="67" t="s">
        <v>79</v>
      </c>
      <c r="D632" s="75">
        <v>1500</v>
      </c>
      <c r="E632" s="76">
        <v>1500</v>
      </c>
    </row>
    <row r="633" spans="1:5" ht="31.5" x14ac:dyDescent="0.25">
      <c r="A633" s="12" t="s">
        <v>27</v>
      </c>
      <c r="B633" s="25" t="s">
        <v>272</v>
      </c>
      <c r="C633" s="67" t="s">
        <v>0</v>
      </c>
      <c r="D633" s="75">
        <f t="shared" ref="D633:E633" si="175">D634</f>
        <v>15390</v>
      </c>
      <c r="E633" s="76">
        <f t="shared" si="175"/>
        <v>15390</v>
      </c>
    </row>
    <row r="634" spans="1:5" ht="31.5" hidden="1" x14ac:dyDescent="0.25">
      <c r="A634" s="8" t="s">
        <v>686</v>
      </c>
      <c r="B634" s="25" t="s">
        <v>272</v>
      </c>
      <c r="C634" s="67" t="s">
        <v>480</v>
      </c>
      <c r="D634" s="75">
        <v>15390</v>
      </c>
      <c r="E634" s="76">
        <v>15390</v>
      </c>
    </row>
    <row r="635" spans="1:5" ht="31.5" x14ac:dyDescent="0.25">
      <c r="A635" s="35" t="s">
        <v>517</v>
      </c>
      <c r="B635" s="26" t="s">
        <v>518</v>
      </c>
      <c r="C635" s="92"/>
      <c r="D635" s="72">
        <f t="shared" ref="D635:E637" si="176">D636</f>
        <v>0</v>
      </c>
      <c r="E635" s="74">
        <f t="shared" si="176"/>
        <v>150</v>
      </c>
    </row>
    <row r="636" spans="1:5" ht="31.5" x14ac:dyDescent="0.25">
      <c r="A636" s="12" t="s">
        <v>18</v>
      </c>
      <c r="B636" s="25" t="s">
        <v>518</v>
      </c>
      <c r="C636" s="67" t="s">
        <v>20</v>
      </c>
      <c r="D636" s="75">
        <f t="shared" si="176"/>
        <v>0</v>
      </c>
      <c r="E636" s="76">
        <f t="shared" si="176"/>
        <v>150</v>
      </c>
    </row>
    <row r="637" spans="1:5" ht="15.75" x14ac:dyDescent="0.25">
      <c r="A637" s="12" t="s">
        <v>19</v>
      </c>
      <c r="B637" s="25" t="s">
        <v>518</v>
      </c>
      <c r="C637" s="67" t="s">
        <v>21</v>
      </c>
      <c r="D637" s="75">
        <f t="shared" si="176"/>
        <v>0</v>
      </c>
      <c r="E637" s="76">
        <f t="shared" si="176"/>
        <v>150</v>
      </c>
    </row>
    <row r="638" spans="1:5" ht="15.75" hidden="1" x14ac:dyDescent="0.25">
      <c r="A638" s="12" t="s">
        <v>78</v>
      </c>
      <c r="B638" s="25" t="s">
        <v>518</v>
      </c>
      <c r="C638" s="67" t="s">
        <v>79</v>
      </c>
      <c r="D638" s="75"/>
      <c r="E638" s="76">
        <v>150</v>
      </c>
    </row>
    <row r="639" spans="1:5" ht="15.75" x14ac:dyDescent="0.25">
      <c r="A639" s="56" t="s">
        <v>419</v>
      </c>
      <c r="B639" s="27" t="s">
        <v>420</v>
      </c>
      <c r="C639" s="106"/>
      <c r="D639" s="70">
        <f t="shared" ref="D639:E639" si="177">D640+D644</f>
        <v>93589</v>
      </c>
      <c r="E639" s="70">
        <f t="shared" si="177"/>
        <v>93625</v>
      </c>
    </row>
    <row r="640" spans="1:5" ht="31.5" x14ac:dyDescent="0.25">
      <c r="A640" s="43" t="s">
        <v>421</v>
      </c>
      <c r="B640" s="26" t="s">
        <v>422</v>
      </c>
      <c r="C640" s="26"/>
      <c r="D640" s="72">
        <f t="shared" ref="D640:E642" si="178">D641</f>
        <v>93560</v>
      </c>
      <c r="E640" s="74">
        <f t="shared" si="178"/>
        <v>93596</v>
      </c>
    </row>
    <row r="641" spans="1:5" ht="31.5" x14ac:dyDescent="0.25">
      <c r="A641" s="12" t="s">
        <v>18</v>
      </c>
      <c r="B641" s="25" t="s">
        <v>422</v>
      </c>
      <c r="C641" s="25" t="s">
        <v>20</v>
      </c>
      <c r="D641" s="75">
        <f t="shared" si="178"/>
        <v>93560</v>
      </c>
      <c r="E641" s="76">
        <f t="shared" si="178"/>
        <v>93596</v>
      </c>
    </row>
    <row r="642" spans="1:5" ht="15.75" x14ac:dyDescent="0.25">
      <c r="A642" s="12" t="s">
        <v>24</v>
      </c>
      <c r="B642" s="25" t="s">
        <v>422</v>
      </c>
      <c r="C642" s="25" t="s">
        <v>25</v>
      </c>
      <c r="D642" s="75">
        <f t="shared" si="178"/>
        <v>93560</v>
      </c>
      <c r="E642" s="76">
        <f t="shared" si="178"/>
        <v>93596</v>
      </c>
    </row>
    <row r="643" spans="1:5" ht="47.25" hidden="1" x14ac:dyDescent="0.25">
      <c r="A643" s="12" t="s">
        <v>92</v>
      </c>
      <c r="B643" s="25" t="s">
        <v>422</v>
      </c>
      <c r="C643" s="25" t="s">
        <v>93</v>
      </c>
      <c r="D643" s="75">
        <f>95995-2435</f>
        <v>93560</v>
      </c>
      <c r="E643" s="76">
        <f>96031-2435</f>
        <v>93596</v>
      </c>
    </row>
    <row r="644" spans="1:5" ht="15.75" x14ac:dyDescent="0.25">
      <c r="A644" s="43" t="s">
        <v>423</v>
      </c>
      <c r="B644" s="26" t="s">
        <v>424</v>
      </c>
      <c r="C644" s="26"/>
      <c r="D644" s="72">
        <f t="shared" ref="D644:E646" si="179">D645</f>
        <v>29</v>
      </c>
      <c r="E644" s="74">
        <f t="shared" si="179"/>
        <v>29</v>
      </c>
    </row>
    <row r="645" spans="1:5" ht="31.5" x14ac:dyDescent="0.25">
      <c r="A645" s="12" t="s">
        <v>18</v>
      </c>
      <c r="B645" s="25" t="s">
        <v>424</v>
      </c>
      <c r="C645" s="25" t="s">
        <v>20</v>
      </c>
      <c r="D645" s="75">
        <f t="shared" si="179"/>
        <v>29</v>
      </c>
      <c r="E645" s="76">
        <f t="shared" si="179"/>
        <v>29</v>
      </c>
    </row>
    <row r="646" spans="1:5" ht="15.75" x14ac:dyDescent="0.25">
      <c r="A646" s="12" t="s">
        <v>24</v>
      </c>
      <c r="B646" s="25" t="s">
        <v>424</v>
      </c>
      <c r="C646" s="25" t="s">
        <v>25</v>
      </c>
      <c r="D646" s="75">
        <f t="shared" si="179"/>
        <v>29</v>
      </c>
      <c r="E646" s="76">
        <f t="shared" si="179"/>
        <v>29</v>
      </c>
    </row>
    <row r="647" spans="1:5" ht="15.75" hidden="1" x14ac:dyDescent="0.25">
      <c r="A647" s="12" t="s">
        <v>76</v>
      </c>
      <c r="B647" s="25" t="s">
        <v>424</v>
      </c>
      <c r="C647" s="25" t="s">
        <v>77</v>
      </c>
      <c r="D647" s="75">
        <v>29</v>
      </c>
      <c r="E647" s="76">
        <v>29</v>
      </c>
    </row>
    <row r="648" spans="1:5" ht="33" x14ac:dyDescent="0.25">
      <c r="A648" s="68" t="s">
        <v>869</v>
      </c>
      <c r="B648" s="51" t="s">
        <v>186</v>
      </c>
      <c r="C648" s="69"/>
      <c r="D648" s="175">
        <f>D649+D700</f>
        <v>82596</v>
      </c>
      <c r="E648" s="176">
        <f>E649+E700</f>
        <v>82596</v>
      </c>
    </row>
    <row r="649" spans="1:5" ht="15.75" x14ac:dyDescent="0.25">
      <c r="A649" s="5" t="s">
        <v>53</v>
      </c>
      <c r="B649" s="21" t="s">
        <v>187</v>
      </c>
      <c r="C649" s="44"/>
      <c r="D649" s="70">
        <f>D650+D662</f>
        <v>39582</v>
      </c>
      <c r="E649" s="78">
        <f>E650+E662</f>
        <v>39582</v>
      </c>
    </row>
    <row r="650" spans="1:5" ht="31.5" x14ac:dyDescent="0.25">
      <c r="A650" s="5" t="s">
        <v>296</v>
      </c>
      <c r="B650" s="21" t="s">
        <v>214</v>
      </c>
      <c r="C650" s="44"/>
      <c r="D650" s="70">
        <f>D651</f>
        <v>8194</v>
      </c>
      <c r="E650" s="78">
        <f>E651</f>
        <v>8194</v>
      </c>
    </row>
    <row r="651" spans="1:5" ht="31.5" x14ac:dyDescent="0.25">
      <c r="A651" s="43" t="s">
        <v>445</v>
      </c>
      <c r="B651" s="26" t="s">
        <v>190</v>
      </c>
      <c r="C651" s="26"/>
      <c r="D651" s="72">
        <f>D652+D655</f>
        <v>8194</v>
      </c>
      <c r="E651" s="74">
        <f>E652+E655</f>
        <v>8194</v>
      </c>
    </row>
    <row r="652" spans="1:5" ht="31.5" x14ac:dyDescent="0.2">
      <c r="A652" s="38" t="s">
        <v>440</v>
      </c>
      <c r="B652" s="25" t="s">
        <v>190</v>
      </c>
      <c r="C652" s="24" t="s">
        <v>15</v>
      </c>
      <c r="D652" s="75">
        <f t="shared" ref="D652:E653" si="180">D653</f>
        <v>2006</v>
      </c>
      <c r="E652" s="76">
        <f t="shared" si="180"/>
        <v>2006</v>
      </c>
    </row>
    <row r="653" spans="1:5" ht="31.5" x14ac:dyDescent="0.25">
      <c r="A653" s="12" t="s">
        <v>17</v>
      </c>
      <c r="B653" s="25" t="s">
        <v>190</v>
      </c>
      <c r="C653" s="24" t="s">
        <v>16</v>
      </c>
      <c r="D653" s="75">
        <f t="shared" si="180"/>
        <v>2006</v>
      </c>
      <c r="E653" s="76">
        <f t="shared" si="180"/>
        <v>2006</v>
      </c>
    </row>
    <row r="654" spans="1:5" ht="15.75" hidden="1" x14ac:dyDescent="0.25">
      <c r="A654" s="12" t="s">
        <v>580</v>
      </c>
      <c r="B654" s="25" t="s">
        <v>190</v>
      </c>
      <c r="C654" s="24" t="s">
        <v>71</v>
      </c>
      <c r="D654" s="75">
        <v>2006</v>
      </c>
      <c r="E654" s="76">
        <v>2006</v>
      </c>
    </row>
    <row r="655" spans="1:5" ht="31.5" x14ac:dyDescent="0.25">
      <c r="A655" s="12" t="s">
        <v>18</v>
      </c>
      <c r="B655" s="25" t="s">
        <v>190</v>
      </c>
      <c r="C655" s="24" t="s">
        <v>20</v>
      </c>
      <c r="D655" s="75">
        <f>D656+D658+D660</f>
        <v>6188</v>
      </c>
      <c r="E655" s="76">
        <f>E656+E658+E660</f>
        <v>6188</v>
      </c>
    </row>
    <row r="656" spans="1:5" ht="15.75" x14ac:dyDescent="0.25">
      <c r="A656" s="12" t="s">
        <v>24</v>
      </c>
      <c r="B656" s="25" t="s">
        <v>190</v>
      </c>
      <c r="C656" s="24" t="s">
        <v>25</v>
      </c>
      <c r="D656" s="75">
        <f>D657</f>
        <v>890</v>
      </c>
      <c r="E656" s="76">
        <f>E657</f>
        <v>890</v>
      </c>
    </row>
    <row r="657" spans="1:5" ht="15.75" hidden="1" x14ac:dyDescent="0.25">
      <c r="A657" s="12" t="s">
        <v>76</v>
      </c>
      <c r="B657" s="25" t="s">
        <v>190</v>
      </c>
      <c r="C657" s="24" t="s">
        <v>77</v>
      </c>
      <c r="D657" s="75">
        <v>890</v>
      </c>
      <c r="E657" s="76">
        <v>890</v>
      </c>
    </row>
    <row r="658" spans="1:5" ht="15.75" x14ac:dyDescent="0.25">
      <c r="A658" s="12" t="s">
        <v>19</v>
      </c>
      <c r="B658" s="25" t="s">
        <v>190</v>
      </c>
      <c r="C658" s="24" t="s">
        <v>21</v>
      </c>
      <c r="D658" s="75">
        <f>D659</f>
        <v>816</v>
      </c>
      <c r="E658" s="76">
        <f>E659</f>
        <v>816</v>
      </c>
    </row>
    <row r="659" spans="1:5" ht="15.75" hidden="1" x14ac:dyDescent="0.25">
      <c r="A659" s="12" t="s">
        <v>78</v>
      </c>
      <c r="B659" s="25" t="s">
        <v>190</v>
      </c>
      <c r="C659" s="24" t="s">
        <v>79</v>
      </c>
      <c r="D659" s="75">
        <v>816</v>
      </c>
      <c r="E659" s="76">
        <v>816</v>
      </c>
    </row>
    <row r="660" spans="1:5" ht="31.5" x14ac:dyDescent="0.25">
      <c r="A660" s="12" t="s">
        <v>27</v>
      </c>
      <c r="B660" s="25" t="s">
        <v>190</v>
      </c>
      <c r="C660" s="24" t="s">
        <v>0</v>
      </c>
      <c r="D660" s="75">
        <f>D661</f>
        <v>4482</v>
      </c>
      <c r="E660" s="76">
        <f>E661</f>
        <v>4482</v>
      </c>
    </row>
    <row r="661" spans="1:5" ht="31.5" hidden="1" x14ac:dyDescent="0.25">
      <c r="A661" s="8" t="s">
        <v>686</v>
      </c>
      <c r="B661" s="25" t="s">
        <v>190</v>
      </c>
      <c r="C661" s="24" t="s">
        <v>480</v>
      </c>
      <c r="D661" s="75">
        <v>4482</v>
      </c>
      <c r="E661" s="76">
        <v>4482</v>
      </c>
    </row>
    <row r="662" spans="1:5" ht="31.5" x14ac:dyDescent="0.25">
      <c r="A662" s="5" t="s">
        <v>191</v>
      </c>
      <c r="B662" s="21" t="s">
        <v>219</v>
      </c>
      <c r="C662" s="24"/>
      <c r="D662" s="70">
        <f>D663+D674+D685+D696</f>
        <v>31388</v>
      </c>
      <c r="E662" s="78">
        <f>E663+E674+E685+E696</f>
        <v>31388</v>
      </c>
    </row>
    <row r="663" spans="1:5" ht="15.75" x14ac:dyDescent="0.25">
      <c r="A663" s="43" t="s">
        <v>192</v>
      </c>
      <c r="B663" s="26" t="s">
        <v>342</v>
      </c>
      <c r="C663" s="24"/>
      <c r="D663" s="72">
        <f>D664+D667</f>
        <v>5834</v>
      </c>
      <c r="E663" s="74">
        <f>E664+E667</f>
        <v>5834</v>
      </c>
    </row>
    <row r="664" spans="1:5" ht="31.5" x14ac:dyDescent="0.2">
      <c r="A664" s="38" t="s">
        <v>440</v>
      </c>
      <c r="B664" s="25" t="s">
        <v>342</v>
      </c>
      <c r="C664" s="24" t="s">
        <v>15</v>
      </c>
      <c r="D664" s="75">
        <f t="shared" ref="D664:E665" si="181">D665</f>
        <v>2192</v>
      </c>
      <c r="E664" s="76">
        <f t="shared" si="181"/>
        <v>2192</v>
      </c>
    </row>
    <row r="665" spans="1:5" ht="31.5" x14ac:dyDescent="0.25">
      <c r="A665" s="12" t="s">
        <v>17</v>
      </c>
      <c r="B665" s="25" t="s">
        <v>342</v>
      </c>
      <c r="C665" s="24" t="s">
        <v>16</v>
      </c>
      <c r="D665" s="75">
        <f t="shared" si="181"/>
        <v>2192</v>
      </c>
      <c r="E665" s="76">
        <f t="shared" si="181"/>
        <v>2192</v>
      </c>
    </row>
    <row r="666" spans="1:5" ht="15.75" hidden="1" x14ac:dyDescent="0.25">
      <c r="A666" s="12" t="s">
        <v>580</v>
      </c>
      <c r="B666" s="25" t="s">
        <v>342</v>
      </c>
      <c r="C666" s="24" t="s">
        <v>71</v>
      </c>
      <c r="D666" s="75">
        <v>2192</v>
      </c>
      <c r="E666" s="76">
        <v>2192</v>
      </c>
    </row>
    <row r="667" spans="1:5" ht="31.5" x14ac:dyDescent="0.25">
      <c r="A667" s="12" t="s">
        <v>18</v>
      </c>
      <c r="B667" s="25" t="s">
        <v>342</v>
      </c>
      <c r="C667" s="24" t="s">
        <v>20</v>
      </c>
      <c r="D667" s="75">
        <f>D668+D670+D672</f>
        <v>3642</v>
      </c>
      <c r="E667" s="76">
        <f>E668+E670+E672</f>
        <v>3642</v>
      </c>
    </row>
    <row r="668" spans="1:5" ht="15.75" x14ac:dyDescent="0.25">
      <c r="A668" s="12" t="s">
        <v>24</v>
      </c>
      <c r="B668" s="25" t="s">
        <v>342</v>
      </c>
      <c r="C668" s="24" t="s">
        <v>25</v>
      </c>
      <c r="D668" s="75">
        <f>D669</f>
        <v>540</v>
      </c>
      <c r="E668" s="76">
        <f>E669</f>
        <v>540</v>
      </c>
    </row>
    <row r="669" spans="1:5" ht="15.75" hidden="1" x14ac:dyDescent="0.25">
      <c r="A669" s="12" t="s">
        <v>76</v>
      </c>
      <c r="B669" s="25" t="s">
        <v>342</v>
      </c>
      <c r="C669" s="24" t="s">
        <v>77</v>
      </c>
      <c r="D669" s="75">
        <v>540</v>
      </c>
      <c r="E669" s="76">
        <v>540</v>
      </c>
    </row>
    <row r="670" spans="1:5" ht="15.75" x14ac:dyDescent="0.25">
      <c r="A670" s="12" t="s">
        <v>19</v>
      </c>
      <c r="B670" s="25" t="s">
        <v>342</v>
      </c>
      <c r="C670" s="24" t="s">
        <v>21</v>
      </c>
      <c r="D670" s="75">
        <f>D671</f>
        <v>700</v>
      </c>
      <c r="E670" s="76">
        <f>E671</f>
        <v>700</v>
      </c>
    </row>
    <row r="671" spans="1:5" ht="15.75" hidden="1" x14ac:dyDescent="0.25">
      <c r="A671" s="12" t="s">
        <v>78</v>
      </c>
      <c r="B671" s="25" t="s">
        <v>342</v>
      </c>
      <c r="C671" s="24" t="s">
        <v>79</v>
      </c>
      <c r="D671" s="75">
        <v>700</v>
      </c>
      <c r="E671" s="76">
        <v>700</v>
      </c>
    </row>
    <row r="672" spans="1:5" ht="31.5" x14ac:dyDescent="0.25">
      <c r="A672" s="12" t="s">
        <v>27</v>
      </c>
      <c r="B672" s="25" t="s">
        <v>342</v>
      </c>
      <c r="C672" s="24" t="s">
        <v>0</v>
      </c>
      <c r="D672" s="75">
        <f>D673</f>
        <v>2402</v>
      </c>
      <c r="E672" s="76">
        <f>E673</f>
        <v>2402</v>
      </c>
    </row>
    <row r="673" spans="1:5" ht="31.5" hidden="1" x14ac:dyDescent="0.25">
      <c r="A673" s="8" t="s">
        <v>686</v>
      </c>
      <c r="B673" s="25" t="s">
        <v>342</v>
      </c>
      <c r="C673" s="24" t="s">
        <v>480</v>
      </c>
      <c r="D673" s="75">
        <v>2402</v>
      </c>
      <c r="E673" s="76">
        <v>2402</v>
      </c>
    </row>
    <row r="674" spans="1:5" ht="47.25" x14ac:dyDescent="0.25">
      <c r="A674" s="43" t="s">
        <v>343</v>
      </c>
      <c r="B674" s="26" t="s">
        <v>369</v>
      </c>
      <c r="C674" s="24"/>
      <c r="D674" s="72">
        <f>D675+D678</f>
        <v>1332</v>
      </c>
      <c r="E674" s="74">
        <f>E675+E678</f>
        <v>1332</v>
      </c>
    </row>
    <row r="675" spans="1:5" ht="31.5" x14ac:dyDescent="0.2">
      <c r="A675" s="38" t="s">
        <v>440</v>
      </c>
      <c r="B675" s="25" t="s">
        <v>369</v>
      </c>
      <c r="C675" s="25" t="s">
        <v>15</v>
      </c>
      <c r="D675" s="75">
        <f t="shared" ref="D675:E676" si="182">D676</f>
        <v>462</v>
      </c>
      <c r="E675" s="76">
        <f t="shared" si="182"/>
        <v>462</v>
      </c>
    </row>
    <row r="676" spans="1:5" ht="31.5" x14ac:dyDescent="0.25">
      <c r="A676" s="12" t="s">
        <v>17</v>
      </c>
      <c r="B676" s="25" t="s">
        <v>369</v>
      </c>
      <c r="C676" s="25" t="s">
        <v>16</v>
      </c>
      <c r="D676" s="75">
        <f t="shared" si="182"/>
        <v>462</v>
      </c>
      <c r="E676" s="76">
        <f t="shared" si="182"/>
        <v>462</v>
      </c>
    </row>
    <row r="677" spans="1:5" ht="15.75" hidden="1" x14ac:dyDescent="0.25">
      <c r="A677" s="12" t="s">
        <v>580</v>
      </c>
      <c r="B677" s="25" t="s">
        <v>369</v>
      </c>
      <c r="C677" s="24" t="s">
        <v>71</v>
      </c>
      <c r="D677" s="75">
        <v>462</v>
      </c>
      <c r="E677" s="76">
        <v>462</v>
      </c>
    </row>
    <row r="678" spans="1:5" ht="31.5" x14ac:dyDescent="0.25">
      <c r="A678" s="12" t="s">
        <v>18</v>
      </c>
      <c r="B678" s="25" t="s">
        <v>369</v>
      </c>
      <c r="C678" s="24" t="s">
        <v>20</v>
      </c>
      <c r="D678" s="75">
        <f>D679+D681+D683</f>
        <v>870</v>
      </c>
      <c r="E678" s="76">
        <f>E679+E681+E683</f>
        <v>870</v>
      </c>
    </row>
    <row r="679" spans="1:5" ht="15.75" x14ac:dyDescent="0.25">
      <c r="A679" s="12" t="s">
        <v>24</v>
      </c>
      <c r="B679" s="25" t="s">
        <v>369</v>
      </c>
      <c r="C679" s="24" t="s">
        <v>25</v>
      </c>
      <c r="D679" s="75">
        <f>D680</f>
        <v>150</v>
      </c>
      <c r="E679" s="76">
        <f>E680</f>
        <v>150</v>
      </c>
    </row>
    <row r="680" spans="1:5" ht="15.75" hidden="1" x14ac:dyDescent="0.25">
      <c r="A680" s="12" t="s">
        <v>76</v>
      </c>
      <c r="B680" s="25" t="s">
        <v>369</v>
      </c>
      <c r="C680" s="24" t="s">
        <v>77</v>
      </c>
      <c r="D680" s="75">
        <v>150</v>
      </c>
      <c r="E680" s="76">
        <v>150</v>
      </c>
    </row>
    <row r="681" spans="1:5" ht="15.75" x14ac:dyDescent="0.25">
      <c r="A681" s="12" t="s">
        <v>19</v>
      </c>
      <c r="B681" s="25" t="s">
        <v>369</v>
      </c>
      <c r="C681" s="24" t="s">
        <v>21</v>
      </c>
      <c r="D681" s="75">
        <f>D682</f>
        <v>230</v>
      </c>
      <c r="E681" s="76">
        <f>E682</f>
        <v>230</v>
      </c>
    </row>
    <row r="682" spans="1:5" ht="15.75" hidden="1" x14ac:dyDescent="0.25">
      <c r="A682" s="12" t="s">
        <v>78</v>
      </c>
      <c r="B682" s="25" t="s">
        <v>369</v>
      </c>
      <c r="C682" s="24" t="s">
        <v>79</v>
      </c>
      <c r="D682" s="75">
        <v>230</v>
      </c>
      <c r="E682" s="76">
        <v>230</v>
      </c>
    </row>
    <row r="683" spans="1:5" ht="31.5" x14ac:dyDescent="0.25">
      <c r="A683" s="12" t="s">
        <v>27</v>
      </c>
      <c r="B683" s="25" t="s">
        <v>369</v>
      </c>
      <c r="C683" s="24" t="s">
        <v>0</v>
      </c>
      <c r="D683" s="75">
        <f>D684</f>
        <v>490</v>
      </c>
      <c r="E683" s="76">
        <f>E684</f>
        <v>490</v>
      </c>
    </row>
    <row r="684" spans="1:5" ht="31.5" hidden="1" x14ac:dyDescent="0.25">
      <c r="A684" s="8" t="s">
        <v>686</v>
      </c>
      <c r="B684" s="25" t="s">
        <v>369</v>
      </c>
      <c r="C684" s="24" t="s">
        <v>480</v>
      </c>
      <c r="D684" s="75">
        <v>490</v>
      </c>
      <c r="E684" s="76">
        <v>490</v>
      </c>
    </row>
    <row r="685" spans="1:5" ht="31.5" x14ac:dyDescent="0.25">
      <c r="A685" s="43" t="s">
        <v>345</v>
      </c>
      <c r="B685" s="26" t="s">
        <v>370</v>
      </c>
      <c r="C685" s="24"/>
      <c r="D685" s="72">
        <f>D686+D689</f>
        <v>1318</v>
      </c>
      <c r="E685" s="74">
        <f>E686+E689</f>
        <v>1318</v>
      </c>
    </row>
    <row r="686" spans="1:5" ht="31.5" x14ac:dyDescent="0.2">
      <c r="A686" s="38" t="s">
        <v>440</v>
      </c>
      <c r="B686" s="25" t="s">
        <v>370</v>
      </c>
      <c r="C686" s="24" t="s">
        <v>15</v>
      </c>
      <c r="D686" s="75">
        <f t="shared" ref="D686:E687" si="183">D687</f>
        <v>83</v>
      </c>
      <c r="E686" s="76">
        <f t="shared" si="183"/>
        <v>83</v>
      </c>
    </row>
    <row r="687" spans="1:5" ht="31.5" x14ac:dyDescent="0.25">
      <c r="A687" s="12" t="s">
        <v>17</v>
      </c>
      <c r="B687" s="25" t="s">
        <v>370</v>
      </c>
      <c r="C687" s="24" t="s">
        <v>16</v>
      </c>
      <c r="D687" s="75">
        <f t="shared" si="183"/>
        <v>83</v>
      </c>
      <c r="E687" s="76">
        <f t="shared" si="183"/>
        <v>83</v>
      </c>
    </row>
    <row r="688" spans="1:5" ht="15.75" hidden="1" x14ac:dyDescent="0.25">
      <c r="A688" s="12" t="s">
        <v>580</v>
      </c>
      <c r="B688" s="25" t="s">
        <v>370</v>
      </c>
      <c r="C688" s="24" t="s">
        <v>71</v>
      </c>
      <c r="D688" s="75">
        <v>83</v>
      </c>
      <c r="E688" s="76">
        <v>83</v>
      </c>
    </row>
    <row r="689" spans="1:5" ht="31.5" x14ac:dyDescent="0.25">
      <c r="A689" s="12" t="s">
        <v>18</v>
      </c>
      <c r="B689" s="25" t="s">
        <v>370</v>
      </c>
      <c r="C689" s="25" t="s">
        <v>20</v>
      </c>
      <c r="D689" s="75">
        <f>D690+D692+D694</f>
        <v>1235</v>
      </c>
      <c r="E689" s="76">
        <f>E690+E692+E694</f>
        <v>1235</v>
      </c>
    </row>
    <row r="690" spans="1:5" ht="15.75" x14ac:dyDescent="0.25">
      <c r="A690" s="12" t="s">
        <v>24</v>
      </c>
      <c r="B690" s="25" t="s">
        <v>370</v>
      </c>
      <c r="C690" s="25" t="s">
        <v>25</v>
      </c>
      <c r="D690" s="75">
        <f>D691</f>
        <v>545</v>
      </c>
      <c r="E690" s="76">
        <f>E691</f>
        <v>545</v>
      </c>
    </row>
    <row r="691" spans="1:5" ht="15.75" hidden="1" x14ac:dyDescent="0.25">
      <c r="A691" s="12" t="s">
        <v>76</v>
      </c>
      <c r="B691" s="25" t="s">
        <v>370</v>
      </c>
      <c r="C691" s="25" t="s">
        <v>77</v>
      </c>
      <c r="D691" s="75">
        <v>545</v>
      </c>
      <c r="E691" s="76">
        <v>545</v>
      </c>
    </row>
    <row r="692" spans="1:5" ht="15.75" x14ac:dyDescent="0.25">
      <c r="A692" s="12" t="s">
        <v>19</v>
      </c>
      <c r="B692" s="25" t="s">
        <v>370</v>
      </c>
      <c r="C692" s="25" t="s">
        <v>21</v>
      </c>
      <c r="D692" s="75">
        <f>D693</f>
        <v>205</v>
      </c>
      <c r="E692" s="76">
        <f>E693</f>
        <v>205</v>
      </c>
    </row>
    <row r="693" spans="1:5" ht="15.75" hidden="1" x14ac:dyDescent="0.25">
      <c r="A693" s="12" t="s">
        <v>78</v>
      </c>
      <c r="B693" s="25" t="s">
        <v>370</v>
      </c>
      <c r="C693" s="25" t="s">
        <v>79</v>
      </c>
      <c r="D693" s="75">
        <v>205</v>
      </c>
      <c r="E693" s="76">
        <v>205</v>
      </c>
    </row>
    <row r="694" spans="1:5" ht="31.5" x14ac:dyDescent="0.25">
      <c r="A694" s="12" t="s">
        <v>27</v>
      </c>
      <c r="B694" s="25" t="s">
        <v>370</v>
      </c>
      <c r="C694" s="25" t="s">
        <v>0</v>
      </c>
      <c r="D694" s="75">
        <f>D695</f>
        <v>485</v>
      </c>
      <c r="E694" s="76">
        <f>E695</f>
        <v>485</v>
      </c>
    </row>
    <row r="695" spans="1:5" ht="31.5" hidden="1" x14ac:dyDescent="0.25">
      <c r="A695" s="8" t="s">
        <v>686</v>
      </c>
      <c r="B695" s="25" t="s">
        <v>370</v>
      </c>
      <c r="C695" s="25" t="s">
        <v>480</v>
      </c>
      <c r="D695" s="75">
        <v>485</v>
      </c>
      <c r="E695" s="76">
        <v>485</v>
      </c>
    </row>
    <row r="696" spans="1:5" ht="15.75" x14ac:dyDescent="0.25">
      <c r="A696" s="43" t="s">
        <v>344</v>
      </c>
      <c r="B696" s="26" t="s">
        <v>371</v>
      </c>
      <c r="C696" s="24"/>
      <c r="D696" s="72">
        <f t="shared" ref="D696:E698" si="184">D697</f>
        <v>22904</v>
      </c>
      <c r="E696" s="74">
        <f t="shared" si="184"/>
        <v>22904</v>
      </c>
    </row>
    <row r="697" spans="1:5" ht="31.5" x14ac:dyDescent="0.25">
      <c r="A697" s="12" t="s">
        <v>18</v>
      </c>
      <c r="B697" s="25" t="s">
        <v>371</v>
      </c>
      <c r="C697" s="25" t="s">
        <v>20</v>
      </c>
      <c r="D697" s="75">
        <f t="shared" si="184"/>
        <v>22904</v>
      </c>
      <c r="E697" s="76">
        <f t="shared" si="184"/>
        <v>22904</v>
      </c>
    </row>
    <row r="698" spans="1:5" ht="15.75" x14ac:dyDescent="0.25">
      <c r="A698" s="12" t="s">
        <v>24</v>
      </c>
      <c r="B698" s="25" t="s">
        <v>371</v>
      </c>
      <c r="C698" s="25" t="s">
        <v>25</v>
      </c>
      <c r="D698" s="75">
        <f t="shared" si="184"/>
        <v>22904</v>
      </c>
      <c r="E698" s="76">
        <f t="shared" si="184"/>
        <v>22904</v>
      </c>
    </row>
    <row r="699" spans="1:5" ht="47.25" hidden="1" x14ac:dyDescent="0.25">
      <c r="A699" s="12" t="s">
        <v>92</v>
      </c>
      <c r="B699" s="25" t="s">
        <v>371</v>
      </c>
      <c r="C699" s="25" t="s">
        <v>93</v>
      </c>
      <c r="D699" s="75">
        <v>22904</v>
      </c>
      <c r="E699" s="76">
        <v>22904</v>
      </c>
    </row>
    <row r="700" spans="1:5" ht="47.25" x14ac:dyDescent="0.25">
      <c r="A700" s="5" t="s">
        <v>884</v>
      </c>
      <c r="B700" s="21" t="s">
        <v>188</v>
      </c>
      <c r="C700" s="24"/>
      <c r="D700" s="70">
        <f>D701</f>
        <v>43014</v>
      </c>
      <c r="E700" s="78">
        <f>E701</f>
        <v>43014</v>
      </c>
    </row>
    <row r="701" spans="1:5" ht="47.25" x14ac:dyDescent="0.25">
      <c r="A701" s="5" t="s">
        <v>195</v>
      </c>
      <c r="B701" s="21" t="s">
        <v>189</v>
      </c>
      <c r="C701" s="24"/>
      <c r="D701" s="70">
        <f>D702+D714+D718+D722</f>
        <v>43014</v>
      </c>
      <c r="E701" s="70">
        <f>E702+E714+E718+E722</f>
        <v>43014</v>
      </c>
    </row>
    <row r="702" spans="1:5" ht="15.75" x14ac:dyDescent="0.25">
      <c r="A702" s="43" t="s">
        <v>56</v>
      </c>
      <c r="B702" s="26" t="s">
        <v>193</v>
      </c>
      <c r="C702" s="24"/>
      <c r="D702" s="72">
        <f>D703+D706+D709</f>
        <v>30886</v>
      </c>
      <c r="E702" s="74">
        <f>E703+E706+E709</f>
        <v>30886</v>
      </c>
    </row>
    <row r="703" spans="1:5" ht="31.5" x14ac:dyDescent="0.2">
      <c r="A703" s="38" t="s">
        <v>440</v>
      </c>
      <c r="B703" s="25" t="s">
        <v>193</v>
      </c>
      <c r="C703" s="67" t="s">
        <v>15</v>
      </c>
      <c r="D703" s="75">
        <f t="shared" ref="D703:E704" si="185">D704</f>
        <v>320</v>
      </c>
      <c r="E703" s="76">
        <f t="shared" si="185"/>
        <v>320</v>
      </c>
    </row>
    <row r="704" spans="1:5" ht="31.5" x14ac:dyDescent="0.25">
      <c r="A704" s="12" t="s">
        <v>17</v>
      </c>
      <c r="B704" s="25" t="s">
        <v>193</v>
      </c>
      <c r="C704" s="67" t="s">
        <v>16</v>
      </c>
      <c r="D704" s="75">
        <f t="shared" si="185"/>
        <v>320</v>
      </c>
      <c r="E704" s="76">
        <f t="shared" si="185"/>
        <v>320</v>
      </c>
    </row>
    <row r="705" spans="1:5" ht="15.75" hidden="1" x14ac:dyDescent="0.25">
      <c r="A705" s="12" t="s">
        <v>580</v>
      </c>
      <c r="B705" s="25" t="s">
        <v>193</v>
      </c>
      <c r="C705" s="24" t="s">
        <v>71</v>
      </c>
      <c r="D705" s="75">
        <v>320</v>
      </c>
      <c r="E705" s="76">
        <v>320</v>
      </c>
    </row>
    <row r="706" spans="1:5" ht="15.75" x14ac:dyDescent="0.25">
      <c r="A706" s="12" t="s">
        <v>22</v>
      </c>
      <c r="B706" s="25" t="s">
        <v>193</v>
      </c>
      <c r="C706" s="25" t="s">
        <v>23</v>
      </c>
      <c r="D706" s="75">
        <f t="shared" ref="D706:E707" si="186">D707</f>
        <v>1820</v>
      </c>
      <c r="E706" s="76">
        <f t="shared" si="186"/>
        <v>1820</v>
      </c>
    </row>
    <row r="707" spans="1:5" ht="31.5" x14ac:dyDescent="0.25">
      <c r="A707" s="12" t="s">
        <v>113</v>
      </c>
      <c r="B707" s="25" t="s">
        <v>193</v>
      </c>
      <c r="C707" s="25" t="s">
        <v>132</v>
      </c>
      <c r="D707" s="75">
        <f t="shared" si="186"/>
        <v>1820</v>
      </c>
      <c r="E707" s="76">
        <f t="shared" si="186"/>
        <v>1820</v>
      </c>
    </row>
    <row r="708" spans="1:5" ht="31.5" hidden="1" x14ac:dyDescent="0.25">
      <c r="A708" s="12" t="s">
        <v>122</v>
      </c>
      <c r="B708" s="25" t="s">
        <v>193</v>
      </c>
      <c r="C708" s="25" t="s">
        <v>133</v>
      </c>
      <c r="D708" s="75">
        <v>1820</v>
      </c>
      <c r="E708" s="76">
        <v>1820</v>
      </c>
    </row>
    <row r="709" spans="1:5" ht="31.5" x14ac:dyDescent="0.25">
      <c r="A709" s="12" t="s">
        <v>18</v>
      </c>
      <c r="B709" s="25" t="s">
        <v>193</v>
      </c>
      <c r="C709" s="25" t="s">
        <v>20</v>
      </c>
      <c r="D709" s="75">
        <f>D710+D712</f>
        <v>28746</v>
      </c>
      <c r="E709" s="76">
        <f>E710+E712</f>
        <v>28746</v>
      </c>
    </row>
    <row r="710" spans="1:5" ht="15.75" x14ac:dyDescent="0.25">
      <c r="A710" s="12" t="s">
        <v>24</v>
      </c>
      <c r="B710" s="25" t="s">
        <v>193</v>
      </c>
      <c r="C710" s="25" t="s">
        <v>25</v>
      </c>
      <c r="D710" s="75">
        <f>D711</f>
        <v>28146</v>
      </c>
      <c r="E710" s="76">
        <f>E711</f>
        <v>28146</v>
      </c>
    </row>
    <row r="711" spans="1:5" ht="15.75" hidden="1" x14ac:dyDescent="0.25">
      <c r="A711" s="12" t="s">
        <v>76</v>
      </c>
      <c r="B711" s="25" t="s">
        <v>193</v>
      </c>
      <c r="C711" s="24" t="s">
        <v>77</v>
      </c>
      <c r="D711" s="75">
        <v>28146</v>
      </c>
      <c r="E711" s="76">
        <v>28146</v>
      </c>
    </row>
    <row r="712" spans="1:5" ht="31.5" x14ac:dyDescent="0.25">
      <c r="A712" s="12" t="s">
        <v>59</v>
      </c>
      <c r="B712" s="25" t="s">
        <v>193</v>
      </c>
      <c r="C712" s="25" t="s">
        <v>0</v>
      </c>
      <c r="D712" s="75">
        <f>D713</f>
        <v>600</v>
      </c>
      <c r="E712" s="76">
        <f>E713</f>
        <v>600</v>
      </c>
    </row>
    <row r="713" spans="1:5" ht="31.5" hidden="1" x14ac:dyDescent="0.25">
      <c r="A713" s="8" t="s">
        <v>686</v>
      </c>
      <c r="B713" s="25" t="s">
        <v>193</v>
      </c>
      <c r="C713" s="25" t="s">
        <v>480</v>
      </c>
      <c r="D713" s="75">
        <v>600</v>
      </c>
      <c r="E713" s="76">
        <v>600</v>
      </c>
    </row>
    <row r="714" spans="1:5" ht="15.75" x14ac:dyDescent="0.25">
      <c r="A714" s="43" t="s">
        <v>57</v>
      </c>
      <c r="B714" s="26" t="s">
        <v>197</v>
      </c>
      <c r="C714" s="24"/>
      <c r="D714" s="72">
        <f>D715</f>
        <v>10814</v>
      </c>
      <c r="E714" s="74">
        <f>E715</f>
        <v>10814</v>
      </c>
    </row>
    <row r="715" spans="1:5" ht="31.5" x14ac:dyDescent="0.25">
      <c r="A715" s="12" t="s">
        <v>18</v>
      </c>
      <c r="B715" s="25" t="s">
        <v>197</v>
      </c>
      <c r="C715" s="25" t="s">
        <v>20</v>
      </c>
      <c r="D715" s="75">
        <f t="shared" ref="D715:E715" si="187">D716</f>
        <v>10814</v>
      </c>
      <c r="E715" s="76">
        <f t="shared" si="187"/>
        <v>10814</v>
      </c>
    </row>
    <row r="716" spans="1:5" ht="15.75" x14ac:dyDescent="0.25">
      <c r="A716" s="12" t="s">
        <v>24</v>
      </c>
      <c r="B716" s="25" t="s">
        <v>197</v>
      </c>
      <c r="C716" s="25" t="s">
        <v>25</v>
      </c>
      <c r="D716" s="75">
        <f t="shared" ref="D716:E716" si="188">D717</f>
        <v>10814</v>
      </c>
      <c r="E716" s="76">
        <f t="shared" si="188"/>
        <v>10814</v>
      </c>
    </row>
    <row r="717" spans="1:5" ht="15.75" hidden="1" x14ac:dyDescent="0.25">
      <c r="A717" s="12" t="s">
        <v>76</v>
      </c>
      <c r="B717" s="25" t="s">
        <v>197</v>
      </c>
      <c r="C717" s="24" t="s">
        <v>77</v>
      </c>
      <c r="D717" s="75">
        <v>10814</v>
      </c>
      <c r="E717" s="76">
        <v>10814</v>
      </c>
    </row>
    <row r="718" spans="1:5" ht="63" x14ac:dyDescent="0.25">
      <c r="A718" s="43" t="s">
        <v>65</v>
      </c>
      <c r="B718" s="26" t="s">
        <v>196</v>
      </c>
      <c r="C718" s="24"/>
      <c r="D718" s="72">
        <f>D719</f>
        <v>450</v>
      </c>
      <c r="E718" s="74">
        <f>E719</f>
        <v>450</v>
      </c>
    </row>
    <row r="719" spans="1:5" ht="31.5" x14ac:dyDescent="0.25">
      <c r="A719" s="12" t="s">
        <v>18</v>
      </c>
      <c r="B719" s="25" t="s">
        <v>196</v>
      </c>
      <c r="C719" s="24" t="s">
        <v>20</v>
      </c>
      <c r="D719" s="75">
        <f t="shared" ref="D719:E720" si="189">D720</f>
        <v>450</v>
      </c>
      <c r="E719" s="76">
        <f t="shared" si="189"/>
        <v>450</v>
      </c>
    </row>
    <row r="720" spans="1:5" ht="15.75" x14ac:dyDescent="0.25">
      <c r="A720" s="12" t="s">
        <v>24</v>
      </c>
      <c r="B720" s="25" t="s">
        <v>196</v>
      </c>
      <c r="C720" s="24" t="s">
        <v>25</v>
      </c>
      <c r="D720" s="75">
        <f t="shared" si="189"/>
        <v>450</v>
      </c>
      <c r="E720" s="76">
        <f t="shared" si="189"/>
        <v>450</v>
      </c>
    </row>
    <row r="721" spans="1:5" ht="15.75" hidden="1" x14ac:dyDescent="0.25">
      <c r="A721" s="12" t="s">
        <v>76</v>
      </c>
      <c r="B721" s="25" t="s">
        <v>196</v>
      </c>
      <c r="C721" s="24" t="s">
        <v>77</v>
      </c>
      <c r="D721" s="75">
        <v>450</v>
      </c>
      <c r="E721" s="76">
        <v>450</v>
      </c>
    </row>
    <row r="722" spans="1:5" ht="15.75" x14ac:dyDescent="0.25">
      <c r="A722" s="43" t="s">
        <v>52</v>
      </c>
      <c r="B722" s="26" t="s">
        <v>194</v>
      </c>
      <c r="C722" s="24"/>
      <c r="D722" s="72">
        <f t="shared" ref="D722:E724" si="190">D723</f>
        <v>864</v>
      </c>
      <c r="E722" s="74">
        <f t="shared" si="190"/>
        <v>864</v>
      </c>
    </row>
    <row r="723" spans="1:5" ht="31.5" x14ac:dyDescent="0.25">
      <c r="A723" s="12" t="s">
        <v>18</v>
      </c>
      <c r="B723" s="25" t="s">
        <v>194</v>
      </c>
      <c r="C723" s="24" t="s">
        <v>20</v>
      </c>
      <c r="D723" s="75">
        <f t="shared" si="190"/>
        <v>864</v>
      </c>
      <c r="E723" s="76">
        <f t="shared" si="190"/>
        <v>864</v>
      </c>
    </row>
    <row r="724" spans="1:5" ht="15.75" x14ac:dyDescent="0.25">
      <c r="A724" s="12" t="s">
        <v>24</v>
      </c>
      <c r="B724" s="25" t="s">
        <v>194</v>
      </c>
      <c r="C724" s="24" t="s">
        <v>25</v>
      </c>
      <c r="D724" s="75">
        <f t="shared" si="190"/>
        <v>864</v>
      </c>
      <c r="E724" s="76">
        <f t="shared" si="190"/>
        <v>864</v>
      </c>
    </row>
    <row r="725" spans="1:5" ht="15.75" hidden="1" x14ac:dyDescent="0.25">
      <c r="A725" s="12" t="s">
        <v>76</v>
      </c>
      <c r="B725" s="25" t="s">
        <v>194</v>
      </c>
      <c r="C725" s="24" t="s">
        <v>77</v>
      </c>
      <c r="D725" s="75">
        <v>864</v>
      </c>
      <c r="E725" s="76">
        <v>864</v>
      </c>
    </row>
    <row r="726" spans="1:5" ht="37.5" x14ac:dyDescent="0.3">
      <c r="A726" s="95" t="s">
        <v>870</v>
      </c>
      <c r="B726" s="51" t="s">
        <v>273</v>
      </c>
      <c r="C726" s="51"/>
      <c r="D726" s="159">
        <f>D727+D766+D805+D812+D831</f>
        <v>300461</v>
      </c>
      <c r="E726" s="160">
        <f>E727+E766+E805+E812+E831</f>
        <v>275461</v>
      </c>
    </row>
    <row r="727" spans="1:5" ht="31.5" x14ac:dyDescent="0.25">
      <c r="A727" s="96" t="s">
        <v>123</v>
      </c>
      <c r="B727" s="97" t="s">
        <v>274</v>
      </c>
      <c r="C727" s="51"/>
      <c r="D727" s="157">
        <f t="shared" ref="D727:E727" si="191">D728+D733+D743+D751+D761</f>
        <v>135818</v>
      </c>
      <c r="E727" s="173">
        <f t="shared" si="191"/>
        <v>135818</v>
      </c>
    </row>
    <row r="728" spans="1:5" ht="31.5" x14ac:dyDescent="0.25">
      <c r="A728" s="96" t="s">
        <v>275</v>
      </c>
      <c r="B728" s="97" t="s">
        <v>276</v>
      </c>
      <c r="C728" s="51"/>
      <c r="D728" s="157">
        <f t="shared" ref="D728:E731" si="192">D729</f>
        <v>70650</v>
      </c>
      <c r="E728" s="173">
        <f t="shared" si="192"/>
        <v>70650</v>
      </c>
    </row>
    <row r="729" spans="1:5" ht="31.5" x14ac:dyDescent="0.25">
      <c r="A729" s="79" t="s">
        <v>277</v>
      </c>
      <c r="B729" s="90" t="s">
        <v>278</v>
      </c>
      <c r="C729" s="98"/>
      <c r="D729" s="139">
        <f t="shared" si="192"/>
        <v>70650</v>
      </c>
      <c r="E729" s="140">
        <f t="shared" si="192"/>
        <v>70650</v>
      </c>
    </row>
    <row r="730" spans="1:5" ht="31.5" x14ac:dyDescent="0.2">
      <c r="A730" s="47" t="s">
        <v>440</v>
      </c>
      <c r="B730" s="81" t="s">
        <v>278</v>
      </c>
      <c r="C730" s="99" t="s">
        <v>15</v>
      </c>
      <c r="D730" s="136">
        <f t="shared" si="192"/>
        <v>70650</v>
      </c>
      <c r="E730" s="137">
        <f t="shared" si="192"/>
        <v>70650</v>
      </c>
    </row>
    <row r="731" spans="1:5" ht="31.5" x14ac:dyDescent="0.25">
      <c r="A731" s="49" t="s">
        <v>17</v>
      </c>
      <c r="B731" s="81" t="s">
        <v>278</v>
      </c>
      <c r="C731" s="91" t="s">
        <v>16</v>
      </c>
      <c r="D731" s="136">
        <f t="shared" si="192"/>
        <v>70650</v>
      </c>
      <c r="E731" s="137">
        <f t="shared" si="192"/>
        <v>70650</v>
      </c>
    </row>
    <row r="732" spans="1:5" ht="15.75" hidden="1" x14ac:dyDescent="0.25">
      <c r="A732" s="49" t="s">
        <v>580</v>
      </c>
      <c r="B732" s="81" t="s">
        <v>278</v>
      </c>
      <c r="C732" s="91" t="s">
        <v>71</v>
      </c>
      <c r="D732" s="136">
        <v>70650</v>
      </c>
      <c r="E732" s="137">
        <v>70650</v>
      </c>
    </row>
    <row r="733" spans="1:5" ht="31.5" x14ac:dyDescent="0.25">
      <c r="A733" s="56" t="s">
        <v>385</v>
      </c>
      <c r="B733" s="27" t="s">
        <v>386</v>
      </c>
      <c r="C733" s="67"/>
      <c r="D733" s="70">
        <f t="shared" ref="D733:E733" si="193">D734</f>
        <v>253</v>
      </c>
      <c r="E733" s="78">
        <f t="shared" si="193"/>
        <v>253</v>
      </c>
    </row>
    <row r="734" spans="1:5" ht="31.5" x14ac:dyDescent="0.25">
      <c r="A734" s="43" t="s">
        <v>387</v>
      </c>
      <c r="B734" s="26" t="s">
        <v>388</v>
      </c>
      <c r="C734" s="67"/>
      <c r="D734" s="72">
        <f t="shared" ref="D734:E734" si="194">D735+D738</f>
        <v>253</v>
      </c>
      <c r="E734" s="74">
        <f t="shared" si="194"/>
        <v>253</v>
      </c>
    </row>
    <row r="735" spans="1:5" ht="31.5" x14ac:dyDescent="0.2">
      <c r="A735" s="38" t="s">
        <v>440</v>
      </c>
      <c r="B735" s="25" t="s">
        <v>388</v>
      </c>
      <c r="C735" s="100" t="s">
        <v>15</v>
      </c>
      <c r="D735" s="75">
        <f t="shared" ref="D735:E736" si="195">D736</f>
        <v>220</v>
      </c>
      <c r="E735" s="76">
        <f t="shared" si="195"/>
        <v>220</v>
      </c>
    </row>
    <row r="736" spans="1:5" ht="31.5" x14ac:dyDescent="0.25">
      <c r="A736" s="12" t="s">
        <v>17</v>
      </c>
      <c r="B736" s="25" t="s">
        <v>388</v>
      </c>
      <c r="C736" s="67" t="s">
        <v>16</v>
      </c>
      <c r="D736" s="75">
        <f t="shared" si="195"/>
        <v>220</v>
      </c>
      <c r="E736" s="76">
        <f t="shared" si="195"/>
        <v>220</v>
      </c>
    </row>
    <row r="737" spans="1:5" ht="15.75" hidden="1" x14ac:dyDescent="0.25">
      <c r="A737" s="12" t="s">
        <v>580</v>
      </c>
      <c r="B737" s="25" t="s">
        <v>388</v>
      </c>
      <c r="C737" s="67" t="s">
        <v>71</v>
      </c>
      <c r="D737" s="75">
        <f>220</f>
        <v>220</v>
      </c>
      <c r="E737" s="76">
        <f>220</f>
        <v>220</v>
      </c>
    </row>
    <row r="738" spans="1:5" ht="31.5" x14ac:dyDescent="0.25">
      <c r="A738" s="12" t="s">
        <v>18</v>
      </c>
      <c r="B738" s="25" t="s">
        <v>388</v>
      </c>
      <c r="C738" s="25">
        <v>600</v>
      </c>
      <c r="D738" s="75">
        <f t="shared" ref="D738:E738" si="196">D739+D741</f>
        <v>33</v>
      </c>
      <c r="E738" s="76">
        <f t="shared" si="196"/>
        <v>33</v>
      </c>
    </row>
    <row r="739" spans="1:5" ht="15.75" x14ac:dyDescent="0.25">
      <c r="A739" s="12" t="s">
        <v>24</v>
      </c>
      <c r="B739" s="25" t="s">
        <v>388</v>
      </c>
      <c r="C739" s="67">
        <v>610</v>
      </c>
      <c r="D739" s="75">
        <f t="shared" ref="D739:E739" si="197">D740</f>
        <v>25</v>
      </c>
      <c r="E739" s="76">
        <f t="shared" si="197"/>
        <v>25</v>
      </c>
    </row>
    <row r="740" spans="1:5" ht="15.75" hidden="1" x14ac:dyDescent="0.25">
      <c r="A740" s="12" t="s">
        <v>76</v>
      </c>
      <c r="B740" s="25" t="s">
        <v>388</v>
      </c>
      <c r="C740" s="67" t="s">
        <v>77</v>
      </c>
      <c r="D740" s="75">
        <f>25</f>
        <v>25</v>
      </c>
      <c r="E740" s="76">
        <f>25</f>
        <v>25</v>
      </c>
    </row>
    <row r="741" spans="1:5" ht="15.75" x14ac:dyDescent="0.25">
      <c r="A741" s="12" t="s">
        <v>121</v>
      </c>
      <c r="B741" s="25" t="s">
        <v>388</v>
      </c>
      <c r="C741" s="25" t="s">
        <v>21</v>
      </c>
      <c r="D741" s="75">
        <f t="shared" ref="D741:E741" si="198">D742</f>
        <v>8</v>
      </c>
      <c r="E741" s="76">
        <f t="shared" si="198"/>
        <v>8</v>
      </c>
    </row>
    <row r="742" spans="1:5" ht="15.75" hidden="1" x14ac:dyDescent="0.25">
      <c r="A742" s="12" t="s">
        <v>78</v>
      </c>
      <c r="B742" s="25" t="s">
        <v>388</v>
      </c>
      <c r="C742" s="25" t="s">
        <v>79</v>
      </c>
      <c r="D742" s="75">
        <v>8</v>
      </c>
      <c r="E742" s="76">
        <v>8</v>
      </c>
    </row>
    <row r="743" spans="1:5" ht="47.25" x14ac:dyDescent="0.25">
      <c r="A743" s="56" t="s">
        <v>279</v>
      </c>
      <c r="B743" s="27" t="s">
        <v>280</v>
      </c>
      <c r="C743" s="27"/>
      <c r="D743" s="70">
        <f t="shared" ref="D743:E743" si="199">D744</f>
        <v>1630</v>
      </c>
      <c r="E743" s="78">
        <f t="shared" si="199"/>
        <v>1630</v>
      </c>
    </row>
    <row r="744" spans="1:5" ht="31.5" x14ac:dyDescent="0.25">
      <c r="A744" s="43" t="s">
        <v>281</v>
      </c>
      <c r="B744" s="26" t="s">
        <v>282</v>
      </c>
      <c r="C744" s="26"/>
      <c r="D744" s="72">
        <f t="shared" ref="D744:E744" si="200">D745+D748</f>
        <v>1630</v>
      </c>
      <c r="E744" s="74">
        <f t="shared" si="200"/>
        <v>1630</v>
      </c>
    </row>
    <row r="745" spans="1:5" ht="31.5" x14ac:dyDescent="0.2">
      <c r="A745" s="38" t="s">
        <v>440</v>
      </c>
      <c r="B745" s="25" t="s">
        <v>282</v>
      </c>
      <c r="C745" s="25">
        <v>200</v>
      </c>
      <c r="D745" s="75">
        <f t="shared" ref="D745:E746" si="201">D746</f>
        <v>425</v>
      </c>
      <c r="E745" s="76">
        <f t="shared" si="201"/>
        <v>425</v>
      </c>
    </row>
    <row r="746" spans="1:5" ht="31.5" x14ac:dyDescent="0.25">
      <c r="A746" s="12" t="s">
        <v>17</v>
      </c>
      <c r="B746" s="25" t="s">
        <v>282</v>
      </c>
      <c r="C746" s="25">
        <v>240</v>
      </c>
      <c r="D746" s="75">
        <f t="shared" si="201"/>
        <v>425</v>
      </c>
      <c r="E746" s="76">
        <f t="shared" si="201"/>
        <v>425</v>
      </c>
    </row>
    <row r="747" spans="1:5" ht="15.75" hidden="1" x14ac:dyDescent="0.25">
      <c r="A747" s="12" t="s">
        <v>580</v>
      </c>
      <c r="B747" s="25" t="s">
        <v>282</v>
      </c>
      <c r="C747" s="25" t="s">
        <v>71</v>
      </c>
      <c r="D747" s="75">
        <v>425</v>
      </c>
      <c r="E747" s="76">
        <v>425</v>
      </c>
    </row>
    <row r="748" spans="1:5" ht="31.5" x14ac:dyDescent="0.25">
      <c r="A748" s="12" t="s">
        <v>18</v>
      </c>
      <c r="B748" s="25" t="s">
        <v>282</v>
      </c>
      <c r="C748" s="25">
        <v>600</v>
      </c>
      <c r="D748" s="75">
        <f t="shared" ref="D748:E749" si="202">D749</f>
        <v>1205</v>
      </c>
      <c r="E748" s="76">
        <f t="shared" si="202"/>
        <v>1205</v>
      </c>
    </row>
    <row r="749" spans="1:5" ht="15.75" x14ac:dyDescent="0.25">
      <c r="A749" s="12" t="s">
        <v>24</v>
      </c>
      <c r="B749" s="25" t="s">
        <v>282</v>
      </c>
      <c r="C749" s="67">
        <v>610</v>
      </c>
      <c r="D749" s="75">
        <f t="shared" si="202"/>
        <v>1205</v>
      </c>
      <c r="E749" s="76">
        <f t="shared" si="202"/>
        <v>1205</v>
      </c>
    </row>
    <row r="750" spans="1:5" ht="15.75" hidden="1" x14ac:dyDescent="0.25">
      <c r="A750" s="12" t="s">
        <v>76</v>
      </c>
      <c r="B750" s="25" t="s">
        <v>282</v>
      </c>
      <c r="C750" s="67" t="s">
        <v>77</v>
      </c>
      <c r="D750" s="75">
        <v>1205</v>
      </c>
      <c r="E750" s="76">
        <v>1205</v>
      </c>
    </row>
    <row r="751" spans="1:5" ht="31.5" x14ac:dyDescent="0.25">
      <c r="A751" s="56" t="s">
        <v>297</v>
      </c>
      <c r="B751" s="27" t="s">
        <v>283</v>
      </c>
      <c r="C751" s="27"/>
      <c r="D751" s="70">
        <f t="shared" ref="D751:E751" si="203">D752</f>
        <v>62985</v>
      </c>
      <c r="E751" s="78">
        <f t="shared" si="203"/>
        <v>62985</v>
      </c>
    </row>
    <row r="752" spans="1:5" ht="31.5" x14ac:dyDescent="0.25">
      <c r="A752" s="43" t="s">
        <v>284</v>
      </c>
      <c r="B752" s="26" t="s">
        <v>285</v>
      </c>
      <c r="C752" s="26"/>
      <c r="D752" s="72">
        <f t="shared" ref="D752:E752" si="204">D753+D756</f>
        <v>62985</v>
      </c>
      <c r="E752" s="74">
        <f t="shared" si="204"/>
        <v>62985</v>
      </c>
    </row>
    <row r="753" spans="1:5" ht="31.5" x14ac:dyDescent="0.2">
      <c r="A753" s="38" t="s">
        <v>440</v>
      </c>
      <c r="B753" s="25" t="s">
        <v>285</v>
      </c>
      <c r="C753" s="25" t="s">
        <v>15</v>
      </c>
      <c r="D753" s="75">
        <f t="shared" ref="D753:E754" si="205">D754</f>
        <v>2000</v>
      </c>
      <c r="E753" s="76">
        <f t="shared" si="205"/>
        <v>2000</v>
      </c>
    </row>
    <row r="754" spans="1:5" ht="31.5" x14ac:dyDescent="0.25">
      <c r="A754" s="12" t="s">
        <v>17</v>
      </c>
      <c r="B754" s="25" t="s">
        <v>285</v>
      </c>
      <c r="C754" s="25" t="s">
        <v>16</v>
      </c>
      <c r="D754" s="75">
        <f t="shared" si="205"/>
        <v>2000</v>
      </c>
      <c r="E754" s="76">
        <f t="shared" si="205"/>
        <v>2000</v>
      </c>
    </row>
    <row r="755" spans="1:5" ht="15.75" hidden="1" x14ac:dyDescent="0.25">
      <c r="A755" s="12" t="s">
        <v>580</v>
      </c>
      <c r="B755" s="25" t="s">
        <v>285</v>
      </c>
      <c r="C755" s="25" t="s">
        <v>71</v>
      </c>
      <c r="D755" s="75">
        <v>2000</v>
      </c>
      <c r="E755" s="76">
        <v>2000</v>
      </c>
    </row>
    <row r="756" spans="1:5" ht="31.5" x14ac:dyDescent="0.25">
      <c r="A756" s="12" t="s">
        <v>18</v>
      </c>
      <c r="B756" s="25" t="s">
        <v>285</v>
      </c>
      <c r="C756" s="25" t="s">
        <v>20</v>
      </c>
      <c r="D756" s="75">
        <f t="shared" ref="D756:E756" si="206">D757+D759</f>
        <v>60985</v>
      </c>
      <c r="E756" s="76">
        <f t="shared" si="206"/>
        <v>60985</v>
      </c>
    </row>
    <row r="757" spans="1:5" ht="15.75" x14ac:dyDescent="0.25">
      <c r="A757" s="12" t="s">
        <v>24</v>
      </c>
      <c r="B757" s="25" t="s">
        <v>285</v>
      </c>
      <c r="C757" s="25" t="s">
        <v>25</v>
      </c>
      <c r="D757" s="75">
        <f t="shared" ref="D757:E757" si="207">D758</f>
        <v>56045</v>
      </c>
      <c r="E757" s="76">
        <f t="shared" si="207"/>
        <v>56045</v>
      </c>
    </row>
    <row r="758" spans="1:5" ht="15.75" hidden="1" x14ac:dyDescent="0.25">
      <c r="A758" s="12" t="s">
        <v>76</v>
      </c>
      <c r="B758" s="25" t="s">
        <v>285</v>
      </c>
      <c r="C758" s="25" t="s">
        <v>77</v>
      </c>
      <c r="D758" s="75">
        <f>55475+570</f>
        <v>56045</v>
      </c>
      <c r="E758" s="76">
        <f>55475+570</f>
        <v>56045</v>
      </c>
    </row>
    <row r="759" spans="1:5" ht="15.75" x14ac:dyDescent="0.25">
      <c r="A759" s="12" t="s">
        <v>121</v>
      </c>
      <c r="B759" s="25" t="s">
        <v>285</v>
      </c>
      <c r="C759" s="25" t="s">
        <v>21</v>
      </c>
      <c r="D759" s="75">
        <f t="shared" ref="D759:E759" si="208">D760</f>
        <v>4940</v>
      </c>
      <c r="E759" s="76">
        <f t="shared" si="208"/>
        <v>4940</v>
      </c>
    </row>
    <row r="760" spans="1:5" ht="15.75" hidden="1" x14ac:dyDescent="0.25">
      <c r="A760" s="12" t="s">
        <v>78</v>
      </c>
      <c r="B760" s="25" t="s">
        <v>285</v>
      </c>
      <c r="C760" s="25" t="s">
        <v>79</v>
      </c>
      <c r="D760" s="75">
        <f>4350+590</f>
        <v>4940</v>
      </c>
      <c r="E760" s="76">
        <f>4350+590</f>
        <v>4940</v>
      </c>
    </row>
    <row r="761" spans="1:5" ht="47.25" x14ac:dyDescent="0.25">
      <c r="A761" s="56" t="s">
        <v>519</v>
      </c>
      <c r="B761" s="27" t="s">
        <v>520</v>
      </c>
      <c r="C761" s="27"/>
      <c r="D761" s="70">
        <f t="shared" ref="D761:E761" si="209">D762</f>
        <v>300</v>
      </c>
      <c r="E761" s="78">
        <f t="shared" si="209"/>
        <v>300</v>
      </c>
    </row>
    <row r="762" spans="1:5" ht="31.5" x14ac:dyDescent="0.25">
      <c r="A762" s="43" t="s">
        <v>521</v>
      </c>
      <c r="B762" s="26" t="s">
        <v>811</v>
      </c>
      <c r="C762" s="26"/>
      <c r="D762" s="72">
        <f>D763</f>
        <v>300</v>
      </c>
      <c r="E762" s="74">
        <f>E763</f>
        <v>300</v>
      </c>
    </row>
    <row r="763" spans="1:5" ht="31.5" x14ac:dyDescent="0.25">
      <c r="A763" s="12" t="s">
        <v>18</v>
      </c>
      <c r="B763" s="25" t="s">
        <v>811</v>
      </c>
      <c r="C763" s="25" t="s">
        <v>20</v>
      </c>
      <c r="D763" s="75">
        <f t="shared" ref="D763:E764" si="210">D764</f>
        <v>300</v>
      </c>
      <c r="E763" s="76">
        <f t="shared" si="210"/>
        <v>300</v>
      </c>
    </row>
    <row r="764" spans="1:5" ht="31.5" x14ac:dyDescent="0.25">
      <c r="A764" s="12" t="s">
        <v>27</v>
      </c>
      <c r="B764" s="25" t="s">
        <v>811</v>
      </c>
      <c r="C764" s="25" t="s">
        <v>0</v>
      </c>
      <c r="D764" s="75">
        <f t="shared" si="210"/>
        <v>300</v>
      </c>
      <c r="E764" s="76">
        <f t="shared" si="210"/>
        <v>300</v>
      </c>
    </row>
    <row r="765" spans="1:5" ht="31.5" hidden="1" x14ac:dyDescent="0.25">
      <c r="A765" s="8" t="s">
        <v>686</v>
      </c>
      <c r="B765" s="25" t="s">
        <v>811</v>
      </c>
      <c r="C765" s="25" t="s">
        <v>480</v>
      </c>
      <c r="D765" s="75">
        <v>300</v>
      </c>
      <c r="E765" s="76">
        <v>300</v>
      </c>
    </row>
    <row r="766" spans="1:5" ht="47.25" x14ac:dyDescent="0.25">
      <c r="A766" s="5" t="s">
        <v>389</v>
      </c>
      <c r="B766" s="21" t="s">
        <v>286</v>
      </c>
      <c r="C766" s="44"/>
      <c r="D766" s="70">
        <f>D767+D775+D784+D800</f>
        <v>97921</v>
      </c>
      <c r="E766" s="78">
        <f>E767+E775+E784+E800</f>
        <v>97921</v>
      </c>
    </row>
    <row r="767" spans="1:5" ht="47.25" x14ac:dyDescent="0.25">
      <c r="A767" s="56" t="s">
        <v>390</v>
      </c>
      <c r="B767" s="27" t="s">
        <v>287</v>
      </c>
      <c r="C767" s="27"/>
      <c r="D767" s="70">
        <f>D768+D772</f>
        <v>7870</v>
      </c>
      <c r="E767" s="78">
        <f>E768+E772</f>
        <v>7870</v>
      </c>
    </row>
    <row r="768" spans="1:5" ht="15.75" x14ac:dyDescent="0.25">
      <c r="A768" s="43" t="s">
        <v>131</v>
      </c>
      <c r="B768" s="26" t="s">
        <v>288</v>
      </c>
      <c r="C768" s="26"/>
      <c r="D768" s="72">
        <f t="shared" ref="D768:E770" si="211">D769</f>
        <v>2870</v>
      </c>
      <c r="E768" s="74">
        <f t="shared" si="211"/>
        <v>2870</v>
      </c>
    </row>
    <row r="769" spans="1:5" ht="31.5" x14ac:dyDescent="0.2">
      <c r="A769" s="38" t="s">
        <v>440</v>
      </c>
      <c r="B769" s="25" t="s">
        <v>288</v>
      </c>
      <c r="C769" s="25">
        <v>200</v>
      </c>
      <c r="D769" s="75">
        <f t="shared" si="211"/>
        <v>2870</v>
      </c>
      <c r="E769" s="76">
        <f t="shared" si="211"/>
        <v>2870</v>
      </c>
    </row>
    <row r="770" spans="1:5" ht="31.5" x14ac:dyDescent="0.25">
      <c r="A770" s="12" t="s">
        <v>17</v>
      </c>
      <c r="B770" s="25" t="s">
        <v>288</v>
      </c>
      <c r="C770" s="25">
        <v>240</v>
      </c>
      <c r="D770" s="75">
        <f t="shared" si="211"/>
        <v>2870</v>
      </c>
      <c r="E770" s="76">
        <f t="shared" si="211"/>
        <v>2870</v>
      </c>
    </row>
    <row r="771" spans="1:5" ht="15.75" hidden="1" x14ac:dyDescent="0.25">
      <c r="A771" s="12" t="s">
        <v>580</v>
      </c>
      <c r="B771" s="25" t="s">
        <v>288</v>
      </c>
      <c r="C771" s="25" t="s">
        <v>71</v>
      </c>
      <c r="D771" s="75">
        <v>2870</v>
      </c>
      <c r="E771" s="76">
        <v>2870</v>
      </c>
    </row>
    <row r="772" spans="1:5" ht="47.25" x14ac:dyDescent="0.25">
      <c r="A772" s="43" t="s">
        <v>619</v>
      </c>
      <c r="B772" s="26" t="s">
        <v>289</v>
      </c>
      <c r="C772" s="26"/>
      <c r="D772" s="72">
        <f t="shared" ref="D772:E773" si="212">D773</f>
        <v>5000</v>
      </c>
      <c r="E772" s="74">
        <f t="shared" si="212"/>
        <v>5000</v>
      </c>
    </row>
    <row r="773" spans="1:5" ht="15.75" x14ac:dyDescent="0.25">
      <c r="A773" s="12" t="s">
        <v>13</v>
      </c>
      <c r="B773" s="25" t="s">
        <v>289</v>
      </c>
      <c r="C773" s="25" t="s">
        <v>14</v>
      </c>
      <c r="D773" s="75">
        <f t="shared" si="212"/>
        <v>5000</v>
      </c>
      <c r="E773" s="76">
        <f t="shared" si="212"/>
        <v>5000</v>
      </c>
    </row>
    <row r="774" spans="1:5" ht="15.75" x14ac:dyDescent="0.25">
      <c r="A774" s="12" t="s">
        <v>2</v>
      </c>
      <c r="B774" s="25" t="s">
        <v>289</v>
      </c>
      <c r="C774" s="25" t="s">
        <v>84</v>
      </c>
      <c r="D774" s="75">
        <v>5000</v>
      </c>
      <c r="E774" s="76">
        <v>5000</v>
      </c>
    </row>
    <row r="775" spans="1:5" ht="47.25" x14ac:dyDescent="0.25">
      <c r="A775" s="56" t="s">
        <v>391</v>
      </c>
      <c r="B775" s="27" t="s">
        <v>290</v>
      </c>
      <c r="C775" s="27"/>
      <c r="D775" s="70">
        <f>D776+D780</f>
        <v>8841</v>
      </c>
      <c r="E775" s="78">
        <f>E776+E780</f>
        <v>8841</v>
      </c>
    </row>
    <row r="776" spans="1:5" ht="15.75" x14ac:dyDescent="0.25">
      <c r="A776" s="43" t="s">
        <v>309</v>
      </c>
      <c r="B776" s="26" t="s">
        <v>303</v>
      </c>
      <c r="C776" s="26"/>
      <c r="D776" s="72">
        <f t="shared" ref="D776:E778" si="213">D777</f>
        <v>700</v>
      </c>
      <c r="E776" s="74">
        <f t="shared" si="213"/>
        <v>700</v>
      </c>
    </row>
    <row r="777" spans="1:5" ht="31.5" x14ac:dyDescent="0.2">
      <c r="A777" s="38" t="s">
        <v>440</v>
      </c>
      <c r="B777" s="25" t="s">
        <v>303</v>
      </c>
      <c r="C777" s="25" t="s">
        <v>15</v>
      </c>
      <c r="D777" s="75">
        <f t="shared" si="213"/>
        <v>700</v>
      </c>
      <c r="E777" s="76">
        <f t="shared" si="213"/>
        <v>700</v>
      </c>
    </row>
    <row r="778" spans="1:5" ht="31.5" x14ac:dyDescent="0.25">
      <c r="A778" s="12" t="s">
        <v>17</v>
      </c>
      <c r="B778" s="25" t="s">
        <v>303</v>
      </c>
      <c r="C778" s="25" t="s">
        <v>16</v>
      </c>
      <c r="D778" s="75">
        <f t="shared" si="213"/>
        <v>700</v>
      </c>
      <c r="E778" s="76">
        <f t="shared" si="213"/>
        <v>700</v>
      </c>
    </row>
    <row r="779" spans="1:5" ht="15.75" hidden="1" x14ac:dyDescent="0.25">
      <c r="A779" s="12" t="s">
        <v>580</v>
      </c>
      <c r="B779" s="25" t="s">
        <v>303</v>
      </c>
      <c r="C779" s="25" t="s">
        <v>71</v>
      </c>
      <c r="D779" s="75">
        <v>700</v>
      </c>
      <c r="E779" s="76">
        <v>700</v>
      </c>
    </row>
    <row r="780" spans="1:5" ht="31.5" x14ac:dyDescent="0.25">
      <c r="A780" s="43" t="s">
        <v>392</v>
      </c>
      <c r="B780" s="26" t="s">
        <v>393</v>
      </c>
      <c r="C780" s="26"/>
      <c r="D780" s="72">
        <f t="shared" ref="D780:E781" si="214">D781</f>
        <v>8141</v>
      </c>
      <c r="E780" s="74">
        <f t="shared" si="214"/>
        <v>8141</v>
      </c>
    </row>
    <row r="781" spans="1:5" ht="31.5" x14ac:dyDescent="0.2">
      <c r="A781" s="38" t="s">
        <v>440</v>
      </c>
      <c r="B781" s="25" t="s">
        <v>393</v>
      </c>
      <c r="C781" s="25" t="s">
        <v>15</v>
      </c>
      <c r="D781" s="75">
        <f t="shared" si="214"/>
        <v>8141</v>
      </c>
      <c r="E781" s="76">
        <f t="shared" si="214"/>
        <v>8141</v>
      </c>
    </row>
    <row r="782" spans="1:5" ht="31.5" x14ac:dyDescent="0.25">
      <c r="A782" s="12" t="s">
        <v>17</v>
      </c>
      <c r="B782" s="25" t="s">
        <v>393</v>
      </c>
      <c r="C782" s="25" t="s">
        <v>16</v>
      </c>
      <c r="D782" s="75">
        <f>D783</f>
        <v>8141</v>
      </c>
      <c r="E782" s="75">
        <f>E783</f>
        <v>8141</v>
      </c>
    </row>
    <row r="783" spans="1:5" ht="15.75" hidden="1" x14ac:dyDescent="0.25">
      <c r="A783" s="12" t="s">
        <v>580</v>
      </c>
      <c r="B783" s="25" t="s">
        <v>393</v>
      </c>
      <c r="C783" s="25" t="s">
        <v>71</v>
      </c>
      <c r="D783" s="75">
        <v>8141</v>
      </c>
      <c r="E783" s="76">
        <v>8141</v>
      </c>
    </row>
    <row r="784" spans="1:5" ht="47.25" x14ac:dyDescent="0.25">
      <c r="A784" s="5" t="s">
        <v>394</v>
      </c>
      <c r="B784" s="21" t="s">
        <v>291</v>
      </c>
      <c r="C784" s="44"/>
      <c r="D784" s="70">
        <f t="shared" ref="D784:E784" si="215">D785</f>
        <v>79090</v>
      </c>
      <c r="E784" s="78">
        <f t="shared" si="215"/>
        <v>79090</v>
      </c>
    </row>
    <row r="785" spans="1:5" ht="15.75" x14ac:dyDescent="0.25">
      <c r="A785" s="43" t="s">
        <v>117</v>
      </c>
      <c r="B785" s="26" t="s">
        <v>395</v>
      </c>
      <c r="C785" s="26"/>
      <c r="D785" s="72">
        <f t="shared" ref="D785:E785" si="216">D786+D791+D795</f>
        <v>79090</v>
      </c>
      <c r="E785" s="74">
        <f t="shared" si="216"/>
        <v>79090</v>
      </c>
    </row>
    <row r="786" spans="1:5" ht="63" x14ac:dyDescent="0.25">
      <c r="A786" s="12" t="s">
        <v>36</v>
      </c>
      <c r="B786" s="25" t="s">
        <v>395</v>
      </c>
      <c r="C786" s="25">
        <v>100</v>
      </c>
      <c r="D786" s="75">
        <f t="shared" ref="D786:E786" si="217">D787</f>
        <v>65688</v>
      </c>
      <c r="E786" s="76">
        <f t="shared" si="217"/>
        <v>65688</v>
      </c>
    </row>
    <row r="787" spans="1:5" ht="15.75" x14ac:dyDescent="0.25">
      <c r="A787" s="12" t="s">
        <v>31</v>
      </c>
      <c r="B787" s="25" t="s">
        <v>395</v>
      </c>
      <c r="C787" s="25" t="s">
        <v>30</v>
      </c>
      <c r="D787" s="75">
        <f t="shared" ref="D787:E787" si="218">D788+D789+D790</f>
        <v>65688</v>
      </c>
      <c r="E787" s="76">
        <f t="shared" si="218"/>
        <v>65688</v>
      </c>
    </row>
    <row r="788" spans="1:5" ht="15.75" hidden="1" x14ac:dyDescent="0.25">
      <c r="A788" s="12" t="s">
        <v>242</v>
      </c>
      <c r="B788" s="25" t="s">
        <v>395</v>
      </c>
      <c r="C788" s="25" t="s">
        <v>81</v>
      </c>
      <c r="D788" s="75">
        <f>36906+3644</f>
        <v>40550</v>
      </c>
      <c r="E788" s="76">
        <f>36906+3644</f>
        <v>40550</v>
      </c>
    </row>
    <row r="789" spans="1:5" ht="31.5" hidden="1" x14ac:dyDescent="0.25">
      <c r="A789" s="12" t="s">
        <v>83</v>
      </c>
      <c r="B789" s="25" t="s">
        <v>395</v>
      </c>
      <c r="C789" s="25" t="s">
        <v>82</v>
      </c>
      <c r="D789" s="75">
        <f>9002+900</f>
        <v>9902</v>
      </c>
      <c r="E789" s="76">
        <f>9002+900</f>
        <v>9902</v>
      </c>
    </row>
    <row r="790" spans="1:5" ht="47.25" hidden="1" x14ac:dyDescent="0.25">
      <c r="A790" s="12" t="s">
        <v>142</v>
      </c>
      <c r="B790" s="25" t="s">
        <v>395</v>
      </c>
      <c r="C790" s="25" t="s">
        <v>141</v>
      </c>
      <c r="D790" s="75">
        <f>13864+1372</f>
        <v>15236</v>
      </c>
      <c r="E790" s="76">
        <f>13864+1372</f>
        <v>15236</v>
      </c>
    </row>
    <row r="791" spans="1:5" ht="31.5" x14ac:dyDescent="0.2">
      <c r="A791" s="38" t="s">
        <v>440</v>
      </c>
      <c r="B791" s="25" t="s">
        <v>395</v>
      </c>
      <c r="C791" s="25" t="s">
        <v>15</v>
      </c>
      <c r="D791" s="75">
        <f t="shared" ref="D791:E791" si="219">D792</f>
        <v>13382</v>
      </c>
      <c r="E791" s="76">
        <f t="shared" si="219"/>
        <v>13382</v>
      </c>
    </row>
    <row r="792" spans="1:5" ht="31.5" x14ac:dyDescent="0.25">
      <c r="A792" s="12" t="s">
        <v>17</v>
      </c>
      <c r="B792" s="25" t="s">
        <v>395</v>
      </c>
      <c r="C792" s="25" t="s">
        <v>16</v>
      </c>
      <c r="D792" s="75">
        <f t="shared" ref="D792:E792" si="220">D793+D794</f>
        <v>13382</v>
      </c>
      <c r="E792" s="76">
        <f t="shared" si="220"/>
        <v>13382</v>
      </c>
    </row>
    <row r="793" spans="1:5" ht="31.5" hidden="1" x14ac:dyDescent="0.25">
      <c r="A793" s="12" t="s">
        <v>396</v>
      </c>
      <c r="B793" s="25" t="s">
        <v>395</v>
      </c>
      <c r="C793" s="25" t="s">
        <v>374</v>
      </c>
      <c r="D793" s="75">
        <v>1870</v>
      </c>
      <c r="E793" s="76">
        <v>1980</v>
      </c>
    </row>
    <row r="794" spans="1:5" ht="15.75" hidden="1" x14ac:dyDescent="0.25">
      <c r="A794" s="12" t="s">
        <v>580</v>
      </c>
      <c r="B794" s="25" t="s">
        <v>395</v>
      </c>
      <c r="C794" s="25" t="s">
        <v>71</v>
      </c>
      <c r="D794" s="75">
        <v>11512</v>
      </c>
      <c r="E794" s="76">
        <v>11402</v>
      </c>
    </row>
    <row r="795" spans="1:5" ht="15.75" x14ac:dyDescent="0.25">
      <c r="A795" s="12" t="s">
        <v>13</v>
      </c>
      <c r="B795" s="25" t="s">
        <v>395</v>
      </c>
      <c r="C795" s="25">
        <v>800</v>
      </c>
      <c r="D795" s="75">
        <f t="shared" ref="D795:E795" si="221">D796</f>
        <v>20</v>
      </c>
      <c r="E795" s="76">
        <f t="shared" si="221"/>
        <v>20</v>
      </c>
    </row>
    <row r="796" spans="1:5" ht="15.75" x14ac:dyDescent="0.25">
      <c r="A796" s="12" t="s">
        <v>33</v>
      </c>
      <c r="B796" s="25" t="s">
        <v>395</v>
      </c>
      <c r="C796" s="25">
        <v>850</v>
      </c>
      <c r="D796" s="75">
        <f t="shared" ref="D796:E796" si="222">D797+D798+D799</f>
        <v>20</v>
      </c>
      <c r="E796" s="76">
        <f t="shared" si="222"/>
        <v>20</v>
      </c>
    </row>
    <row r="797" spans="1:5" ht="15.75" hidden="1" x14ac:dyDescent="0.25">
      <c r="A797" s="12" t="s">
        <v>72</v>
      </c>
      <c r="B797" s="25" t="s">
        <v>395</v>
      </c>
      <c r="C797" s="25" t="s">
        <v>73</v>
      </c>
      <c r="D797" s="75">
        <v>6</v>
      </c>
      <c r="E797" s="76">
        <v>2</v>
      </c>
    </row>
    <row r="798" spans="1:5" ht="15.75" hidden="1" x14ac:dyDescent="0.25">
      <c r="A798" s="12" t="s">
        <v>74</v>
      </c>
      <c r="B798" s="25" t="s">
        <v>395</v>
      </c>
      <c r="C798" s="25" t="s">
        <v>75</v>
      </c>
      <c r="D798" s="75">
        <v>8</v>
      </c>
      <c r="E798" s="76">
        <v>3</v>
      </c>
    </row>
    <row r="799" spans="1:5" ht="15.75" hidden="1" x14ac:dyDescent="0.25">
      <c r="A799" s="12" t="s">
        <v>314</v>
      </c>
      <c r="B799" s="25" t="s">
        <v>395</v>
      </c>
      <c r="C799" s="25" t="s">
        <v>313</v>
      </c>
      <c r="D799" s="75">
        <v>6</v>
      </c>
      <c r="E799" s="76">
        <v>15</v>
      </c>
    </row>
    <row r="800" spans="1:5" ht="31.5" x14ac:dyDescent="0.25">
      <c r="A800" s="5" t="s">
        <v>403</v>
      </c>
      <c r="B800" s="27" t="s">
        <v>743</v>
      </c>
      <c r="C800" s="27"/>
      <c r="D800" s="70">
        <f t="shared" ref="D800:E803" si="223">D801</f>
        <v>2120</v>
      </c>
      <c r="E800" s="78">
        <f t="shared" si="223"/>
        <v>2120</v>
      </c>
    </row>
    <row r="801" spans="1:5" ht="31.5" x14ac:dyDescent="0.25">
      <c r="A801" s="43" t="s">
        <v>404</v>
      </c>
      <c r="B801" s="26" t="s">
        <v>744</v>
      </c>
      <c r="C801" s="26"/>
      <c r="D801" s="72">
        <f t="shared" si="223"/>
        <v>2120</v>
      </c>
      <c r="E801" s="74">
        <f t="shared" si="223"/>
        <v>2120</v>
      </c>
    </row>
    <row r="802" spans="1:5" ht="31.5" x14ac:dyDescent="0.2">
      <c r="A802" s="38" t="s">
        <v>440</v>
      </c>
      <c r="B802" s="25" t="s">
        <v>744</v>
      </c>
      <c r="C802" s="25" t="s">
        <v>15</v>
      </c>
      <c r="D802" s="75">
        <f t="shared" si="223"/>
        <v>2120</v>
      </c>
      <c r="E802" s="76">
        <f t="shared" si="223"/>
        <v>2120</v>
      </c>
    </row>
    <row r="803" spans="1:5" ht="31.5" x14ac:dyDescent="0.25">
      <c r="A803" s="12" t="s">
        <v>17</v>
      </c>
      <c r="B803" s="25" t="s">
        <v>744</v>
      </c>
      <c r="C803" s="25" t="s">
        <v>16</v>
      </c>
      <c r="D803" s="75">
        <f t="shared" si="223"/>
        <v>2120</v>
      </c>
      <c r="E803" s="76">
        <f t="shared" si="223"/>
        <v>2120</v>
      </c>
    </row>
    <row r="804" spans="1:5" ht="15.75" hidden="1" x14ac:dyDescent="0.25">
      <c r="A804" s="12" t="s">
        <v>580</v>
      </c>
      <c r="B804" s="25" t="s">
        <v>744</v>
      </c>
      <c r="C804" s="25" t="s">
        <v>71</v>
      </c>
      <c r="D804" s="75">
        <v>2120</v>
      </c>
      <c r="E804" s="76">
        <v>2120</v>
      </c>
    </row>
    <row r="805" spans="1:5" ht="31.5" x14ac:dyDescent="0.25">
      <c r="A805" s="5" t="s">
        <v>397</v>
      </c>
      <c r="B805" s="21" t="s">
        <v>398</v>
      </c>
      <c r="C805" s="44"/>
      <c r="D805" s="70">
        <f t="shared" ref="D805:E808" si="224">D806</f>
        <v>7527</v>
      </c>
      <c r="E805" s="78">
        <f t="shared" si="224"/>
        <v>7527</v>
      </c>
    </row>
    <row r="806" spans="1:5" ht="47.25" x14ac:dyDescent="0.25">
      <c r="A806" s="5" t="s">
        <v>399</v>
      </c>
      <c r="B806" s="27" t="s">
        <v>400</v>
      </c>
      <c r="C806" s="27"/>
      <c r="D806" s="70">
        <f t="shared" si="224"/>
        <v>7527</v>
      </c>
      <c r="E806" s="78">
        <f t="shared" si="224"/>
        <v>7527</v>
      </c>
    </row>
    <row r="807" spans="1:5" ht="31.5" x14ac:dyDescent="0.25">
      <c r="A807" s="35" t="s">
        <v>401</v>
      </c>
      <c r="B807" s="26" t="s">
        <v>402</v>
      </c>
      <c r="C807" s="26"/>
      <c r="D807" s="72">
        <f t="shared" si="224"/>
        <v>7527</v>
      </c>
      <c r="E807" s="74">
        <f t="shared" si="224"/>
        <v>7527</v>
      </c>
    </row>
    <row r="808" spans="1:5" ht="31.5" x14ac:dyDescent="0.2">
      <c r="A808" s="38" t="s">
        <v>440</v>
      </c>
      <c r="B808" s="25" t="s">
        <v>402</v>
      </c>
      <c r="C808" s="25" t="s">
        <v>15</v>
      </c>
      <c r="D808" s="75">
        <f t="shared" si="224"/>
        <v>7527</v>
      </c>
      <c r="E808" s="76">
        <f t="shared" si="224"/>
        <v>7527</v>
      </c>
    </row>
    <row r="809" spans="1:5" ht="31.5" x14ac:dyDescent="0.25">
      <c r="A809" s="12" t="s">
        <v>17</v>
      </c>
      <c r="B809" s="25" t="s">
        <v>402</v>
      </c>
      <c r="C809" s="25" t="s">
        <v>16</v>
      </c>
      <c r="D809" s="75">
        <f t="shared" ref="D809:E809" si="225">D811+D810</f>
        <v>7527</v>
      </c>
      <c r="E809" s="76">
        <f t="shared" si="225"/>
        <v>7527</v>
      </c>
    </row>
    <row r="810" spans="1:5" ht="31.5" hidden="1" x14ac:dyDescent="0.25">
      <c r="A810" s="12" t="s">
        <v>396</v>
      </c>
      <c r="B810" s="25" t="s">
        <v>402</v>
      </c>
      <c r="C810" s="25" t="s">
        <v>374</v>
      </c>
      <c r="D810" s="75">
        <v>4795</v>
      </c>
      <c r="E810" s="76">
        <v>4795</v>
      </c>
    </row>
    <row r="811" spans="1:5" ht="15.75" hidden="1" x14ac:dyDescent="0.25">
      <c r="A811" s="12" t="s">
        <v>580</v>
      </c>
      <c r="B811" s="25" t="s">
        <v>402</v>
      </c>
      <c r="C811" s="25" t="s">
        <v>71</v>
      </c>
      <c r="D811" s="75">
        <v>2732</v>
      </c>
      <c r="E811" s="76">
        <v>2732</v>
      </c>
    </row>
    <row r="812" spans="1:5" ht="15.75" x14ac:dyDescent="0.25">
      <c r="A812" s="5" t="s">
        <v>405</v>
      </c>
      <c r="B812" s="21" t="s">
        <v>406</v>
      </c>
      <c r="C812" s="44"/>
      <c r="D812" s="70">
        <f t="shared" ref="D812:E812" si="226">D813</f>
        <v>50643</v>
      </c>
      <c r="E812" s="78">
        <f t="shared" si="226"/>
        <v>25643</v>
      </c>
    </row>
    <row r="813" spans="1:5" ht="31.5" x14ac:dyDescent="0.25">
      <c r="A813" s="5" t="s">
        <v>407</v>
      </c>
      <c r="B813" s="27" t="s">
        <v>408</v>
      </c>
      <c r="C813" s="25"/>
      <c r="D813" s="70">
        <f t="shared" ref="D813:E813" si="227">D814+D823+D827</f>
        <v>50643</v>
      </c>
      <c r="E813" s="78">
        <f t="shared" si="227"/>
        <v>25643</v>
      </c>
    </row>
    <row r="814" spans="1:5" ht="15.75" x14ac:dyDescent="0.25">
      <c r="A814" s="43" t="s">
        <v>409</v>
      </c>
      <c r="B814" s="26" t="s">
        <v>410</v>
      </c>
      <c r="C814" s="26"/>
      <c r="D814" s="72">
        <f t="shared" ref="D814:E814" si="228">D815+D818</f>
        <v>19743</v>
      </c>
      <c r="E814" s="74">
        <f t="shared" si="228"/>
        <v>19743</v>
      </c>
    </row>
    <row r="815" spans="1:5" ht="31.5" x14ac:dyDescent="0.2">
      <c r="A815" s="38" t="s">
        <v>440</v>
      </c>
      <c r="B815" s="25" t="s">
        <v>410</v>
      </c>
      <c r="C815" s="25" t="s">
        <v>15</v>
      </c>
      <c r="D815" s="75">
        <f t="shared" ref="D815:E816" si="229">D816</f>
        <v>6879</v>
      </c>
      <c r="E815" s="76">
        <f t="shared" si="229"/>
        <v>6879</v>
      </c>
    </row>
    <row r="816" spans="1:5" ht="31.5" x14ac:dyDescent="0.25">
      <c r="A816" s="12" t="s">
        <v>17</v>
      </c>
      <c r="B816" s="25" t="s">
        <v>410</v>
      </c>
      <c r="C816" s="25" t="s">
        <v>16</v>
      </c>
      <c r="D816" s="75">
        <f t="shared" si="229"/>
        <v>6879</v>
      </c>
      <c r="E816" s="76">
        <f t="shared" si="229"/>
        <v>6879</v>
      </c>
    </row>
    <row r="817" spans="1:5" ht="15.75" hidden="1" x14ac:dyDescent="0.25">
      <c r="A817" s="12" t="s">
        <v>580</v>
      </c>
      <c r="B817" s="25" t="s">
        <v>410</v>
      </c>
      <c r="C817" s="25" t="s">
        <v>71</v>
      </c>
      <c r="D817" s="75">
        <v>6879</v>
      </c>
      <c r="E817" s="76">
        <v>6879</v>
      </c>
    </row>
    <row r="818" spans="1:5" ht="31.5" x14ac:dyDescent="0.25">
      <c r="A818" s="12" t="s">
        <v>18</v>
      </c>
      <c r="B818" s="25" t="s">
        <v>410</v>
      </c>
      <c r="C818" s="25" t="s">
        <v>20</v>
      </c>
      <c r="D818" s="75">
        <f t="shared" ref="D818:E818" si="230">D819+D821</f>
        <v>12864</v>
      </c>
      <c r="E818" s="76">
        <f t="shared" si="230"/>
        <v>12864</v>
      </c>
    </row>
    <row r="819" spans="1:5" ht="15.75" x14ac:dyDescent="0.25">
      <c r="A819" s="12" t="s">
        <v>24</v>
      </c>
      <c r="B819" s="25" t="s">
        <v>410</v>
      </c>
      <c r="C819" s="25" t="s">
        <v>25</v>
      </c>
      <c r="D819" s="75">
        <f t="shared" ref="D819:E819" si="231">D820</f>
        <v>9429</v>
      </c>
      <c r="E819" s="76">
        <f t="shared" si="231"/>
        <v>9429</v>
      </c>
    </row>
    <row r="820" spans="1:5" ht="15.75" hidden="1" x14ac:dyDescent="0.25">
      <c r="A820" s="12" t="s">
        <v>76</v>
      </c>
      <c r="B820" s="25" t="s">
        <v>410</v>
      </c>
      <c r="C820" s="25" t="s">
        <v>77</v>
      </c>
      <c r="D820" s="75">
        <v>9429</v>
      </c>
      <c r="E820" s="76">
        <v>9429</v>
      </c>
    </row>
    <row r="821" spans="1:5" ht="15.75" x14ac:dyDescent="0.25">
      <c r="A821" s="12" t="s">
        <v>121</v>
      </c>
      <c r="B821" s="25" t="s">
        <v>410</v>
      </c>
      <c r="C821" s="25" t="s">
        <v>21</v>
      </c>
      <c r="D821" s="75">
        <f t="shared" ref="D821:E821" si="232">D822</f>
        <v>3435</v>
      </c>
      <c r="E821" s="76">
        <f t="shared" si="232"/>
        <v>3435</v>
      </c>
    </row>
    <row r="822" spans="1:5" ht="15.75" hidden="1" x14ac:dyDescent="0.25">
      <c r="A822" s="12" t="s">
        <v>78</v>
      </c>
      <c r="B822" s="25" t="s">
        <v>410</v>
      </c>
      <c r="C822" s="25" t="s">
        <v>79</v>
      </c>
      <c r="D822" s="75">
        <v>3435</v>
      </c>
      <c r="E822" s="76">
        <v>3435</v>
      </c>
    </row>
    <row r="823" spans="1:5" ht="15.75" x14ac:dyDescent="0.25">
      <c r="A823" s="35" t="s">
        <v>411</v>
      </c>
      <c r="B823" s="26" t="s">
        <v>412</v>
      </c>
      <c r="C823" s="26"/>
      <c r="D823" s="72">
        <f t="shared" ref="D823:E825" si="233">D824</f>
        <v>900</v>
      </c>
      <c r="E823" s="74">
        <f t="shared" si="233"/>
        <v>900</v>
      </c>
    </row>
    <row r="824" spans="1:5" ht="31.5" x14ac:dyDescent="0.25">
      <c r="A824" s="12" t="s">
        <v>18</v>
      </c>
      <c r="B824" s="25" t="s">
        <v>412</v>
      </c>
      <c r="C824" s="67" t="s">
        <v>20</v>
      </c>
      <c r="D824" s="75">
        <f t="shared" si="233"/>
        <v>900</v>
      </c>
      <c r="E824" s="76">
        <f t="shared" si="233"/>
        <v>900</v>
      </c>
    </row>
    <row r="825" spans="1:5" ht="31.5" x14ac:dyDescent="0.25">
      <c r="A825" s="12" t="s">
        <v>27</v>
      </c>
      <c r="B825" s="25" t="s">
        <v>412</v>
      </c>
      <c r="C825" s="67" t="s">
        <v>0</v>
      </c>
      <c r="D825" s="75">
        <f t="shared" si="233"/>
        <v>900</v>
      </c>
      <c r="E825" s="76">
        <f t="shared" si="233"/>
        <v>900</v>
      </c>
    </row>
    <row r="826" spans="1:5" ht="31.5" hidden="1" x14ac:dyDescent="0.25">
      <c r="A826" s="8" t="s">
        <v>686</v>
      </c>
      <c r="B826" s="25" t="s">
        <v>412</v>
      </c>
      <c r="C826" s="67" t="s">
        <v>480</v>
      </c>
      <c r="D826" s="75">
        <v>900</v>
      </c>
      <c r="E826" s="76">
        <v>900</v>
      </c>
    </row>
    <row r="827" spans="1:5" ht="15.75" x14ac:dyDescent="0.25">
      <c r="A827" s="43" t="s">
        <v>745</v>
      </c>
      <c r="B827" s="26" t="s">
        <v>746</v>
      </c>
      <c r="C827" s="26"/>
      <c r="D827" s="72">
        <f t="shared" ref="D827:E829" si="234">D828</f>
        <v>30000</v>
      </c>
      <c r="E827" s="74">
        <f t="shared" si="234"/>
        <v>5000</v>
      </c>
    </row>
    <row r="828" spans="1:5" ht="31.5" x14ac:dyDescent="0.25">
      <c r="A828" s="12" t="s">
        <v>500</v>
      </c>
      <c r="B828" s="25" t="s">
        <v>746</v>
      </c>
      <c r="C828" s="67" t="s">
        <v>35</v>
      </c>
      <c r="D828" s="75">
        <f t="shared" si="234"/>
        <v>30000</v>
      </c>
      <c r="E828" s="76">
        <f t="shared" si="234"/>
        <v>5000</v>
      </c>
    </row>
    <row r="829" spans="1:5" ht="15.75" x14ac:dyDescent="0.25">
      <c r="A829" s="12" t="s">
        <v>34</v>
      </c>
      <c r="B829" s="25" t="s">
        <v>746</v>
      </c>
      <c r="C829" s="67" t="s">
        <v>134</v>
      </c>
      <c r="D829" s="75">
        <f t="shared" si="234"/>
        <v>30000</v>
      </c>
      <c r="E829" s="76">
        <f t="shared" si="234"/>
        <v>5000</v>
      </c>
    </row>
    <row r="830" spans="1:5" ht="31.5" hidden="1" x14ac:dyDescent="0.25">
      <c r="A830" s="12" t="s">
        <v>88</v>
      </c>
      <c r="B830" s="25" t="s">
        <v>746</v>
      </c>
      <c r="C830" s="67" t="s">
        <v>89</v>
      </c>
      <c r="D830" s="75">
        <v>30000</v>
      </c>
      <c r="E830" s="76">
        <v>5000</v>
      </c>
    </row>
    <row r="831" spans="1:5" ht="31.5" x14ac:dyDescent="0.25">
      <c r="A831" s="5" t="s">
        <v>413</v>
      </c>
      <c r="B831" s="21" t="s">
        <v>414</v>
      </c>
      <c r="C831" s="44"/>
      <c r="D831" s="70">
        <f t="shared" ref="D831:E835" si="235">D832</f>
        <v>8552</v>
      </c>
      <c r="E831" s="78">
        <f t="shared" si="235"/>
        <v>8552</v>
      </c>
    </row>
    <row r="832" spans="1:5" ht="31.5" x14ac:dyDescent="0.25">
      <c r="A832" s="5" t="s">
        <v>415</v>
      </c>
      <c r="B832" s="21" t="s">
        <v>416</v>
      </c>
      <c r="C832" s="101"/>
      <c r="D832" s="146">
        <f t="shared" si="235"/>
        <v>8552</v>
      </c>
      <c r="E832" s="167">
        <f t="shared" si="235"/>
        <v>8552</v>
      </c>
    </row>
    <row r="833" spans="1:5" ht="15.75" x14ac:dyDescent="0.25">
      <c r="A833" s="102" t="s">
        <v>417</v>
      </c>
      <c r="B833" s="22" t="s">
        <v>416</v>
      </c>
      <c r="C833" s="101"/>
      <c r="D833" s="138">
        <f t="shared" si="235"/>
        <v>8552</v>
      </c>
      <c r="E833" s="145">
        <f t="shared" si="235"/>
        <v>8552</v>
      </c>
    </row>
    <row r="834" spans="1:5" ht="31.5" x14ac:dyDescent="0.2">
      <c r="A834" s="38" t="s">
        <v>440</v>
      </c>
      <c r="B834" s="23" t="s">
        <v>416</v>
      </c>
      <c r="C834" s="103">
        <v>200</v>
      </c>
      <c r="D834" s="73">
        <f t="shared" si="235"/>
        <v>8552</v>
      </c>
      <c r="E834" s="77">
        <f t="shared" si="235"/>
        <v>8552</v>
      </c>
    </row>
    <row r="835" spans="1:5" ht="31.5" x14ac:dyDescent="0.25">
      <c r="A835" s="12" t="s">
        <v>17</v>
      </c>
      <c r="B835" s="23" t="s">
        <v>416</v>
      </c>
      <c r="C835" s="103">
        <v>240</v>
      </c>
      <c r="D835" s="73">
        <f t="shared" si="235"/>
        <v>8552</v>
      </c>
      <c r="E835" s="77">
        <f t="shared" si="235"/>
        <v>8552</v>
      </c>
    </row>
    <row r="836" spans="1:5" ht="15.75" hidden="1" x14ac:dyDescent="0.25">
      <c r="A836" s="12" t="s">
        <v>580</v>
      </c>
      <c r="B836" s="23" t="s">
        <v>416</v>
      </c>
      <c r="C836" s="103">
        <v>244</v>
      </c>
      <c r="D836" s="73">
        <v>8552</v>
      </c>
      <c r="E836" s="77">
        <v>8552</v>
      </c>
    </row>
    <row r="837" spans="1:5" ht="56.25" x14ac:dyDescent="0.3">
      <c r="A837" s="9" t="s">
        <v>871</v>
      </c>
      <c r="B837" s="28" t="s">
        <v>168</v>
      </c>
      <c r="C837" s="24"/>
      <c r="D837" s="172">
        <f>D838+D847</f>
        <v>10510</v>
      </c>
      <c r="E837" s="174">
        <f>E838+E847</f>
        <v>10510</v>
      </c>
    </row>
    <row r="838" spans="1:5" ht="63" x14ac:dyDescent="0.25">
      <c r="A838" s="5" t="s">
        <v>379</v>
      </c>
      <c r="B838" s="27" t="s">
        <v>169</v>
      </c>
      <c r="C838" s="27"/>
      <c r="D838" s="70">
        <f>D839+D843</f>
        <v>1080</v>
      </c>
      <c r="E838" s="78">
        <f>E839+E843</f>
        <v>1080</v>
      </c>
    </row>
    <row r="839" spans="1:5" ht="47.25" x14ac:dyDescent="0.25">
      <c r="A839" s="43" t="s">
        <v>61</v>
      </c>
      <c r="B839" s="25" t="s">
        <v>170</v>
      </c>
      <c r="C839" s="25"/>
      <c r="D839" s="75">
        <f t="shared" ref="D839:E839" si="236">D840</f>
        <v>600</v>
      </c>
      <c r="E839" s="76">
        <f t="shared" si="236"/>
        <v>600</v>
      </c>
    </row>
    <row r="840" spans="1:5" ht="31.5" x14ac:dyDescent="0.25">
      <c r="A840" s="12" t="s">
        <v>18</v>
      </c>
      <c r="B840" s="25" t="s">
        <v>170</v>
      </c>
      <c r="C840" s="25" t="s">
        <v>20</v>
      </c>
      <c r="D840" s="75">
        <f>D841</f>
        <v>600</v>
      </c>
      <c r="E840" s="76">
        <f>E841</f>
        <v>600</v>
      </c>
    </row>
    <row r="841" spans="1:5" ht="31.5" x14ac:dyDescent="0.25">
      <c r="A841" s="12" t="s">
        <v>27</v>
      </c>
      <c r="B841" s="25" t="s">
        <v>170</v>
      </c>
      <c r="C841" s="25" t="s">
        <v>0</v>
      </c>
      <c r="D841" s="75">
        <f t="shared" ref="D841:E841" si="237">D842</f>
        <v>600</v>
      </c>
      <c r="E841" s="76">
        <f t="shared" si="237"/>
        <v>600</v>
      </c>
    </row>
    <row r="842" spans="1:5" ht="31.5" hidden="1" x14ac:dyDescent="0.25">
      <c r="A842" s="12" t="s">
        <v>635</v>
      </c>
      <c r="B842" s="25" t="s">
        <v>170</v>
      </c>
      <c r="C842" s="25" t="s">
        <v>479</v>
      </c>
      <c r="D842" s="75">
        <f>300+300</f>
        <v>600</v>
      </c>
      <c r="E842" s="76">
        <f>300+300</f>
        <v>600</v>
      </c>
    </row>
    <row r="843" spans="1:5" ht="47.25" x14ac:dyDescent="0.25">
      <c r="A843" s="43" t="s">
        <v>49</v>
      </c>
      <c r="B843" s="26" t="s">
        <v>380</v>
      </c>
      <c r="C843" s="26"/>
      <c r="D843" s="72">
        <f t="shared" ref="D843:E845" si="238">D844</f>
        <v>480</v>
      </c>
      <c r="E843" s="74">
        <f t="shared" si="238"/>
        <v>480</v>
      </c>
    </row>
    <row r="844" spans="1:5" ht="31.5" x14ac:dyDescent="0.25">
      <c r="A844" s="8" t="s">
        <v>18</v>
      </c>
      <c r="B844" s="25" t="s">
        <v>380</v>
      </c>
      <c r="C844" s="25" t="s">
        <v>20</v>
      </c>
      <c r="D844" s="75">
        <f t="shared" si="238"/>
        <v>480</v>
      </c>
      <c r="E844" s="76">
        <f t="shared" si="238"/>
        <v>480</v>
      </c>
    </row>
    <row r="845" spans="1:5" ht="31.5" x14ac:dyDescent="0.25">
      <c r="A845" s="8" t="s">
        <v>27</v>
      </c>
      <c r="B845" s="25" t="s">
        <v>380</v>
      </c>
      <c r="C845" s="25" t="s">
        <v>0</v>
      </c>
      <c r="D845" s="75">
        <f t="shared" si="238"/>
        <v>480</v>
      </c>
      <c r="E845" s="76">
        <f t="shared" si="238"/>
        <v>480</v>
      </c>
    </row>
    <row r="846" spans="1:5" ht="31.5" hidden="1" x14ac:dyDescent="0.25">
      <c r="A846" s="8" t="s">
        <v>686</v>
      </c>
      <c r="B846" s="25" t="s">
        <v>380</v>
      </c>
      <c r="C846" s="25" t="s">
        <v>480</v>
      </c>
      <c r="D846" s="75">
        <v>480</v>
      </c>
      <c r="E846" s="76">
        <v>480</v>
      </c>
    </row>
    <row r="847" spans="1:5" ht="47.25" x14ac:dyDescent="0.25">
      <c r="A847" s="5" t="s">
        <v>381</v>
      </c>
      <c r="B847" s="21" t="s">
        <v>171</v>
      </c>
      <c r="C847" s="44"/>
      <c r="D847" s="70">
        <f>D848+D852+D856</f>
        <v>9430</v>
      </c>
      <c r="E847" s="78">
        <f>E848+E852+E856</f>
        <v>9430</v>
      </c>
    </row>
    <row r="848" spans="1:5" ht="31.5" x14ac:dyDescent="0.25">
      <c r="A848" s="43" t="s">
        <v>183</v>
      </c>
      <c r="B848" s="26" t="s">
        <v>382</v>
      </c>
      <c r="C848" s="26"/>
      <c r="D848" s="72">
        <f t="shared" ref="D848:E850" si="239">D849</f>
        <v>8940</v>
      </c>
      <c r="E848" s="74">
        <f t="shared" si="239"/>
        <v>8940</v>
      </c>
    </row>
    <row r="849" spans="1:16318" ht="15.75" x14ac:dyDescent="0.25">
      <c r="A849" s="12" t="s">
        <v>13</v>
      </c>
      <c r="B849" s="25" t="s">
        <v>382</v>
      </c>
      <c r="C849" s="25" t="s">
        <v>14</v>
      </c>
      <c r="D849" s="75">
        <f t="shared" si="239"/>
        <v>8940</v>
      </c>
      <c r="E849" s="76">
        <f t="shared" si="239"/>
        <v>8940</v>
      </c>
    </row>
    <row r="850" spans="1:16318" ht="47.25" x14ac:dyDescent="0.25">
      <c r="A850" s="8" t="s">
        <v>305</v>
      </c>
      <c r="B850" s="25" t="s">
        <v>382</v>
      </c>
      <c r="C850" s="25" t="s">
        <v>12</v>
      </c>
      <c r="D850" s="75">
        <f t="shared" si="239"/>
        <v>8940</v>
      </c>
      <c r="E850" s="76">
        <f t="shared" si="239"/>
        <v>8940</v>
      </c>
    </row>
    <row r="851" spans="1:16318" ht="63" hidden="1" x14ac:dyDescent="0.25">
      <c r="A851" s="8" t="s">
        <v>478</v>
      </c>
      <c r="B851" s="25" t="s">
        <v>382</v>
      </c>
      <c r="C851" s="25" t="s">
        <v>481</v>
      </c>
      <c r="D851" s="75">
        <v>8940</v>
      </c>
      <c r="E851" s="76">
        <v>8940</v>
      </c>
    </row>
    <row r="852" spans="1:16318" ht="31.5" x14ac:dyDescent="0.25">
      <c r="A852" s="35" t="s">
        <v>137</v>
      </c>
      <c r="B852" s="26" t="s">
        <v>172</v>
      </c>
      <c r="C852" s="26"/>
      <c r="D852" s="72">
        <f t="shared" ref="D852:E854" si="240">D853</f>
        <v>140</v>
      </c>
      <c r="E852" s="74">
        <f t="shared" si="240"/>
        <v>140</v>
      </c>
    </row>
    <row r="853" spans="1:16318" ht="31.5" x14ac:dyDescent="0.25">
      <c r="A853" s="8" t="s">
        <v>18</v>
      </c>
      <c r="B853" s="25" t="s">
        <v>172</v>
      </c>
      <c r="C853" s="25" t="s">
        <v>20</v>
      </c>
      <c r="D853" s="75">
        <f t="shared" si="240"/>
        <v>140</v>
      </c>
      <c r="E853" s="76">
        <f t="shared" si="240"/>
        <v>140</v>
      </c>
    </row>
    <row r="854" spans="1:16318" ht="31.5" x14ac:dyDescent="0.25">
      <c r="A854" s="8" t="s">
        <v>27</v>
      </c>
      <c r="B854" s="25" t="s">
        <v>172</v>
      </c>
      <c r="C854" s="25" t="s">
        <v>0</v>
      </c>
      <c r="D854" s="75">
        <f t="shared" si="240"/>
        <v>140</v>
      </c>
      <c r="E854" s="76">
        <f t="shared" si="240"/>
        <v>140</v>
      </c>
    </row>
    <row r="855" spans="1:16318" ht="31.5" hidden="1" x14ac:dyDescent="0.25">
      <c r="A855" s="8" t="s">
        <v>686</v>
      </c>
      <c r="B855" s="25" t="s">
        <v>172</v>
      </c>
      <c r="C855" s="25" t="s">
        <v>480</v>
      </c>
      <c r="D855" s="75">
        <v>140</v>
      </c>
      <c r="E855" s="76">
        <v>140</v>
      </c>
    </row>
    <row r="856" spans="1:16318" ht="31.5" x14ac:dyDescent="0.25">
      <c r="A856" s="35" t="s">
        <v>383</v>
      </c>
      <c r="B856" s="26" t="s">
        <v>173</v>
      </c>
      <c r="C856" s="26"/>
      <c r="D856" s="72">
        <f t="shared" ref="D856:E858" si="241">D857</f>
        <v>350</v>
      </c>
      <c r="E856" s="74">
        <f t="shared" si="241"/>
        <v>350</v>
      </c>
    </row>
    <row r="857" spans="1:16318" ht="31.5" x14ac:dyDescent="0.25">
      <c r="A857" s="8" t="s">
        <v>18</v>
      </c>
      <c r="B857" s="25" t="s">
        <v>173</v>
      </c>
      <c r="C857" s="25" t="s">
        <v>20</v>
      </c>
      <c r="D857" s="75">
        <f t="shared" si="241"/>
        <v>350</v>
      </c>
      <c r="E857" s="76">
        <f t="shared" si="241"/>
        <v>350</v>
      </c>
    </row>
    <row r="858" spans="1:16318" ht="31.5" x14ac:dyDescent="0.25">
      <c r="A858" s="8" t="s">
        <v>27</v>
      </c>
      <c r="B858" s="25" t="s">
        <v>173</v>
      </c>
      <c r="C858" s="25" t="s">
        <v>0</v>
      </c>
      <c r="D858" s="75">
        <f t="shared" si="241"/>
        <v>350</v>
      </c>
      <c r="E858" s="76">
        <f t="shared" si="241"/>
        <v>350</v>
      </c>
    </row>
    <row r="859" spans="1:16318" ht="31.5" hidden="1" x14ac:dyDescent="0.25">
      <c r="A859" s="8" t="s">
        <v>686</v>
      </c>
      <c r="B859" s="25" t="s">
        <v>173</v>
      </c>
      <c r="C859" s="25" t="s">
        <v>480</v>
      </c>
      <c r="D859" s="75">
        <v>350</v>
      </c>
      <c r="E859" s="76">
        <v>350</v>
      </c>
    </row>
    <row r="860" spans="1:16318" s="7" customFormat="1" ht="37.5" x14ac:dyDescent="0.2">
      <c r="A860" s="40" t="s">
        <v>872</v>
      </c>
      <c r="B860" s="28" t="s">
        <v>161</v>
      </c>
      <c r="C860" s="41"/>
      <c r="D860" s="172">
        <f>D861+D865+D877+D904</f>
        <v>974934.46</v>
      </c>
      <c r="E860" s="174">
        <f>E861+E865+E877+E904</f>
        <v>1362879.54</v>
      </c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  <c r="CD860" s="13"/>
      <c r="CE860" s="13"/>
      <c r="CF860" s="13"/>
      <c r="CG860" s="13"/>
      <c r="CH860" s="13"/>
      <c r="CI860" s="13"/>
      <c r="CJ860" s="13"/>
      <c r="CK860" s="13"/>
      <c r="CL860" s="13"/>
      <c r="CM860" s="13"/>
      <c r="CN860" s="13"/>
      <c r="CO860" s="13"/>
      <c r="CP860" s="13"/>
      <c r="CQ860" s="13"/>
      <c r="CR860" s="13"/>
      <c r="CS860" s="13"/>
      <c r="CT860" s="13"/>
      <c r="CU860" s="13"/>
      <c r="CV860" s="13"/>
      <c r="CW860" s="13"/>
      <c r="CX860" s="13"/>
      <c r="CY860" s="13"/>
      <c r="CZ860" s="13"/>
      <c r="DA860" s="13"/>
      <c r="DB860" s="13"/>
      <c r="DC860" s="13"/>
      <c r="DD860" s="13"/>
      <c r="DE860" s="13"/>
      <c r="DF860" s="13"/>
      <c r="DG860" s="13"/>
      <c r="DH860" s="13"/>
      <c r="DI860" s="13"/>
      <c r="DJ860" s="13"/>
      <c r="DK860" s="13"/>
      <c r="DL860" s="13"/>
      <c r="DM860" s="13"/>
      <c r="DN860" s="13"/>
      <c r="DO860" s="13"/>
      <c r="DP860" s="13"/>
      <c r="DQ860" s="13"/>
      <c r="DR860" s="13"/>
      <c r="DS860" s="13"/>
      <c r="DT860" s="13"/>
      <c r="DU860" s="13"/>
      <c r="DV860" s="13"/>
      <c r="DW860" s="13"/>
      <c r="DX860" s="13"/>
      <c r="DY860" s="13"/>
      <c r="DZ860" s="13"/>
      <c r="EA860" s="13"/>
      <c r="EB860" s="13"/>
      <c r="EC860" s="13"/>
      <c r="ED860" s="13"/>
      <c r="EE860" s="13"/>
      <c r="EF860" s="13"/>
      <c r="EG860" s="13"/>
      <c r="EH860" s="13"/>
      <c r="EI860" s="13"/>
      <c r="EJ860" s="13"/>
      <c r="EK860" s="13"/>
      <c r="EL860" s="13"/>
      <c r="EM860" s="13"/>
      <c r="EN860" s="13"/>
      <c r="EO860" s="13"/>
      <c r="EP860" s="13"/>
      <c r="EQ860" s="13"/>
      <c r="ER860" s="13"/>
      <c r="ES860" s="13"/>
      <c r="ET860" s="13"/>
      <c r="EU860" s="13"/>
      <c r="EV860" s="13"/>
      <c r="EW860" s="13"/>
      <c r="EX860" s="13"/>
      <c r="EY860" s="13"/>
      <c r="EZ860" s="13"/>
      <c r="FA860" s="13"/>
      <c r="FB860" s="13"/>
      <c r="FC860" s="13"/>
      <c r="FD860" s="13"/>
      <c r="FE860" s="13"/>
      <c r="FF860" s="13"/>
      <c r="FG860" s="13"/>
      <c r="FH860" s="13"/>
      <c r="FI860" s="13"/>
      <c r="FJ860" s="13"/>
      <c r="FK860" s="13"/>
      <c r="FL860" s="13"/>
      <c r="FM860" s="13"/>
      <c r="FN860" s="13"/>
      <c r="FO860" s="13"/>
      <c r="FP860" s="13"/>
      <c r="FQ860" s="13"/>
      <c r="FR860" s="13"/>
      <c r="FS860" s="13"/>
      <c r="FT860" s="13"/>
      <c r="FU860" s="13"/>
      <c r="FV860" s="13"/>
      <c r="FW860" s="13"/>
      <c r="FX860" s="13"/>
      <c r="FY860" s="13"/>
      <c r="FZ860" s="13"/>
      <c r="GA860" s="13"/>
      <c r="GB860" s="13"/>
      <c r="GC860" s="13"/>
      <c r="GD860" s="13"/>
      <c r="GE860" s="13"/>
      <c r="GF860" s="13"/>
      <c r="GG860" s="13"/>
      <c r="GH860" s="13"/>
      <c r="GI860" s="13"/>
      <c r="GJ860" s="13"/>
      <c r="GK860" s="13"/>
      <c r="GL860" s="13"/>
      <c r="GM860" s="13"/>
      <c r="GN860" s="13"/>
      <c r="GO860" s="13"/>
      <c r="GP860" s="13"/>
      <c r="GQ860" s="13"/>
      <c r="GR860" s="13"/>
      <c r="GS860" s="13"/>
      <c r="GT860" s="13"/>
      <c r="GU860" s="13"/>
      <c r="GV860" s="13"/>
      <c r="GW860" s="13"/>
      <c r="GX860" s="13"/>
      <c r="GY860" s="13"/>
      <c r="GZ860" s="13"/>
      <c r="HA860" s="13"/>
      <c r="HB860" s="13"/>
      <c r="HC860" s="13"/>
      <c r="HD860" s="13"/>
      <c r="HE860" s="13"/>
      <c r="HF860" s="13"/>
      <c r="HG860" s="13"/>
      <c r="HH860" s="13"/>
      <c r="HI860" s="13"/>
      <c r="HJ860" s="13"/>
      <c r="HK860" s="13"/>
      <c r="HL860" s="13"/>
      <c r="HM860" s="13"/>
      <c r="HN860" s="13"/>
      <c r="HO860" s="13"/>
      <c r="HP860" s="13"/>
      <c r="HQ860" s="13"/>
      <c r="HR860" s="13"/>
      <c r="HS860" s="13"/>
      <c r="HT860" s="13"/>
      <c r="HU860" s="13"/>
      <c r="HV860" s="13"/>
      <c r="HW860" s="13"/>
      <c r="HX860" s="13"/>
      <c r="HY860" s="13"/>
      <c r="HZ860" s="13"/>
      <c r="IA860" s="13"/>
      <c r="IB860" s="13"/>
      <c r="IC860" s="13"/>
      <c r="ID860" s="13"/>
      <c r="IE860" s="13"/>
      <c r="IF860" s="13"/>
      <c r="IG860" s="13"/>
      <c r="IH860" s="13"/>
      <c r="II860" s="13"/>
      <c r="IJ860" s="13"/>
      <c r="IK860" s="13"/>
      <c r="IL860" s="13"/>
      <c r="IM860" s="13"/>
      <c r="IN860" s="13"/>
      <c r="IO860" s="13"/>
      <c r="IP860" s="13"/>
      <c r="IQ860" s="13"/>
      <c r="IR860" s="13"/>
      <c r="IS860" s="13"/>
      <c r="IT860" s="13"/>
      <c r="IU860" s="13"/>
      <c r="IV860" s="13"/>
      <c r="IW860" s="13"/>
      <c r="IX860" s="13"/>
      <c r="IY860" s="13"/>
      <c r="IZ860" s="13"/>
      <c r="JA860" s="13"/>
      <c r="JB860" s="13"/>
      <c r="JC860" s="13"/>
      <c r="JD860" s="13"/>
      <c r="JE860" s="13"/>
      <c r="JF860" s="13"/>
      <c r="JG860" s="13"/>
      <c r="JH860" s="13"/>
      <c r="JI860" s="13"/>
      <c r="JJ860" s="13"/>
      <c r="JK860" s="13"/>
      <c r="JL860" s="13"/>
      <c r="JM860" s="13"/>
      <c r="JN860" s="13"/>
      <c r="JO860" s="13"/>
      <c r="JP860" s="13"/>
      <c r="JQ860" s="13"/>
      <c r="JR860" s="13"/>
      <c r="JS860" s="13"/>
      <c r="JT860" s="13"/>
      <c r="JU860" s="13"/>
      <c r="JV860" s="13"/>
      <c r="JW860" s="13"/>
      <c r="JX860" s="13"/>
      <c r="JY860" s="13"/>
      <c r="JZ860" s="13"/>
      <c r="KA860" s="13"/>
      <c r="KB860" s="13"/>
      <c r="KC860" s="13"/>
      <c r="KD860" s="13"/>
      <c r="KE860" s="13"/>
      <c r="KF860" s="13"/>
      <c r="KG860" s="13"/>
      <c r="KH860" s="13"/>
      <c r="KI860" s="13"/>
      <c r="KJ860" s="13"/>
      <c r="KK860" s="13"/>
      <c r="KL860" s="13"/>
      <c r="KM860" s="13"/>
      <c r="KN860" s="13"/>
      <c r="KO860" s="13"/>
      <c r="KP860" s="13"/>
      <c r="KQ860" s="13"/>
      <c r="KR860" s="13"/>
      <c r="KS860" s="13"/>
      <c r="KT860" s="13"/>
      <c r="KU860" s="13"/>
      <c r="KV860" s="13"/>
      <c r="KW860" s="13"/>
      <c r="KX860" s="13"/>
      <c r="KY860" s="13"/>
      <c r="KZ860" s="13"/>
      <c r="LA860" s="13"/>
      <c r="LB860" s="13"/>
      <c r="LC860" s="13"/>
      <c r="LD860" s="13"/>
      <c r="LE860" s="13"/>
      <c r="LF860" s="13"/>
      <c r="LG860" s="13"/>
      <c r="LH860" s="13"/>
      <c r="LI860" s="13"/>
      <c r="LJ860" s="13"/>
      <c r="LK860" s="13"/>
      <c r="LL860" s="13"/>
      <c r="LM860" s="13"/>
      <c r="LN860" s="13"/>
      <c r="LO860" s="13"/>
      <c r="LP860" s="13"/>
      <c r="LQ860" s="13"/>
      <c r="LR860" s="13"/>
      <c r="LS860" s="13"/>
      <c r="LT860" s="13"/>
      <c r="LU860" s="13"/>
      <c r="LV860" s="13"/>
      <c r="LW860" s="13"/>
      <c r="LX860" s="13"/>
      <c r="LY860" s="13"/>
      <c r="LZ860" s="13"/>
      <c r="MA860" s="13"/>
      <c r="MB860" s="13"/>
      <c r="MC860" s="13"/>
      <c r="MD860" s="13"/>
      <c r="ME860" s="13"/>
      <c r="MF860" s="13"/>
      <c r="MG860" s="13"/>
      <c r="MH860" s="13"/>
      <c r="MI860" s="13"/>
      <c r="MJ860" s="13"/>
      <c r="MK860" s="13"/>
      <c r="ML860" s="13"/>
      <c r="MM860" s="13"/>
      <c r="MN860" s="13"/>
      <c r="MO860" s="13"/>
      <c r="MP860" s="13"/>
      <c r="MQ860" s="13"/>
      <c r="MR860" s="13"/>
      <c r="MS860" s="13"/>
      <c r="MT860" s="13"/>
      <c r="MU860" s="13"/>
      <c r="MV860" s="13"/>
      <c r="MW860" s="13"/>
      <c r="MX860" s="13"/>
      <c r="MY860" s="13"/>
      <c r="MZ860" s="13"/>
      <c r="NA860" s="13"/>
      <c r="NB860" s="13"/>
      <c r="NC860" s="13"/>
      <c r="ND860" s="13"/>
      <c r="NE860" s="13"/>
      <c r="NF860" s="13"/>
      <c r="NG860" s="13"/>
      <c r="NH860" s="13"/>
      <c r="NI860" s="13"/>
      <c r="NJ860" s="13"/>
      <c r="NK860" s="13"/>
      <c r="NL860" s="13"/>
      <c r="NM860" s="13"/>
      <c r="NN860" s="13"/>
      <c r="NO860" s="13"/>
      <c r="NP860" s="13"/>
      <c r="NQ860" s="13"/>
      <c r="NR860" s="13"/>
      <c r="NS860" s="13"/>
      <c r="NT860" s="13"/>
      <c r="NU860" s="13"/>
      <c r="NV860" s="13"/>
      <c r="NW860" s="13"/>
      <c r="NX860" s="13"/>
      <c r="NY860" s="13"/>
      <c r="NZ860" s="13"/>
      <c r="OA860" s="13"/>
      <c r="OB860" s="13"/>
      <c r="OC860" s="13"/>
      <c r="OD860" s="13"/>
      <c r="OE860" s="13"/>
      <c r="OF860" s="13"/>
      <c r="OG860" s="13"/>
      <c r="OH860" s="13"/>
      <c r="OI860" s="13"/>
      <c r="OJ860" s="13"/>
      <c r="OK860" s="13"/>
      <c r="OL860" s="13"/>
      <c r="OM860" s="13"/>
      <c r="ON860" s="13"/>
      <c r="OO860" s="13"/>
      <c r="OP860" s="13"/>
      <c r="OQ860" s="13"/>
      <c r="OR860" s="13"/>
      <c r="OS860" s="13"/>
      <c r="OT860" s="13"/>
      <c r="OU860" s="13"/>
      <c r="OV860" s="13"/>
      <c r="OW860" s="13"/>
      <c r="OX860" s="13"/>
      <c r="OY860" s="13"/>
      <c r="OZ860" s="13"/>
      <c r="PA860" s="13"/>
      <c r="PB860" s="13"/>
      <c r="PC860" s="13"/>
      <c r="PD860" s="13"/>
      <c r="PE860" s="13"/>
      <c r="PF860" s="13"/>
      <c r="PG860" s="13"/>
      <c r="PH860" s="13"/>
      <c r="PI860" s="13"/>
      <c r="PJ860" s="13"/>
      <c r="PK860" s="13"/>
      <c r="PL860" s="13"/>
      <c r="PM860" s="13"/>
      <c r="PN860" s="13"/>
      <c r="PO860" s="13"/>
      <c r="PP860" s="13"/>
      <c r="PQ860" s="13"/>
      <c r="PR860" s="13"/>
      <c r="PS860" s="13"/>
      <c r="PT860" s="13"/>
      <c r="PU860" s="13"/>
      <c r="PV860" s="13"/>
      <c r="PW860" s="13"/>
      <c r="PX860" s="13"/>
      <c r="PY860" s="13"/>
      <c r="PZ860" s="13"/>
      <c r="QA860" s="13"/>
      <c r="QB860" s="13"/>
      <c r="QC860" s="13"/>
      <c r="QD860" s="13"/>
      <c r="QE860" s="13"/>
      <c r="QF860" s="13"/>
      <c r="QG860" s="13"/>
      <c r="QH860" s="13"/>
      <c r="QI860" s="13"/>
      <c r="QJ860" s="13"/>
      <c r="QK860" s="13"/>
      <c r="QL860" s="13"/>
      <c r="QM860" s="13"/>
      <c r="QN860" s="13"/>
      <c r="QO860" s="13"/>
      <c r="QP860" s="13"/>
      <c r="QQ860" s="13"/>
      <c r="QR860" s="13"/>
      <c r="QS860" s="13"/>
      <c r="QT860" s="13"/>
      <c r="QU860" s="13"/>
      <c r="QV860" s="13"/>
      <c r="QW860" s="13"/>
      <c r="QX860" s="13"/>
      <c r="QY860" s="13"/>
      <c r="QZ860" s="13"/>
      <c r="RA860" s="13"/>
      <c r="RB860" s="13"/>
      <c r="RC860" s="13"/>
      <c r="RD860" s="13"/>
      <c r="RE860" s="13"/>
      <c r="RF860" s="13"/>
      <c r="RG860" s="13"/>
      <c r="RH860" s="13"/>
      <c r="RI860" s="13"/>
      <c r="RJ860" s="13"/>
      <c r="RK860" s="13"/>
      <c r="RL860" s="13"/>
      <c r="RM860" s="13"/>
      <c r="RN860" s="13"/>
      <c r="RO860" s="13"/>
      <c r="RP860" s="13"/>
      <c r="RQ860" s="13"/>
      <c r="RR860" s="13"/>
      <c r="RS860" s="13"/>
      <c r="RT860" s="13"/>
      <c r="RU860" s="13"/>
      <c r="RV860" s="13"/>
      <c r="RW860" s="13"/>
      <c r="RX860" s="13"/>
      <c r="RY860" s="13"/>
      <c r="RZ860" s="13"/>
      <c r="SA860" s="13"/>
      <c r="SB860" s="13"/>
      <c r="SC860" s="13"/>
      <c r="SD860" s="13"/>
      <c r="SE860" s="13"/>
      <c r="SF860" s="13"/>
      <c r="SG860" s="13"/>
      <c r="SH860" s="13"/>
      <c r="SI860" s="13"/>
      <c r="SJ860" s="13"/>
      <c r="SK860" s="13"/>
      <c r="SL860" s="13"/>
      <c r="SM860" s="13"/>
      <c r="SN860" s="13"/>
      <c r="SO860" s="13"/>
      <c r="SP860" s="13"/>
      <c r="SQ860" s="13"/>
      <c r="SR860" s="13"/>
      <c r="SS860" s="13"/>
      <c r="ST860" s="13"/>
      <c r="SU860" s="13"/>
      <c r="SV860" s="13"/>
      <c r="SW860" s="13"/>
      <c r="SX860" s="13"/>
      <c r="SY860" s="13"/>
      <c r="SZ860" s="13"/>
      <c r="TA860" s="13"/>
      <c r="TB860" s="13"/>
      <c r="TC860" s="13"/>
      <c r="TD860" s="13"/>
      <c r="TE860" s="13"/>
      <c r="TF860" s="13"/>
      <c r="TG860" s="13"/>
      <c r="TH860" s="13"/>
      <c r="TI860" s="13"/>
      <c r="TJ860" s="13"/>
      <c r="TK860" s="13"/>
      <c r="TL860" s="13"/>
      <c r="TM860" s="13"/>
      <c r="TN860" s="13"/>
      <c r="TO860" s="13"/>
      <c r="TP860" s="13"/>
      <c r="TQ860" s="13"/>
      <c r="TR860" s="13"/>
      <c r="TS860" s="13"/>
      <c r="TT860" s="13"/>
      <c r="TU860" s="13"/>
      <c r="TV860" s="13"/>
      <c r="TW860" s="13"/>
      <c r="TX860" s="13"/>
      <c r="TY860" s="13"/>
      <c r="TZ860" s="13"/>
      <c r="UA860" s="13"/>
      <c r="UB860" s="13"/>
      <c r="UC860" s="13"/>
      <c r="UD860" s="13"/>
      <c r="UE860" s="13"/>
      <c r="UF860" s="13"/>
      <c r="UG860" s="13"/>
      <c r="UH860" s="13"/>
      <c r="UI860" s="13"/>
      <c r="UJ860" s="13"/>
      <c r="UK860" s="13"/>
      <c r="UL860" s="13"/>
      <c r="UM860" s="13"/>
      <c r="UN860" s="13"/>
      <c r="UO860" s="13"/>
      <c r="UP860" s="13"/>
      <c r="UQ860" s="13"/>
      <c r="UR860" s="13"/>
      <c r="US860" s="13"/>
      <c r="UT860" s="13"/>
      <c r="UU860" s="13"/>
      <c r="UV860" s="13"/>
      <c r="UW860" s="13"/>
      <c r="UX860" s="13"/>
      <c r="UY860" s="13"/>
      <c r="UZ860" s="13"/>
      <c r="VA860" s="13"/>
      <c r="VB860" s="13"/>
      <c r="VC860" s="13"/>
      <c r="VD860" s="13"/>
      <c r="VE860" s="13"/>
      <c r="VF860" s="13"/>
      <c r="VG860" s="13"/>
      <c r="VH860" s="13"/>
      <c r="VI860" s="13"/>
      <c r="VJ860" s="13"/>
      <c r="VK860" s="13"/>
      <c r="VL860" s="13"/>
      <c r="VM860" s="13"/>
      <c r="VN860" s="13"/>
      <c r="VO860" s="13"/>
      <c r="VP860" s="13"/>
      <c r="VQ860" s="13"/>
      <c r="VR860" s="13"/>
      <c r="VS860" s="13"/>
      <c r="VT860" s="13"/>
      <c r="VU860" s="13"/>
      <c r="VV860" s="13"/>
      <c r="VW860" s="13"/>
      <c r="VX860" s="13"/>
      <c r="VY860" s="13"/>
      <c r="VZ860" s="13"/>
      <c r="WA860" s="13"/>
      <c r="WB860" s="13"/>
      <c r="WC860" s="13"/>
      <c r="WD860" s="13"/>
      <c r="WE860" s="13"/>
      <c r="WF860" s="13"/>
      <c r="WG860" s="13"/>
      <c r="WH860" s="13"/>
      <c r="WI860" s="13"/>
      <c r="WJ860" s="13"/>
      <c r="WK860" s="13"/>
      <c r="WL860" s="13"/>
      <c r="WM860" s="13"/>
      <c r="WN860" s="13"/>
      <c r="WO860" s="13"/>
      <c r="WP860" s="13"/>
      <c r="WQ860" s="13"/>
      <c r="WR860" s="13"/>
      <c r="WS860" s="13"/>
      <c r="WT860" s="13"/>
      <c r="WU860" s="13"/>
      <c r="WV860" s="13"/>
      <c r="WW860" s="13"/>
      <c r="WX860" s="13"/>
      <c r="WY860" s="13"/>
      <c r="WZ860" s="13"/>
      <c r="XA860" s="13"/>
      <c r="XB860" s="13"/>
      <c r="XC860" s="13"/>
      <c r="XD860" s="13"/>
      <c r="XE860" s="13"/>
      <c r="XF860" s="13"/>
      <c r="XG860" s="13"/>
      <c r="XH860" s="13"/>
      <c r="XI860" s="13"/>
      <c r="XJ860" s="13"/>
      <c r="XK860" s="13"/>
      <c r="XL860" s="13"/>
      <c r="XM860" s="13"/>
      <c r="XN860" s="13"/>
      <c r="XO860" s="13"/>
      <c r="XP860" s="13"/>
      <c r="XQ860" s="13"/>
      <c r="XR860" s="13"/>
      <c r="XS860" s="13"/>
      <c r="XT860" s="13"/>
      <c r="XU860" s="13"/>
      <c r="XV860" s="13"/>
      <c r="XW860" s="13"/>
      <c r="XX860" s="13"/>
      <c r="XY860" s="13"/>
      <c r="XZ860" s="13"/>
      <c r="YA860" s="13"/>
      <c r="YB860" s="13"/>
      <c r="YC860" s="13"/>
      <c r="YD860" s="13"/>
      <c r="YE860" s="13"/>
      <c r="YF860" s="13"/>
      <c r="YG860" s="13"/>
      <c r="YH860" s="13"/>
      <c r="YI860" s="13"/>
      <c r="YJ860" s="13"/>
      <c r="YK860" s="13"/>
      <c r="YL860" s="13"/>
      <c r="YM860" s="13"/>
      <c r="YN860" s="13"/>
      <c r="YO860" s="13"/>
      <c r="YP860" s="13"/>
      <c r="YQ860" s="13"/>
      <c r="YR860" s="13"/>
      <c r="YS860" s="13"/>
      <c r="YT860" s="13"/>
      <c r="YU860" s="13"/>
      <c r="YV860" s="13"/>
      <c r="YW860" s="13"/>
      <c r="YX860" s="13"/>
      <c r="YY860" s="13"/>
      <c r="YZ860" s="13"/>
      <c r="ZA860" s="13"/>
      <c r="ZB860" s="13"/>
      <c r="ZC860" s="13"/>
      <c r="ZD860" s="13"/>
      <c r="ZE860" s="13"/>
      <c r="ZF860" s="13"/>
      <c r="ZG860" s="13"/>
      <c r="ZH860" s="13"/>
      <c r="ZI860" s="13"/>
      <c r="ZJ860" s="13"/>
      <c r="ZK860" s="13"/>
      <c r="ZL860" s="13"/>
      <c r="ZM860" s="13"/>
      <c r="ZN860" s="13"/>
      <c r="ZO860" s="13"/>
      <c r="ZP860" s="13"/>
      <c r="ZQ860" s="13"/>
      <c r="ZR860" s="13"/>
      <c r="ZS860" s="13"/>
      <c r="ZT860" s="13"/>
      <c r="ZU860" s="13"/>
      <c r="ZV860" s="13"/>
      <c r="ZW860" s="13"/>
      <c r="ZX860" s="13"/>
      <c r="ZY860" s="13"/>
      <c r="ZZ860" s="13"/>
      <c r="AAA860" s="13"/>
      <c r="AAB860" s="13"/>
      <c r="AAC860" s="13"/>
      <c r="AAD860" s="13"/>
      <c r="AAE860" s="13"/>
      <c r="AAF860" s="13"/>
      <c r="AAG860" s="13"/>
      <c r="AAH860" s="13"/>
      <c r="AAI860" s="13"/>
      <c r="AAJ860" s="13"/>
      <c r="AAK860" s="13"/>
      <c r="AAL860" s="13"/>
      <c r="AAM860" s="13"/>
      <c r="AAN860" s="13"/>
      <c r="AAO860" s="13"/>
      <c r="AAP860" s="13"/>
      <c r="AAQ860" s="13"/>
      <c r="AAR860" s="13"/>
      <c r="AAS860" s="13"/>
      <c r="AAT860" s="13"/>
      <c r="AAU860" s="13"/>
      <c r="AAV860" s="13"/>
      <c r="AAW860" s="13"/>
      <c r="AAX860" s="13"/>
      <c r="AAY860" s="13"/>
      <c r="AAZ860" s="13"/>
      <c r="ABA860" s="13"/>
      <c r="ABB860" s="13"/>
      <c r="ABC860" s="13"/>
      <c r="ABD860" s="13"/>
      <c r="ABE860" s="13"/>
      <c r="ABF860" s="13"/>
      <c r="ABG860" s="13"/>
      <c r="ABH860" s="13"/>
      <c r="ABI860" s="13"/>
      <c r="ABJ860" s="13"/>
      <c r="ABK860" s="13"/>
      <c r="ABL860" s="13"/>
      <c r="ABM860" s="13"/>
      <c r="ABN860" s="13"/>
      <c r="ABO860" s="13"/>
      <c r="ABP860" s="13"/>
      <c r="ABQ860" s="13"/>
      <c r="ABR860" s="13"/>
      <c r="ABS860" s="13"/>
      <c r="ABT860" s="13"/>
      <c r="ABU860" s="13"/>
      <c r="ABV860" s="13"/>
      <c r="ABW860" s="13"/>
      <c r="ABX860" s="13"/>
      <c r="ABY860" s="13"/>
      <c r="ABZ860" s="13"/>
      <c r="ACA860" s="13"/>
      <c r="ACB860" s="13"/>
      <c r="ACC860" s="13"/>
      <c r="ACD860" s="13"/>
      <c r="ACE860" s="13"/>
      <c r="ACF860" s="13"/>
      <c r="ACG860" s="13"/>
      <c r="ACH860" s="13"/>
      <c r="ACI860" s="13"/>
      <c r="ACJ860" s="13"/>
      <c r="ACK860" s="13"/>
      <c r="ACL860" s="13"/>
      <c r="ACM860" s="13"/>
      <c r="ACN860" s="13"/>
      <c r="ACO860" s="13"/>
      <c r="ACP860" s="13"/>
      <c r="ACQ860" s="13"/>
      <c r="ACR860" s="13"/>
      <c r="ACS860" s="13"/>
      <c r="ACT860" s="13"/>
      <c r="ACU860" s="13"/>
      <c r="ACV860" s="13"/>
      <c r="ACW860" s="13"/>
      <c r="ACX860" s="13"/>
      <c r="ACY860" s="13"/>
      <c r="ACZ860" s="13"/>
      <c r="ADA860" s="13"/>
      <c r="ADB860" s="13"/>
      <c r="ADC860" s="13"/>
      <c r="ADD860" s="13"/>
      <c r="ADE860" s="13"/>
      <c r="ADF860" s="13"/>
      <c r="ADG860" s="13"/>
      <c r="ADH860" s="13"/>
      <c r="ADI860" s="13"/>
      <c r="ADJ860" s="13"/>
      <c r="ADK860" s="13"/>
      <c r="ADL860" s="13"/>
      <c r="ADM860" s="13"/>
      <c r="ADN860" s="13"/>
      <c r="ADO860" s="13"/>
      <c r="ADP860" s="13"/>
      <c r="ADQ860" s="13"/>
      <c r="ADR860" s="13"/>
      <c r="ADS860" s="13"/>
      <c r="ADT860" s="13"/>
      <c r="ADU860" s="13"/>
      <c r="ADV860" s="13"/>
      <c r="ADW860" s="13"/>
      <c r="ADX860" s="13"/>
      <c r="ADY860" s="13"/>
      <c r="ADZ860" s="13"/>
      <c r="AEA860" s="13"/>
      <c r="AEB860" s="13"/>
      <c r="AEC860" s="13"/>
      <c r="AED860" s="13"/>
      <c r="AEE860" s="13"/>
      <c r="AEF860" s="13"/>
      <c r="AEG860" s="13"/>
      <c r="AEH860" s="13"/>
      <c r="AEI860" s="13"/>
      <c r="AEJ860" s="13"/>
      <c r="AEK860" s="13"/>
      <c r="AEL860" s="13"/>
      <c r="AEM860" s="13"/>
      <c r="AEN860" s="13"/>
      <c r="AEO860" s="13"/>
      <c r="AEP860" s="13"/>
      <c r="AEQ860" s="13"/>
      <c r="AER860" s="13"/>
      <c r="AES860" s="13"/>
      <c r="AET860" s="13"/>
      <c r="AEU860" s="13"/>
      <c r="AEV860" s="13"/>
      <c r="AEW860" s="13"/>
      <c r="AEX860" s="13"/>
      <c r="AEY860" s="13"/>
      <c r="AEZ860" s="13"/>
      <c r="AFA860" s="13"/>
      <c r="AFB860" s="13"/>
      <c r="AFC860" s="13"/>
      <c r="AFD860" s="13"/>
      <c r="AFE860" s="13"/>
      <c r="AFF860" s="13"/>
      <c r="AFG860" s="13"/>
      <c r="AFH860" s="13"/>
      <c r="AFI860" s="13"/>
      <c r="AFJ860" s="13"/>
      <c r="AFK860" s="13"/>
      <c r="AFL860" s="13"/>
      <c r="AFM860" s="13"/>
      <c r="AFN860" s="13"/>
      <c r="AFO860" s="13"/>
      <c r="AFP860" s="13"/>
      <c r="AFQ860" s="13"/>
      <c r="AFR860" s="13"/>
      <c r="AFS860" s="13"/>
      <c r="AFT860" s="13"/>
      <c r="AFU860" s="13"/>
      <c r="AFV860" s="13"/>
      <c r="AFW860" s="13"/>
      <c r="AFX860" s="13"/>
      <c r="AFY860" s="13"/>
      <c r="AFZ860" s="13"/>
      <c r="AGA860" s="13"/>
      <c r="AGB860" s="13"/>
      <c r="AGC860" s="13"/>
      <c r="AGD860" s="13"/>
      <c r="AGE860" s="13"/>
      <c r="AGF860" s="13"/>
      <c r="AGG860" s="13"/>
      <c r="AGH860" s="13"/>
      <c r="AGI860" s="13"/>
      <c r="AGJ860" s="13"/>
      <c r="AGK860" s="13"/>
      <c r="AGL860" s="13"/>
      <c r="AGM860" s="13"/>
      <c r="AGN860" s="13"/>
      <c r="AGO860" s="13"/>
      <c r="AGP860" s="13"/>
      <c r="AGQ860" s="13"/>
      <c r="AGR860" s="13"/>
      <c r="AGS860" s="13"/>
      <c r="AGT860" s="13"/>
      <c r="AGU860" s="13"/>
      <c r="AGV860" s="13"/>
      <c r="AGW860" s="13"/>
      <c r="AGX860" s="13"/>
      <c r="AGY860" s="13"/>
      <c r="AGZ860" s="13"/>
      <c r="AHA860" s="13"/>
      <c r="AHB860" s="13"/>
      <c r="AHC860" s="13"/>
      <c r="AHD860" s="13"/>
      <c r="AHE860" s="13"/>
      <c r="AHF860" s="13"/>
      <c r="AHG860" s="13"/>
      <c r="AHH860" s="13"/>
      <c r="AHI860" s="13"/>
      <c r="AHJ860" s="13"/>
      <c r="AHK860" s="13"/>
      <c r="AHL860" s="13"/>
      <c r="AHM860" s="13"/>
      <c r="AHN860" s="13"/>
      <c r="AHO860" s="13"/>
      <c r="AHP860" s="13"/>
      <c r="AHQ860" s="13"/>
      <c r="AHR860" s="13"/>
      <c r="AHS860" s="13"/>
      <c r="AHT860" s="13"/>
      <c r="AHU860" s="13"/>
      <c r="AHV860" s="13"/>
      <c r="AHW860" s="13"/>
      <c r="AHX860" s="13"/>
      <c r="AHY860" s="13"/>
      <c r="AHZ860" s="13"/>
      <c r="AIA860" s="13"/>
      <c r="AIB860" s="13"/>
      <c r="AIC860" s="13"/>
      <c r="AID860" s="13"/>
      <c r="AIE860" s="13"/>
      <c r="AIF860" s="13"/>
      <c r="AIG860" s="13"/>
      <c r="AIH860" s="13"/>
      <c r="AII860" s="13"/>
      <c r="AIJ860" s="13"/>
      <c r="AIK860" s="13"/>
      <c r="AIL860" s="13"/>
      <c r="AIM860" s="13"/>
      <c r="AIN860" s="13"/>
      <c r="AIO860" s="13"/>
      <c r="AIP860" s="13"/>
      <c r="AIQ860" s="13"/>
      <c r="AIR860" s="13"/>
      <c r="AIS860" s="13"/>
      <c r="AIT860" s="13"/>
      <c r="AIU860" s="13"/>
      <c r="AIV860" s="13"/>
      <c r="AIW860" s="13"/>
      <c r="AIX860" s="13"/>
      <c r="AIY860" s="13"/>
      <c r="AIZ860" s="13"/>
      <c r="AJA860" s="13"/>
      <c r="AJB860" s="13"/>
      <c r="AJC860" s="13"/>
      <c r="AJD860" s="13"/>
      <c r="AJE860" s="13"/>
      <c r="AJF860" s="13"/>
      <c r="AJG860" s="13"/>
      <c r="AJH860" s="13"/>
      <c r="AJI860" s="13"/>
      <c r="AJJ860" s="13"/>
      <c r="AJK860" s="13"/>
      <c r="AJL860" s="13"/>
      <c r="AJM860" s="13"/>
      <c r="AJN860" s="13"/>
      <c r="AJO860" s="13"/>
      <c r="AJP860" s="13"/>
      <c r="AJQ860" s="13"/>
      <c r="AJR860" s="13"/>
      <c r="AJS860" s="13"/>
      <c r="AJT860" s="13"/>
      <c r="AJU860" s="13"/>
      <c r="AJV860" s="13"/>
      <c r="AJW860" s="13"/>
      <c r="AJX860" s="13"/>
      <c r="AJY860" s="13"/>
      <c r="AJZ860" s="13"/>
      <c r="AKA860" s="13"/>
      <c r="AKB860" s="13"/>
      <c r="AKC860" s="13"/>
      <c r="AKD860" s="13"/>
      <c r="AKE860" s="13"/>
      <c r="AKF860" s="13"/>
      <c r="AKG860" s="13"/>
      <c r="AKH860" s="13"/>
      <c r="AKI860" s="13"/>
      <c r="AKJ860" s="13"/>
      <c r="AKK860" s="13"/>
      <c r="AKL860" s="13"/>
      <c r="AKM860" s="13"/>
      <c r="AKN860" s="13"/>
      <c r="AKO860" s="13"/>
      <c r="AKP860" s="13"/>
      <c r="AKQ860" s="13"/>
      <c r="AKR860" s="13"/>
      <c r="AKS860" s="13"/>
      <c r="AKT860" s="13"/>
      <c r="AKU860" s="13"/>
      <c r="AKV860" s="13"/>
      <c r="AKW860" s="13"/>
      <c r="AKX860" s="13"/>
      <c r="AKY860" s="13"/>
      <c r="AKZ860" s="13"/>
      <c r="ALA860" s="13"/>
      <c r="ALB860" s="13"/>
      <c r="ALC860" s="13"/>
      <c r="ALD860" s="13"/>
      <c r="ALE860" s="13"/>
      <c r="ALF860" s="13"/>
      <c r="ALG860" s="13"/>
      <c r="ALH860" s="13"/>
      <c r="ALI860" s="13"/>
      <c r="ALJ860" s="13"/>
      <c r="ALK860" s="13"/>
      <c r="ALL860" s="13"/>
      <c r="ALM860" s="13"/>
      <c r="ALN860" s="13"/>
      <c r="ALO860" s="13"/>
      <c r="ALP860" s="13"/>
      <c r="ALQ860" s="13"/>
      <c r="ALR860" s="13"/>
      <c r="ALS860" s="13"/>
      <c r="ALT860" s="13"/>
      <c r="ALU860" s="13"/>
      <c r="ALV860" s="13"/>
      <c r="ALW860" s="13"/>
      <c r="ALX860" s="13"/>
      <c r="ALY860" s="13"/>
      <c r="ALZ860" s="13"/>
      <c r="AMA860" s="13"/>
      <c r="AMB860" s="13"/>
      <c r="AMC860" s="13"/>
      <c r="AMD860" s="13"/>
      <c r="AME860" s="13"/>
      <c r="AMF860" s="13"/>
      <c r="AMG860" s="13"/>
      <c r="AMH860" s="13"/>
      <c r="AMI860" s="13"/>
      <c r="AMJ860" s="13"/>
      <c r="AMK860" s="13"/>
      <c r="AML860" s="13"/>
      <c r="AMM860" s="13"/>
      <c r="AMN860" s="13"/>
      <c r="AMO860" s="13"/>
      <c r="AMP860" s="13"/>
      <c r="AMQ860" s="13"/>
      <c r="AMR860" s="13"/>
      <c r="AMS860" s="13"/>
      <c r="AMT860" s="13"/>
      <c r="AMU860" s="13"/>
      <c r="AMV860" s="13"/>
      <c r="AMW860" s="13"/>
      <c r="AMX860" s="13"/>
      <c r="AMY860" s="13"/>
      <c r="AMZ860" s="13"/>
      <c r="ANA860" s="13"/>
      <c r="ANB860" s="13"/>
      <c r="ANC860" s="13"/>
      <c r="AND860" s="13"/>
      <c r="ANE860" s="13"/>
      <c r="ANF860" s="13"/>
      <c r="ANG860" s="13"/>
      <c r="ANH860" s="13"/>
      <c r="ANI860" s="13"/>
      <c r="ANJ860" s="13"/>
      <c r="ANK860" s="13"/>
      <c r="ANL860" s="13"/>
      <c r="ANM860" s="13"/>
      <c r="ANN860" s="13"/>
      <c r="ANO860" s="13"/>
      <c r="ANP860" s="13"/>
      <c r="ANQ860" s="13"/>
      <c r="ANR860" s="13"/>
      <c r="ANS860" s="13"/>
      <c r="ANT860" s="13"/>
      <c r="ANU860" s="13"/>
      <c r="ANV860" s="13"/>
      <c r="ANW860" s="13"/>
      <c r="ANX860" s="13"/>
      <c r="ANY860" s="13"/>
      <c r="ANZ860" s="13"/>
      <c r="AOA860" s="13"/>
      <c r="AOB860" s="13"/>
      <c r="AOC860" s="13"/>
      <c r="AOD860" s="13"/>
      <c r="AOE860" s="13"/>
      <c r="AOF860" s="13"/>
      <c r="AOG860" s="13"/>
      <c r="AOH860" s="13"/>
      <c r="AOI860" s="13"/>
      <c r="AOJ860" s="13"/>
      <c r="AOK860" s="13"/>
      <c r="AOL860" s="13"/>
      <c r="AOM860" s="13"/>
      <c r="AON860" s="13"/>
      <c r="AOO860" s="13"/>
      <c r="AOP860" s="13"/>
      <c r="AOQ860" s="13"/>
      <c r="AOR860" s="13"/>
      <c r="AOS860" s="13"/>
      <c r="AOT860" s="13"/>
      <c r="AOU860" s="13"/>
      <c r="AOV860" s="13"/>
      <c r="AOW860" s="13"/>
      <c r="AOX860" s="13"/>
      <c r="AOY860" s="13"/>
      <c r="AOZ860" s="13"/>
      <c r="APA860" s="13"/>
      <c r="APB860" s="13"/>
      <c r="APC860" s="13"/>
      <c r="APD860" s="13"/>
      <c r="APE860" s="13"/>
      <c r="APF860" s="13"/>
      <c r="APG860" s="13"/>
      <c r="APH860" s="13"/>
      <c r="API860" s="13"/>
      <c r="APJ860" s="13"/>
      <c r="APK860" s="13"/>
      <c r="APL860" s="13"/>
      <c r="APM860" s="13"/>
      <c r="APN860" s="13"/>
      <c r="APO860" s="13"/>
      <c r="APP860" s="13"/>
      <c r="APQ860" s="13"/>
      <c r="APR860" s="13"/>
      <c r="APS860" s="13"/>
      <c r="APT860" s="13"/>
      <c r="APU860" s="13"/>
      <c r="APV860" s="13"/>
      <c r="APW860" s="13"/>
      <c r="APX860" s="13"/>
      <c r="APY860" s="13"/>
      <c r="APZ860" s="13"/>
      <c r="AQA860" s="13"/>
      <c r="AQB860" s="13"/>
      <c r="AQC860" s="13"/>
      <c r="AQD860" s="13"/>
      <c r="AQE860" s="13"/>
      <c r="AQF860" s="13"/>
      <c r="AQG860" s="13"/>
      <c r="AQH860" s="13"/>
      <c r="AQI860" s="13"/>
      <c r="AQJ860" s="13"/>
      <c r="AQK860" s="13"/>
      <c r="AQL860" s="13"/>
      <c r="AQM860" s="13"/>
      <c r="AQN860" s="13"/>
      <c r="AQO860" s="13"/>
      <c r="AQP860" s="13"/>
      <c r="AQQ860" s="13"/>
      <c r="AQR860" s="13"/>
      <c r="AQS860" s="13"/>
      <c r="AQT860" s="13"/>
      <c r="AQU860" s="13"/>
      <c r="AQV860" s="13"/>
      <c r="AQW860" s="13"/>
      <c r="AQX860" s="13"/>
      <c r="AQY860" s="13"/>
      <c r="AQZ860" s="13"/>
      <c r="ARA860" s="13"/>
      <c r="ARB860" s="13"/>
      <c r="ARC860" s="13"/>
      <c r="ARD860" s="13"/>
      <c r="ARE860" s="13"/>
      <c r="ARF860" s="13"/>
      <c r="ARG860" s="13"/>
      <c r="ARH860" s="13"/>
      <c r="ARI860" s="13"/>
      <c r="ARJ860" s="13"/>
      <c r="ARK860" s="13"/>
      <c r="ARL860" s="13"/>
      <c r="ARM860" s="13"/>
      <c r="ARN860" s="13"/>
      <c r="ARO860" s="13"/>
      <c r="ARP860" s="13"/>
      <c r="ARQ860" s="13"/>
      <c r="ARR860" s="13"/>
      <c r="ARS860" s="13"/>
      <c r="ART860" s="13"/>
      <c r="ARU860" s="13"/>
      <c r="ARV860" s="13"/>
      <c r="ARW860" s="13"/>
      <c r="ARX860" s="13"/>
      <c r="ARY860" s="13"/>
      <c r="ARZ860" s="13"/>
      <c r="ASA860" s="13"/>
      <c r="ASB860" s="13"/>
      <c r="ASC860" s="13"/>
      <c r="ASD860" s="13"/>
      <c r="ASE860" s="13"/>
      <c r="ASF860" s="13"/>
      <c r="ASG860" s="13"/>
      <c r="ASH860" s="13"/>
      <c r="ASI860" s="13"/>
      <c r="ASJ860" s="13"/>
      <c r="ASK860" s="13"/>
      <c r="ASL860" s="13"/>
      <c r="ASM860" s="13"/>
      <c r="ASN860" s="13"/>
      <c r="ASO860" s="13"/>
      <c r="ASP860" s="13"/>
      <c r="ASQ860" s="13"/>
      <c r="ASR860" s="13"/>
      <c r="ASS860" s="13"/>
      <c r="AST860" s="13"/>
      <c r="ASU860" s="13"/>
      <c r="ASV860" s="13"/>
      <c r="ASW860" s="13"/>
      <c r="ASX860" s="13"/>
      <c r="ASY860" s="13"/>
      <c r="ASZ860" s="13"/>
      <c r="ATA860" s="13"/>
      <c r="ATB860" s="13"/>
      <c r="ATC860" s="13"/>
      <c r="ATD860" s="13"/>
      <c r="ATE860" s="13"/>
      <c r="ATF860" s="13"/>
      <c r="ATG860" s="13"/>
      <c r="ATH860" s="13"/>
      <c r="ATI860" s="13"/>
      <c r="ATJ860" s="13"/>
      <c r="ATK860" s="13"/>
      <c r="ATL860" s="13"/>
      <c r="ATM860" s="13"/>
      <c r="ATN860" s="13"/>
      <c r="ATO860" s="13"/>
      <c r="ATP860" s="13"/>
      <c r="ATQ860" s="13"/>
      <c r="ATR860" s="13"/>
      <c r="ATS860" s="13"/>
      <c r="ATT860" s="13"/>
      <c r="ATU860" s="13"/>
      <c r="ATV860" s="13"/>
      <c r="ATW860" s="13"/>
      <c r="ATX860" s="13"/>
      <c r="ATY860" s="13"/>
      <c r="ATZ860" s="13"/>
      <c r="AUA860" s="13"/>
      <c r="AUB860" s="13"/>
      <c r="AUC860" s="13"/>
      <c r="AUD860" s="13"/>
      <c r="AUE860" s="13"/>
      <c r="AUF860" s="13"/>
      <c r="AUG860" s="13"/>
      <c r="AUH860" s="13"/>
      <c r="AUI860" s="13"/>
      <c r="AUJ860" s="13"/>
      <c r="AUK860" s="13"/>
      <c r="AUL860" s="13"/>
      <c r="AUM860" s="13"/>
      <c r="AUN860" s="13"/>
      <c r="AUO860" s="13"/>
      <c r="AUP860" s="13"/>
      <c r="AUQ860" s="13"/>
      <c r="AUR860" s="13"/>
      <c r="AUS860" s="13"/>
      <c r="AUT860" s="13"/>
      <c r="AUU860" s="13"/>
      <c r="AUV860" s="13"/>
      <c r="AUW860" s="13"/>
      <c r="AUX860" s="13"/>
      <c r="AUY860" s="13"/>
      <c r="AUZ860" s="13"/>
      <c r="AVA860" s="13"/>
      <c r="AVB860" s="13"/>
      <c r="AVC860" s="13"/>
      <c r="AVD860" s="13"/>
      <c r="AVE860" s="13"/>
      <c r="AVF860" s="13"/>
      <c r="AVG860" s="13"/>
      <c r="AVH860" s="13"/>
      <c r="AVI860" s="13"/>
      <c r="AVJ860" s="13"/>
      <c r="AVK860" s="13"/>
      <c r="AVL860" s="13"/>
      <c r="AVM860" s="13"/>
      <c r="AVN860" s="13"/>
      <c r="AVO860" s="13"/>
      <c r="AVP860" s="13"/>
      <c r="AVQ860" s="13"/>
      <c r="AVR860" s="13"/>
      <c r="AVS860" s="13"/>
      <c r="AVT860" s="13"/>
      <c r="AVU860" s="13"/>
      <c r="AVV860" s="13"/>
      <c r="AVW860" s="13"/>
      <c r="AVX860" s="13"/>
      <c r="AVY860" s="13"/>
      <c r="AVZ860" s="13"/>
      <c r="AWA860" s="13"/>
      <c r="AWB860" s="13"/>
      <c r="AWC860" s="13"/>
      <c r="AWD860" s="13"/>
      <c r="AWE860" s="13"/>
      <c r="AWF860" s="13"/>
      <c r="AWG860" s="13"/>
      <c r="AWH860" s="13"/>
      <c r="AWI860" s="13"/>
      <c r="AWJ860" s="13"/>
      <c r="AWK860" s="13"/>
      <c r="AWL860" s="13"/>
      <c r="AWM860" s="13"/>
      <c r="AWN860" s="13"/>
      <c r="AWO860" s="13"/>
      <c r="AWP860" s="13"/>
      <c r="AWQ860" s="13"/>
      <c r="AWR860" s="13"/>
      <c r="AWS860" s="13"/>
      <c r="AWT860" s="13"/>
      <c r="AWU860" s="13"/>
      <c r="AWV860" s="13"/>
      <c r="AWW860" s="13"/>
      <c r="AWX860" s="13"/>
      <c r="AWY860" s="13"/>
      <c r="AWZ860" s="13"/>
      <c r="AXA860" s="13"/>
      <c r="AXB860" s="13"/>
      <c r="AXC860" s="13"/>
      <c r="AXD860" s="13"/>
      <c r="AXE860" s="13"/>
      <c r="AXF860" s="13"/>
      <c r="AXG860" s="13"/>
      <c r="AXH860" s="13"/>
      <c r="AXI860" s="13"/>
      <c r="AXJ860" s="13"/>
      <c r="AXK860" s="13"/>
      <c r="AXL860" s="13"/>
      <c r="AXM860" s="13"/>
      <c r="AXN860" s="13"/>
      <c r="AXO860" s="13"/>
      <c r="AXP860" s="13"/>
      <c r="AXQ860" s="13"/>
      <c r="AXR860" s="13"/>
      <c r="AXS860" s="13"/>
      <c r="AXT860" s="13"/>
      <c r="AXU860" s="13"/>
      <c r="AXV860" s="13"/>
      <c r="AXW860" s="13"/>
      <c r="AXX860" s="13"/>
      <c r="AXY860" s="13"/>
      <c r="AXZ860" s="13"/>
      <c r="AYA860" s="13"/>
      <c r="AYB860" s="13"/>
      <c r="AYC860" s="13"/>
      <c r="AYD860" s="13"/>
      <c r="AYE860" s="13"/>
      <c r="AYF860" s="13"/>
      <c r="AYG860" s="13"/>
      <c r="AYH860" s="13"/>
      <c r="AYI860" s="13"/>
      <c r="AYJ860" s="13"/>
      <c r="AYK860" s="13"/>
      <c r="AYL860" s="13"/>
      <c r="AYM860" s="13"/>
      <c r="AYN860" s="13"/>
      <c r="AYO860" s="13"/>
      <c r="AYP860" s="13"/>
      <c r="AYQ860" s="13"/>
      <c r="AYR860" s="13"/>
      <c r="AYS860" s="13"/>
      <c r="AYT860" s="13"/>
      <c r="AYU860" s="13"/>
      <c r="AYV860" s="13"/>
      <c r="AYW860" s="13"/>
      <c r="AYX860" s="13"/>
      <c r="AYY860" s="13"/>
      <c r="AYZ860" s="13"/>
      <c r="AZA860" s="13"/>
      <c r="AZB860" s="13"/>
      <c r="AZC860" s="13"/>
      <c r="AZD860" s="13"/>
      <c r="AZE860" s="13"/>
      <c r="AZF860" s="13"/>
      <c r="AZG860" s="13"/>
      <c r="AZH860" s="13"/>
      <c r="AZI860" s="13"/>
      <c r="AZJ860" s="13"/>
      <c r="AZK860" s="13"/>
      <c r="AZL860" s="13"/>
      <c r="AZM860" s="13"/>
      <c r="AZN860" s="13"/>
      <c r="AZO860" s="13"/>
      <c r="AZP860" s="13"/>
      <c r="AZQ860" s="13"/>
      <c r="AZR860" s="13"/>
      <c r="AZS860" s="13"/>
      <c r="AZT860" s="13"/>
      <c r="AZU860" s="13"/>
      <c r="AZV860" s="13"/>
      <c r="AZW860" s="13"/>
      <c r="AZX860" s="13"/>
      <c r="AZY860" s="13"/>
      <c r="AZZ860" s="13"/>
      <c r="BAA860" s="13"/>
      <c r="BAB860" s="13"/>
      <c r="BAC860" s="13"/>
      <c r="BAD860" s="13"/>
      <c r="BAE860" s="13"/>
      <c r="BAF860" s="13"/>
      <c r="BAG860" s="13"/>
      <c r="BAH860" s="13"/>
      <c r="BAI860" s="13"/>
      <c r="BAJ860" s="13"/>
      <c r="BAK860" s="13"/>
      <c r="BAL860" s="13"/>
      <c r="BAM860" s="13"/>
      <c r="BAN860" s="13"/>
      <c r="BAO860" s="13"/>
      <c r="BAP860" s="13"/>
      <c r="BAQ860" s="13"/>
      <c r="BAR860" s="13"/>
      <c r="BAS860" s="13"/>
      <c r="BAT860" s="13"/>
      <c r="BAU860" s="13"/>
      <c r="BAV860" s="13"/>
      <c r="BAW860" s="13"/>
      <c r="BAX860" s="13"/>
      <c r="BAY860" s="13"/>
      <c r="BAZ860" s="13"/>
      <c r="BBA860" s="13"/>
      <c r="BBB860" s="13"/>
      <c r="BBC860" s="13"/>
      <c r="BBD860" s="13"/>
      <c r="BBE860" s="13"/>
      <c r="BBF860" s="13"/>
      <c r="BBG860" s="13"/>
      <c r="BBH860" s="13"/>
      <c r="BBI860" s="13"/>
      <c r="BBJ860" s="13"/>
      <c r="BBK860" s="13"/>
      <c r="BBL860" s="13"/>
      <c r="BBM860" s="13"/>
      <c r="BBN860" s="13"/>
      <c r="BBO860" s="13"/>
      <c r="BBP860" s="13"/>
      <c r="BBQ860" s="13"/>
      <c r="BBR860" s="13"/>
      <c r="BBS860" s="13"/>
      <c r="BBT860" s="13"/>
      <c r="BBU860" s="13"/>
      <c r="BBV860" s="13"/>
      <c r="BBW860" s="13"/>
      <c r="BBX860" s="13"/>
      <c r="BBY860" s="13"/>
      <c r="BBZ860" s="13"/>
      <c r="BCA860" s="13"/>
      <c r="BCB860" s="13"/>
      <c r="BCC860" s="13"/>
      <c r="BCD860" s="13"/>
      <c r="BCE860" s="13"/>
      <c r="BCF860" s="13"/>
      <c r="BCG860" s="13"/>
      <c r="BCH860" s="13"/>
      <c r="BCI860" s="13"/>
      <c r="BCJ860" s="13"/>
      <c r="BCK860" s="13"/>
      <c r="BCL860" s="13"/>
      <c r="BCM860" s="13"/>
      <c r="BCN860" s="13"/>
      <c r="BCO860" s="13"/>
      <c r="BCP860" s="13"/>
      <c r="BCQ860" s="13"/>
      <c r="BCR860" s="13"/>
      <c r="BCS860" s="13"/>
      <c r="BCT860" s="13"/>
      <c r="BCU860" s="13"/>
      <c r="BCV860" s="13"/>
      <c r="BCW860" s="13"/>
      <c r="BCX860" s="13"/>
      <c r="BCY860" s="13"/>
      <c r="BCZ860" s="13"/>
      <c r="BDA860" s="13"/>
      <c r="BDB860" s="13"/>
      <c r="BDC860" s="13"/>
      <c r="BDD860" s="13"/>
      <c r="BDE860" s="13"/>
      <c r="BDF860" s="13"/>
      <c r="BDG860" s="13"/>
      <c r="BDH860" s="13"/>
      <c r="BDI860" s="13"/>
      <c r="BDJ860" s="13"/>
      <c r="BDK860" s="13"/>
      <c r="BDL860" s="13"/>
      <c r="BDM860" s="13"/>
      <c r="BDN860" s="13"/>
      <c r="BDO860" s="13"/>
      <c r="BDP860" s="13"/>
      <c r="BDQ860" s="13"/>
      <c r="BDR860" s="13"/>
      <c r="BDS860" s="13"/>
      <c r="BDT860" s="13"/>
      <c r="BDU860" s="13"/>
      <c r="BDV860" s="13"/>
      <c r="BDW860" s="13"/>
      <c r="BDX860" s="13"/>
      <c r="BDY860" s="13"/>
      <c r="BDZ860" s="13"/>
      <c r="BEA860" s="13"/>
      <c r="BEB860" s="13"/>
      <c r="BEC860" s="13"/>
      <c r="BED860" s="13"/>
      <c r="BEE860" s="13"/>
      <c r="BEF860" s="13"/>
      <c r="BEG860" s="13"/>
      <c r="BEH860" s="13"/>
      <c r="BEI860" s="13"/>
      <c r="BEJ860" s="13"/>
      <c r="BEK860" s="13"/>
      <c r="BEL860" s="13"/>
      <c r="BEM860" s="13"/>
      <c r="BEN860" s="13"/>
      <c r="BEO860" s="13"/>
      <c r="BEP860" s="13"/>
      <c r="BEQ860" s="13"/>
      <c r="BER860" s="13"/>
      <c r="BES860" s="13"/>
      <c r="BET860" s="13"/>
      <c r="BEU860" s="13"/>
      <c r="BEV860" s="13"/>
      <c r="BEW860" s="13"/>
      <c r="BEX860" s="13"/>
      <c r="BEY860" s="13"/>
      <c r="BEZ860" s="13"/>
      <c r="BFA860" s="13"/>
      <c r="BFB860" s="13"/>
      <c r="BFC860" s="13"/>
      <c r="BFD860" s="13"/>
      <c r="BFE860" s="13"/>
      <c r="BFF860" s="13"/>
      <c r="BFG860" s="13"/>
      <c r="BFH860" s="13"/>
      <c r="BFI860" s="13"/>
      <c r="BFJ860" s="13"/>
      <c r="BFK860" s="13"/>
      <c r="BFL860" s="13"/>
      <c r="BFM860" s="13"/>
      <c r="BFN860" s="13"/>
      <c r="BFO860" s="13"/>
      <c r="BFP860" s="13"/>
      <c r="BFQ860" s="13"/>
      <c r="BFR860" s="13"/>
      <c r="BFS860" s="13"/>
      <c r="BFT860" s="13"/>
      <c r="BFU860" s="13"/>
      <c r="BFV860" s="13"/>
      <c r="BFW860" s="13"/>
      <c r="BFX860" s="13"/>
      <c r="BFY860" s="13"/>
      <c r="BFZ860" s="13"/>
      <c r="BGA860" s="13"/>
      <c r="BGB860" s="13"/>
      <c r="BGC860" s="13"/>
      <c r="BGD860" s="13"/>
      <c r="BGE860" s="13"/>
      <c r="BGF860" s="13"/>
      <c r="BGG860" s="13"/>
      <c r="BGH860" s="13"/>
      <c r="BGI860" s="13"/>
      <c r="BGJ860" s="13"/>
      <c r="BGK860" s="13"/>
      <c r="BGL860" s="13"/>
      <c r="BGM860" s="13"/>
      <c r="BGN860" s="13"/>
      <c r="BGO860" s="13"/>
      <c r="BGP860" s="13"/>
      <c r="BGQ860" s="13"/>
      <c r="BGR860" s="13"/>
      <c r="BGS860" s="13"/>
      <c r="BGT860" s="13"/>
      <c r="BGU860" s="13"/>
      <c r="BGV860" s="13"/>
      <c r="BGW860" s="13"/>
      <c r="BGX860" s="13"/>
      <c r="BGY860" s="13"/>
      <c r="BGZ860" s="13"/>
      <c r="BHA860" s="13"/>
      <c r="BHB860" s="13"/>
      <c r="BHC860" s="13"/>
      <c r="BHD860" s="13"/>
      <c r="BHE860" s="13"/>
      <c r="BHF860" s="13"/>
      <c r="BHG860" s="13"/>
      <c r="BHH860" s="13"/>
      <c r="BHI860" s="13"/>
      <c r="BHJ860" s="13"/>
      <c r="BHK860" s="13"/>
      <c r="BHL860" s="13"/>
      <c r="BHM860" s="13"/>
      <c r="BHN860" s="13"/>
      <c r="BHO860" s="13"/>
      <c r="BHP860" s="13"/>
      <c r="BHQ860" s="13"/>
      <c r="BHR860" s="13"/>
      <c r="BHS860" s="13"/>
      <c r="BHT860" s="13"/>
      <c r="BHU860" s="13"/>
      <c r="BHV860" s="13"/>
      <c r="BHW860" s="13"/>
      <c r="BHX860" s="13"/>
      <c r="BHY860" s="13"/>
      <c r="BHZ860" s="13"/>
      <c r="BIA860" s="13"/>
      <c r="BIB860" s="13"/>
      <c r="BIC860" s="13"/>
      <c r="BID860" s="13"/>
      <c r="BIE860" s="13"/>
      <c r="BIF860" s="13"/>
      <c r="BIG860" s="13"/>
      <c r="BIH860" s="13"/>
      <c r="BII860" s="13"/>
      <c r="BIJ860" s="13"/>
      <c r="BIK860" s="13"/>
      <c r="BIL860" s="13"/>
      <c r="BIM860" s="13"/>
      <c r="BIN860" s="13"/>
      <c r="BIO860" s="13"/>
      <c r="BIP860" s="13"/>
      <c r="BIQ860" s="13"/>
      <c r="BIR860" s="13"/>
      <c r="BIS860" s="13"/>
      <c r="BIT860" s="13"/>
      <c r="BIU860" s="13"/>
      <c r="BIV860" s="13"/>
      <c r="BIW860" s="13"/>
      <c r="BIX860" s="13"/>
      <c r="BIY860" s="13"/>
      <c r="BIZ860" s="13"/>
      <c r="BJA860" s="13"/>
      <c r="BJB860" s="13"/>
      <c r="BJC860" s="13"/>
      <c r="BJD860" s="13"/>
      <c r="BJE860" s="13"/>
      <c r="BJF860" s="13"/>
      <c r="BJG860" s="13"/>
      <c r="BJH860" s="13"/>
      <c r="BJI860" s="13"/>
      <c r="BJJ860" s="13"/>
      <c r="BJK860" s="13"/>
      <c r="BJL860" s="13"/>
      <c r="BJM860" s="13"/>
      <c r="BJN860" s="13"/>
      <c r="BJO860" s="13"/>
      <c r="BJP860" s="13"/>
      <c r="BJQ860" s="13"/>
      <c r="BJR860" s="13"/>
      <c r="BJS860" s="13"/>
      <c r="BJT860" s="13"/>
      <c r="BJU860" s="13"/>
      <c r="BJV860" s="13"/>
      <c r="BJW860" s="13"/>
      <c r="BJX860" s="13"/>
      <c r="BJY860" s="13"/>
      <c r="BJZ860" s="13"/>
      <c r="BKA860" s="13"/>
      <c r="BKB860" s="13"/>
      <c r="BKC860" s="13"/>
      <c r="BKD860" s="13"/>
      <c r="BKE860" s="13"/>
      <c r="BKF860" s="13"/>
      <c r="BKG860" s="13"/>
      <c r="BKH860" s="13"/>
      <c r="BKI860" s="13"/>
      <c r="BKJ860" s="13"/>
      <c r="BKK860" s="13"/>
      <c r="BKL860" s="13"/>
      <c r="BKM860" s="13"/>
      <c r="BKN860" s="13"/>
      <c r="BKO860" s="13"/>
      <c r="BKP860" s="13"/>
      <c r="BKQ860" s="13"/>
      <c r="BKR860" s="13"/>
      <c r="BKS860" s="13"/>
      <c r="BKT860" s="13"/>
      <c r="BKU860" s="13"/>
      <c r="BKV860" s="13"/>
      <c r="BKW860" s="13"/>
      <c r="BKX860" s="13"/>
      <c r="BKY860" s="13"/>
      <c r="BKZ860" s="13"/>
      <c r="BLA860" s="13"/>
      <c r="BLB860" s="13"/>
      <c r="BLC860" s="13"/>
      <c r="BLD860" s="13"/>
      <c r="BLE860" s="13"/>
      <c r="BLF860" s="13"/>
      <c r="BLG860" s="13"/>
      <c r="BLH860" s="13"/>
      <c r="BLI860" s="13"/>
      <c r="BLJ860" s="13"/>
      <c r="BLK860" s="13"/>
      <c r="BLL860" s="13"/>
      <c r="BLM860" s="13"/>
      <c r="BLN860" s="13"/>
      <c r="BLO860" s="13"/>
      <c r="BLP860" s="13"/>
      <c r="BLQ860" s="13"/>
      <c r="BLR860" s="13"/>
      <c r="BLS860" s="13"/>
      <c r="BLT860" s="13"/>
      <c r="BLU860" s="13"/>
      <c r="BLV860" s="13"/>
      <c r="BLW860" s="13"/>
      <c r="BLX860" s="13"/>
      <c r="BLY860" s="13"/>
      <c r="BLZ860" s="13"/>
      <c r="BMA860" s="13"/>
      <c r="BMB860" s="13"/>
      <c r="BMC860" s="13"/>
      <c r="BMD860" s="13"/>
      <c r="BME860" s="13"/>
      <c r="BMF860" s="13"/>
      <c r="BMG860" s="13"/>
      <c r="BMH860" s="13"/>
      <c r="BMI860" s="13"/>
      <c r="BMJ860" s="13"/>
      <c r="BMK860" s="13"/>
      <c r="BML860" s="13"/>
      <c r="BMM860" s="13"/>
      <c r="BMN860" s="13"/>
      <c r="BMO860" s="13"/>
      <c r="BMP860" s="13"/>
      <c r="BMQ860" s="13"/>
      <c r="BMR860" s="13"/>
      <c r="BMS860" s="13"/>
      <c r="BMT860" s="13"/>
      <c r="BMU860" s="13"/>
      <c r="BMV860" s="13"/>
      <c r="BMW860" s="13"/>
      <c r="BMX860" s="13"/>
      <c r="BMY860" s="13"/>
      <c r="BMZ860" s="13"/>
      <c r="BNA860" s="13"/>
      <c r="BNB860" s="13"/>
      <c r="BNC860" s="13"/>
      <c r="BND860" s="13"/>
      <c r="BNE860" s="13"/>
      <c r="BNF860" s="13"/>
      <c r="BNG860" s="13"/>
      <c r="BNH860" s="13"/>
      <c r="BNI860" s="13"/>
      <c r="BNJ860" s="13"/>
      <c r="BNK860" s="13"/>
      <c r="BNL860" s="13"/>
      <c r="BNM860" s="13"/>
      <c r="BNN860" s="13"/>
      <c r="BNO860" s="13"/>
      <c r="BNP860" s="13"/>
      <c r="BNQ860" s="13"/>
      <c r="BNR860" s="13"/>
      <c r="BNS860" s="13"/>
      <c r="BNT860" s="13"/>
      <c r="BNU860" s="13"/>
      <c r="BNV860" s="13"/>
      <c r="BNW860" s="13"/>
      <c r="BNX860" s="13"/>
      <c r="BNY860" s="13"/>
      <c r="BNZ860" s="13"/>
      <c r="BOA860" s="13"/>
      <c r="BOB860" s="13"/>
      <c r="BOC860" s="13"/>
      <c r="BOD860" s="13"/>
      <c r="BOE860" s="13"/>
      <c r="BOF860" s="13"/>
      <c r="BOG860" s="13"/>
      <c r="BOH860" s="13"/>
      <c r="BOI860" s="13"/>
      <c r="BOJ860" s="13"/>
      <c r="BOK860" s="13"/>
      <c r="BOL860" s="13"/>
      <c r="BOM860" s="13"/>
      <c r="BON860" s="13"/>
      <c r="BOO860" s="13"/>
      <c r="BOP860" s="13"/>
      <c r="BOQ860" s="13"/>
      <c r="BOR860" s="13"/>
      <c r="BOS860" s="13"/>
      <c r="BOT860" s="13"/>
      <c r="BOU860" s="13"/>
      <c r="BOV860" s="13"/>
      <c r="BOW860" s="13"/>
      <c r="BOX860" s="13"/>
      <c r="BOY860" s="13"/>
      <c r="BOZ860" s="13"/>
      <c r="BPA860" s="13"/>
      <c r="BPB860" s="13"/>
      <c r="BPC860" s="13"/>
      <c r="BPD860" s="13"/>
      <c r="BPE860" s="13"/>
      <c r="BPF860" s="13"/>
      <c r="BPG860" s="13"/>
      <c r="BPH860" s="13"/>
      <c r="BPI860" s="13"/>
      <c r="BPJ860" s="13"/>
      <c r="BPK860" s="13"/>
      <c r="BPL860" s="13"/>
      <c r="BPM860" s="13"/>
      <c r="BPN860" s="13"/>
      <c r="BPO860" s="13"/>
      <c r="BPP860" s="13"/>
      <c r="BPQ860" s="13"/>
      <c r="BPR860" s="13"/>
      <c r="BPS860" s="13"/>
      <c r="BPT860" s="13"/>
      <c r="BPU860" s="13"/>
      <c r="BPV860" s="13"/>
      <c r="BPW860" s="13"/>
      <c r="BPX860" s="13"/>
      <c r="BPY860" s="13"/>
      <c r="BPZ860" s="13"/>
      <c r="BQA860" s="13"/>
      <c r="BQB860" s="13"/>
      <c r="BQC860" s="13"/>
      <c r="BQD860" s="13"/>
      <c r="BQE860" s="13"/>
      <c r="BQF860" s="13"/>
      <c r="BQG860" s="13"/>
      <c r="BQH860" s="13"/>
      <c r="BQI860" s="13"/>
      <c r="BQJ860" s="13"/>
      <c r="BQK860" s="13"/>
      <c r="BQL860" s="13"/>
      <c r="BQM860" s="13"/>
      <c r="BQN860" s="13"/>
      <c r="BQO860" s="13"/>
      <c r="BQP860" s="13"/>
      <c r="BQQ860" s="13"/>
      <c r="BQR860" s="13"/>
      <c r="BQS860" s="13"/>
      <c r="BQT860" s="13"/>
      <c r="BQU860" s="13"/>
      <c r="BQV860" s="13"/>
      <c r="BQW860" s="13"/>
      <c r="BQX860" s="13"/>
      <c r="BQY860" s="13"/>
      <c r="BQZ860" s="13"/>
      <c r="BRA860" s="13"/>
      <c r="BRB860" s="13"/>
      <c r="BRC860" s="13"/>
      <c r="BRD860" s="13"/>
      <c r="BRE860" s="13"/>
      <c r="BRF860" s="13"/>
      <c r="BRG860" s="13"/>
      <c r="BRH860" s="13"/>
      <c r="BRI860" s="13"/>
      <c r="BRJ860" s="13"/>
      <c r="BRK860" s="13"/>
      <c r="BRL860" s="13"/>
      <c r="BRM860" s="13"/>
      <c r="BRN860" s="13"/>
      <c r="BRO860" s="13"/>
      <c r="BRP860" s="13"/>
      <c r="BRQ860" s="13"/>
      <c r="BRR860" s="13"/>
      <c r="BRS860" s="13"/>
      <c r="BRT860" s="13"/>
      <c r="BRU860" s="13"/>
      <c r="BRV860" s="13"/>
      <c r="BRW860" s="13"/>
      <c r="BRX860" s="13"/>
      <c r="BRY860" s="13"/>
      <c r="BRZ860" s="13"/>
      <c r="BSA860" s="13"/>
      <c r="BSB860" s="13"/>
      <c r="BSC860" s="13"/>
      <c r="BSD860" s="13"/>
      <c r="BSE860" s="13"/>
      <c r="BSF860" s="13"/>
      <c r="BSG860" s="13"/>
      <c r="BSH860" s="13"/>
      <c r="BSI860" s="13"/>
      <c r="BSJ860" s="13"/>
      <c r="BSK860" s="13"/>
      <c r="BSL860" s="13"/>
      <c r="BSM860" s="13"/>
      <c r="BSN860" s="13"/>
      <c r="BSO860" s="13"/>
      <c r="BSP860" s="13"/>
      <c r="BSQ860" s="13"/>
      <c r="BSR860" s="13"/>
      <c r="BSS860" s="13"/>
      <c r="BST860" s="13"/>
      <c r="BSU860" s="13"/>
      <c r="BSV860" s="13"/>
      <c r="BSW860" s="13"/>
      <c r="BSX860" s="13"/>
      <c r="BSY860" s="13"/>
      <c r="BSZ860" s="13"/>
      <c r="BTA860" s="13"/>
      <c r="BTB860" s="13"/>
      <c r="BTC860" s="13"/>
      <c r="BTD860" s="13"/>
      <c r="BTE860" s="13"/>
      <c r="BTF860" s="13"/>
      <c r="BTG860" s="13"/>
      <c r="BTH860" s="13"/>
      <c r="BTI860" s="13"/>
      <c r="BTJ860" s="13"/>
      <c r="BTK860" s="13"/>
      <c r="BTL860" s="13"/>
      <c r="BTM860" s="13"/>
      <c r="BTN860" s="13"/>
      <c r="BTO860" s="13"/>
      <c r="BTP860" s="13"/>
      <c r="BTQ860" s="13"/>
      <c r="BTR860" s="13"/>
      <c r="BTS860" s="13"/>
      <c r="BTT860" s="13"/>
      <c r="BTU860" s="13"/>
      <c r="BTV860" s="13"/>
      <c r="BTW860" s="13"/>
      <c r="BTX860" s="13"/>
      <c r="BTY860" s="13"/>
      <c r="BTZ860" s="13"/>
      <c r="BUA860" s="13"/>
      <c r="BUB860" s="13"/>
      <c r="BUC860" s="13"/>
      <c r="BUD860" s="13"/>
      <c r="BUE860" s="13"/>
      <c r="BUF860" s="13"/>
      <c r="BUG860" s="13"/>
      <c r="BUH860" s="13"/>
      <c r="BUI860" s="13"/>
      <c r="BUJ860" s="13"/>
      <c r="BUK860" s="13"/>
      <c r="BUL860" s="13"/>
      <c r="BUM860" s="13"/>
      <c r="BUN860" s="13"/>
      <c r="BUO860" s="13"/>
      <c r="BUP860" s="13"/>
      <c r="BUQ860" s="13"/>
      <c r="BUR860" s="13"/>
      <c r="BUS860" s="13"/>
      <c r="BUT860" s="13"/>
      <c r="BUU860" s="13"/>
      <c r="BUV860" s="13"/>
      <c r="BUW860" s="13"/>
      <c r="BUX860" s="13"/>
      <c r="BUY860" s="13"/>
      <c r="BUZ860" s="13"/>
      <c r="BVA860" s="13"/>
      <c r="BVB860" s="13"/>
      <c r="BVC860" s="13"/>
      <c r="BVD860" s="13"/>
      <c r="BVE860" s="13"/>
      <c r="BVF860" s="13"/>
      <c r="BVG860" s="13"/>
      <c r="BVH860" s="13"/>
      <c r="BVI860" s="13"/>
      <c r="BVJ860" s="13"/>
      <c r="BVK860" s="13"/>
      <c r="BVL860" s="13"/>
      <c r="BVM860" s="13"/>
      <c r="BVN860" s="13"/>
      <c r="BVO860" s="13"/>
      <c r="BVP860" s="13"/>
      <c r="BVQ860" s="13"/>
      <c r="BVR860" s="13"/>
      <c r="BVS860" s="13"/>
      <c r="BVT860" s="13"/>
      <c r="BVU860" s="13"/>
      <c r="BVV860" s="13"/>
      <c r="BVW860" s="13"/>
      <c r="BVX860" s="13"/>
      <c r="BVY860" s="13"/>
      <c r="BVZ860" s="13"/>
      <c r="BWA860" s="13"/>
      <c r="BWB860" s="13"/>
      <c r="BWC860" s="13"/>
      <c r="BWD860" s="13"/>
      <c r="BWE860" s="13"/>
      <c r="BWF860" s="13"/>
      <c r="BWG860" s="13"/>
      <c r="BWH860" s="13"/>
      <c r="BWI860" s="13"/>
      <c r="BWJ860" s="13"/>
      <c r="BWK860" s="13"/>
      <c r="BWL860" s="13"/>
      <c r="BWM860" s="13"/>
      <c r="BWN860" s="13"/>
      <c r="BWO860" s="13"/>
      <c r="BWP860" s="13"/>
      <c r="BWQ860" s="13"/>
      <c r="BWR860" s="13"/>
      <c r="BWS860" s="13"/>
      <c r="BWT860" s="13"/>
      <c r="BWU860" s="13"/>
      <c r="BWV860" s="13"/>
      <c r="BWW860" s="13"/>
      <c r="BWX860" s="13"/>
      <c r="BWY860" s="13"/>
      <c r="BWZ860" s="13"/>
      <c r="BXA860" s="13"/>
      <c r="BXB860" s="13"/>
      <c r="BXC860" s="13"/>
      <c r="BXD860" s="13"/>
      <c r="BXE860" s="13"/>
      <c r="BXF860" s="13"/>
      <c r="BXG860" s="13"/>
      <c r="BXH860" s="13"/>
      <c r="BXI860" s="13"/>
      <c r="BXJ860" s="13"/>
      <c r="BXK860" s="13"/>
      <c r="BXL860" s="13"/>
      <c r="BXM860" s="13"/>
      <c r="BXN860" s="13"/>
      <c r="BXO860" s="13"/>
      <c r="BXP860" s="13"/>
      <c r="BXQ860" s="13"/>
      <c r="BXR860" s="13"/>
      <c r="BXS860" s="13"/>
      <c r="BXT860" s="13"/>
      <c r="BXU860" s="13"/>
      <c r="BXV860" s="13"/>
      <c r="BXW860" s="13"/>
      <c r="BXX860" s="13"/>
      <c r="BXY860" s="13"/>
      <c r="BXZ860" s="13"/>
      <c r="BYA860" s="13"/>
      <c r="BYB860" s="13"/>
      <c r="BYC860" s="13"/>
      <c r="BYD860" s="13"/>
      <c r="BYE860" s="13"/>
      <c r="BYF860" s="13"/>
      <c r="BYG860" s="13"/>
      <c r="BYH860" s="13"/>
      <c r="BYI860" s="13"/>
      <c r="BYJ860" s="13"/>
      <c r="BYK860" s="13"/>
      <c r="BYL860" s="13"/>
      <c r="BYM860" s="13"/>
      <c r="BYN860" s="13"/>
      <c r="BYO860" s="13"/>
      <c r="BYP860" s="13"/>
      <c r="BYQ860" s="13"/>
      <c r="BYR860" s="13"/>
      <c r="BYS860" s="13"/>
      <c r="BYT860" s="13"/>
      <c r="BYU860" s="13"/>
      <c r="BYV860" s="13"/>
      <c r="BYW860" s="13"/>
      <c r="BYX860" s="13"/>
      <c r="BYY860" s="13"/>
      <c r="BYZ860" s="13"/>
      <c r="BZA860" s="13"/>
      <c r="BZB860" s="13"/>
      <c r="BZC860" s="13"/>
      <c r="BZD860" s="13"/>
      <c r="BZE860" s="13"/>
      <c r="BZF860" s="13"/>
      <c r="BZG860" s="13"/>
      <c r="BZH860" s="13"/>
      <c r="BZI860" s="13"/>
      <c r="BZJ860" s="13"/>
      <c r="BZK860" s="13"/>
      <c r="BZL860" s="13"/>
      <c r="BZM860" s="13"/>
      <c r="BZN860" s="13"/>
      <c r="BZO860" s="13"/>
      <c r="BZP860" s="13"/>
      <c r="BZQ860" s="13"/>
      <c r="BZR860" s="13"/>
      <c r="BZS860" s="13"/>
      <c r="BZT860" s="13"/>
      <c r="BZU860" s="13"/>
      <c r="BZV860" s="13"/>
      <c r="BZW860" s="13"/>
      <c r="BZX860" s="13"/>
      <c r="BZY860" s="13"/>
      <c r="BZZ860" s="13"/>
      <c r="CAA860" s="13"/>
      <c r="CAB860" s="13"/>
      <c r="CAC860" s="13"/>
      <c r="CAD860" s="13"/>
      <c r="CAE860" s="13"/>
      <c r="CAF860" s="13"/>
      <c r="CAG860" s="13"/>
      <c r="CAH860" s="13"/>
      <c r="CAI860" s="13"/>
      <c r="CAJ860" s="13"/>
      <c r="CAK860" s="13"/>
      <c r="CAL860" s="13"/>
      <c r="CAM860" s="13"/>
      <c r="CAN860" s="13"/>
      <c r="CAO860" s="13"/>
      <c r="CAP860" s="13"/>
      <c r="CAQ860" s="13"/>
      <c r="CAR860" s="13"/>
      <c r="CAS860" s="13"/>
      <c r="CAT860" s="13"/>
      <c r="CAU860" s="13"/>
      <c r="CAV860" s="13"/>
      <c r="CAW860" s="13"/>
      <c r="CAX860" s="13"/>
      <c r="CAY860" s="13"/>
      <c r="CAZ860" s="13"/>
      <c r="CBA860" s="13"/>
      <c r="CBB860" s="13"/>
      <c r="CBC860" s="13"/>
      <c r="CBD860" s="13"/>
      <c r="CBE860" s="13"/>
      <c r="CBF860" s="13"/>
      <c r="CBG860" s="13"/>
      <c r="CBH860" s="13"/>
      <c r="CBI860" s="13"/>
      <c r="CBJ860" s="13"/>
      <c r="CBK860" s="13"/>
      <c r="CBL860" s="13"/>
      <c r="CBM860" s="13"/>
      <c r="CBN860" s="13"/>
      <c r="CBO860" s="13"/>
      <c r="CBP860" s="13"/>
      <c r="CBQ860" s="13"/>
      <c r="CBR860" s="13"/>
      <c r="CBS860" s="13"/>
      <c r="CBT860" s="13"/>
      <c r="CBU860" s="13"/>
      <c r="CBV860" s="13"/>
      <c r="CBW860" s="13"/>
      <c r="CBX860" s="13"/>
      <c r="CBY860" s="13"/>
      <c r="CBZ860" s="13"/>
      <c r="CCA860" s="13"/>
      <c r="CCB860" s="13"/>
      <c r="CCC860" s="13"/>
      <c r="CCD860" s="13"/>
      <c r="CCE860" s="13"/>
      <c r="CCF860" s="13"/>
      <c r="CCG860" s="13"/>
      <c r="CCH860" s="13"/>
      <c r="CCI860" s="13"/>
      <c r="CCJ860" s="13"/>
      <c r="CCK860" s="13"/>
      <c r="CCL860" s="13"/>
      <c r="CCM860" s="13"/>
      <c r="CCN860" s="13"/>
      <c r="CCO860" s="13"/>
      <c r="CCP860" s="13"/>
      <c r="CCQ860" s="13"/>
      <c r="CCR860" s="13"/>
      <c r="CCS860" s="13"/>
      <c r="CCT860" s="13"/>
      <c r="CCU860" s="13"/>
      <c r="CCV860" s="13"/>
      <c r="CCW860" s="13"/>
      <c r="CCX860" s="13"/>
      <c r="CCY860" s="13"/>
      <c r="CCZ860" s="13"/>
      <c r="CDA860" s="13"/>
      <c r="CDB860" s="13"/>
      <c r="CDC860" s="13"/>
      <c r="CDD860" s="13"/>
      <c r="CDE860" s="13"/>
      <c r="CDF860" s="13"/>
      <c r="CDG860" s="13"/>
      <c r="CDH860" s="13"/>
      <c r="CDI860" s="13"/>
      <c r="CDJ860" s="13"/>
      <c r="CDK860" s="13"/>
      <c r="CDL860" s="13"/>
      <c r="CDM860" s="13"/>
      <c r="CDN860" s="13"/>
      <c r="CDO860" s="13"/>
      <c r="CDP860" s="13"/>
      <c r="CDQ860" s="13"/>
      <c r="CDR860" s="13"/>
      <c r="CDS860" s="13"/>
      <c r="CDT860" s="13"/>
      <c r="CDU860" s="13"/>
      <c r="CDV860" s="13"/>
      <c r="CDW860" s="13"/>
      <c r="CDX860" s="13"/>
      <c r="CDY860" s="13"/>
      <c r="CDZ860" s="13"/>
      <c r="CEA860" s="13"/>
      <c r="CEB860" s="13"/>
      <c r="CEC860" s="13"/>
      <c r="CED860" s="13"/>
      <c r="CEE860" s="13"/>
      <c r="CEF860" s="13"/>
      <c r="CEG860" s="13"/>
      <c r="CEH860" s="13"/>
      <c r="CEI860" s="13"/>
      <c r="CEJ860" s="13"/>
      <c r="CEK860" s="13"/>
      <c r="CEL860" s="13"/>
      <c r="CEM860" s="13"/>
      <c r="CEN860" s="13"/>
      <c r="CEO860" s="13"/>
      <c r="CEP860" s="13"/>
      <c r="CEQ860" s="13"/>
      <c r="CER860" s="13"/>
      <c r="CES860" s="13"/>
      <c r="CET860" s="13"/>
      <c r="CEU860" s="13"/>
      <c r="CEV860" s="13"/>
      <c r="CEW860" s="13"/>
      <c r="CEX860" s="13"/>
      <c r="CEY860" s="13"/>
      <c r="CEZ860" s="13"/>
      <c r="CFA860" s="13"/>
      <c r="CFB860" s="13"/>
      <c r="CFC860" s="13"/>
      <c r="CFD860" s="13"/>
      <c r="CFE860" s="13"/>
      <c r="CFF860" s="13"/>
      <c r="CFG860" s="13"/>
      <c r="CFH860" s="13"/>
      <c r="CFI860" s="13"/>
      <c r="CFJ860" s="13"/>
      <c r="CFK860" s="13"/>
      <c r="CFL860" s="13"/>
      <c r="CFM860" s="13"/>
      <c r="CFN860" s="13"/>
      <c r="CFO860" s="13"/>
      <c r="CFP860" s="13"/>
      <c r="CFQ860" s="13"/>
      <c r="CFR860" s="13"/>
      <c r="CFS860" s="13"/>
      <c r="CFT860" s="13"/>
      <c r="CFU860" s="13"/>
      <c r="CFV860" s="13"/>
      <c r="CFW860" s="13"/>
      <c r="CFX860" s="13"/>
      <c r="CFY860" s="13"/>
      <c r="CFZ860" s="13"/>
      <c r="CGA860" s="13"/>
      <c r="CGB860" s="13"/>
      <c r="CGC860" s="13"/>
      <c r="CGD860" s="13"/>
      <c r="CGE860" s="13"/>
      <c r="CGF860" s="13"/>
      <c r="CGG860" s="13"/>
      <c r="CGH860" s="13"/>
      <c r="CGI860" s="13"/>
      <c r="CGJ860" s="13"/>
      <c r="CGK860" s="13"/>
      <c r="CGL860" s="13"/>
      <c r="CGM860" s="13"/>
      <c r="CGN860" s="13"/>
      <c r="CGO860" s="13"/>
      <c r="CGP860" s="13"/>
      <c r="CGQ860" s="13"/>
      <c r="CGR860" s="13"/>
      <c r="CGS860" s="13"/>
      <c r="CGT860" s="13"/>
      <c r="CGU860" s="13"/>
      <c r="CGV860" s="13"/>
      <c r="CGW860" s="13"/>
      <c r="CGX860" s="13"/>
      <c r="CGY860" s="13"/>
      <c r="CGZ860" s="13"/>
      <c r="CHA860" s="13"/>
      <c r="CHB860" s="13"/>
      <c r="CHC860" s="13"/>
      <c r="CHD860" s="13"/>
      <c r="CHE860" s="13"/>
      <c r="CHF860" s="13"/>
      <c r="CHG860" s="13"/>
      <c r="CHH860" s="13"/>
      <c r="CHI860" s="13"/>
      <c r="CHJ860" s="13"/>
      <c r="CHK860" s="13"/>
      <c r="CHL860" s="13"/>
      <c r="CHM860" s="13"/>
      <c r="CHN860" s="13"/>
      <c r="CHO860" s="13"/>
      <c r="CHP860" s="13"/>
      <c r="CHQ860" s="13"/>
      <c r="CHR860" s="13"/>
      <c r="CHS860" s="13"/>
      <c r="CHT860" s="13"/>
      <c r="CHU860" s="13"/>
      <c r="CHV860" s="13"/>
      <c r="CHW860" s="13"/>
      <c r="CHX860" s="13"/>
      <c r="CHY860" s="13"/>
      <c r="CHZ860" s="13"/>
      <c r="CIA860" s="13"/>
      <c r="CIB860" s="13"/>
      <c r="CIC860" s="13"/>
      <c r="CID860" s="13"/>
      <c r="CIE860" s="13"/>
      <c r="CIF860" s="13"/>
      <c r="CIG860" s="13"/>
      <c r="CIH860" s="13"/>
      <c r="CII860" s="13"/>
      <c r="CIJ860" s="13"/>
      <c r="CIK860" s="13"/>
      <c r="CIL860" s="13"/>
      <c r="CIM860" s="13"/>
      <c r="CIN860" s="13"/>
      <c r="CIO860" s="13"/>
      <c r="CIP860" s="13"/>
      <c r="CIQ860" s="13"/>
      <c r="CIR860" s="13"/>
      <c r="CIS860" s="13"/>
      <c r="CIT860" s="13"/>
      <c r="CIU860" s="13"/>
      <c r="CIV860" s="13"/>
      <c r="CIW860" s="13"/>
      <c r="CIX860" s="13"/>
      <c r="CIY860" s="13"/>
      <c r="CIZ860" s="13"/>
      <c r="CJA860" s="13"/>
      <c r="CJB860" s="13"/>
      <c r="CJC860" s="13"/>
      <c r="CJD860" s="13"/>
      <c r="CJE860" s="13"/>
      <c r="CJF860" s="13"/>
      <c r="CJG860" s="13"/>
      <c r="CJH860" s="13"/>
      <c r="CJI860" s="13"/>
      <c r="CJJ860" s="13"/>
      <c r="CJK860" s="13"/>
      <c r="CJL860" s="13"/>
      <c r="CJM860" s="13"/>
      <c r="CJN860" s="13"/>
      <c r="CJO860" s="13"/>
      <c r="CJP860" s="13"/>
      <c r="CJQ860" s="13"/>
      <c r="CJR860" s="13"/>
      <c r="CJS860" s="13"/>
      <c r="CJT860" s="13"/>
      <c r="CJU860" s="13"/>
      <c r="CJV860" s="13"/>
      <c r="CJW860" s="13"/>
      <c r="CJX860" s="13"/>
      <c r="CJY860" s="13"/>
      <c r="CJZ860" s="13"/>
      <c r="CKA860" s="13"/>
      <c r="CKB860" s="13"/>
      <c r="CKC860" s="13"/>
      <c r="CKD860" s="13"/>
      <c r="CKE860" s="13"/>
      <c r="CKF860" s="13"/>
      <c r="CKG860" s="13"/>
      <c r="CKH860" s="13"/>
      <c r="CKI860" s="13"/>
      <c r="CKJ860" s="13"/>
      <c r="CKK860" s="13"/>
      <c r="CKL860" s="13"/>
      <c r="CKM860" s="13"/>
      <c r="CKN860" s="13"/>
      <c r="CKO860" s="13"/>
      <c r="CKP860" s="13"/>
      <c r="CKQ860" s="13"/>
      <c r="CKR860" s="13"/>
      <c r="CKS860" s="13"/>
      <c r="CKT860" s="13"/>
      <c r="CKU860" s="13"/>
      <c r="CKV860" s="13"/>
      <c r="CKW860" s="13"/>
      <c r="CKX860" s="13"/>
      <c r="CKY860" s="13"/>
      <c r="CKZ860" s="13"/>
      <c r="CLA860" s="13"/>
      <c r="CLB860" s="13"/>
      <c r="CLC860" s="13"/>
      <c r="CLD860" s="13"/>
      <c r="CLE860" s="13"/>
      <c r="CLF860" s="13"/>
      <c r="CLG860" s="13"/>
      <c r="CLH860" s="13"/>
      <c r="CLI860" s="13"/>
      <c r="CLJ860" s="13"/>
      <c r="CLK860" s="13"/>
      <c r="CLL860" s="13"/>
      <c r="CLM860" s="13"/>
      <c r="CLN860" s="13"/>
      <c r="CLO860" s="13"/>
      <c r="CLP860" s="13"/>
      <c r="CLQ860" s="13"/>
      <c r="CLR860" s="13"/>
      <c r="CLS860" s="13"/>
      <c r="CLT860" s="13"/>
      <c r="CLU860" s="13"/>
      <c r="CLV860" s="13"/>
      <c r="CLW860" s="13"/>
      <c r="CLX860" s="13"/>
      <c r="CLY860" s="13"/>
      <c r="CLZ860" s="13"/>
      <c r="CMA860" s="13"/>
      <c r="CMB860" s="13"/>
      <c r="CMC860" s="13"/>
      <c r="CMD860" s="13"/>
      <c r="CME860" s="13"/>
      <c r="CMF860" s="13"/>
      <c r="CMG860" s="13"/>
      <c r="CMH860" s="13"/>
      <c r="CMI860" s="13"/>
      <c r="CMJ860" s="13"/>
      <c r="CMK860" s="13"/>
      <c r="CML860" s="13"/>
      <c r="CMM860" s="13"/>
      <c r="CMN860" s="13"/>
      <c r="CMO860" s="13"/>
      <c r="CMP860" s="13"/>
      <c r="CMQ860" s="13"/>
      <c r="CMR860" s="13"/>
      <c r="CMS860" s="13"/>
      <c r="CMT860" s="13"/>
      <c r="CMU860" s="13"/>
      <c r="CMV860" s="13"/>
      <c r="CMW860" s="13"/>
      <c r="CMX860" s="13"/>
      <c r="CMY860" s="13"/>
      <c r="CMZ860" s="13"/>
      <c r="CNA860" s="13"/>
      <c r="CNB860" s="13"/>
      <c r="CNC860" s="13"/>
      <c r="CND860" s="13"/>
      <c r="CNE860" s="13"/>
      <c r="CNF860" s="13"/>
      <c r="CNG860" s="13"/>
      <c r="CNH860" s="13"/>
      <c r="CNI860" s="13"/>
      <c r="CNJ860" s="13"/>
      <c r="CNK860" s="13"/>
      <c r="CNL860" s="13"/>
      <c r="CNM860" s="13"/>
      <c r="CNN860" s="13"/>
      <c r="CNO860" s="13"/>
      <c r="CNP860" s="13"/>
      <c r="CNQ860" s="13"/>
      <c r="CNR860" s="13"/>
      <c r="CNS860" s="13"/>
      <c r="CNT860" s="13"/>
      <c r="CNU860" s="13"/>
      <c r="CNV860" s="13"/>
      <c r="CNW860" s="13"/>
      <c r="CNX860" s="13"/>
      <c r="CNY860" s="13"/>
      <c r="CNZ860" s="13"/>
      <c r="COA860" s="13"/>
      <c r="COB860" s="13"/>
      <c r="COC860" s="13"/>
      <c r="COD860" s="13"/>
      <c r="COE860" s="13"/>
      <c r="COF860" s="13"/>
      <c r="COG860" s="13"/>
      <c r="COH860" s="13"/>
      <c r="COI860" s="13"/>
      <c r="COJ860" s="13"/>
      <c r="COK860" s="13"/>
      <c r="COL860" s="13"/>
      <c r="COM860" s="13"/>
      <c r="CON860" s="13"/>
      <c r="COO860" s="13"/>
      <c r="COP860" s="13"/>
      <c r="COQ860" s="13"/>
      <c r="COR860" s="13"/>
      <c r="COS860" s="13"/>
      <c r="COT860" s="13"/>
      <c r="COU860" s="13"/>
      <c r="COV860" s="13"/>
      <c r="COW860" s="13"/>
      <c r="COX860" s="13"/>
      <c r="COY860" s="13"/>
      <c r="COZ860" s="13"/>
      <c r="CPA860" s="13"/>
      <c r="CPB860" s="13"/>
      <c r="CPC860" s="13"/>
      <c r="CPD860" s="13"/>
      <c r="CPE860" s="13"/>
      <c r="CPF860" s="13"/>
      <c r="CPG860" s="13"/>
      <c r="CPH860" s="13"/>
      <c r="CPI860" s="13"/>
      <c r="CPJ860" s="13"/>
      <c r="CPK860" s="13"/>
      <c r="CPL860" s="13"/>
      <c r="CPM860" s="13"/>
      <c r="CPN860" s="13"/>
      <c r="CPO860" s="13"/>
      <c r="CPP860" s="13"/>
      <c r="CPQ860" s="13"/>
      <c r="CPR860" s="13"/>
      <c r="CPS860" s="13"/>
      <c r="CPT860" s="13"/>
      <c r="CPU860" s="13"/>
      <c r="CPV860" s="13"/>
      <c r="CPW860" s="13"/>
      <c r="CPX860" s="13"/>
      <c r="CPY860" s="13"/>
      <c r="CPZ860" s="13"/>
      <c r="CQA860" s="13"/>
      <c r="CQB860" s="13"/>
      <c r="CQC860" s="13"/>
      <c r="CQD860" s="13"/>
      <c r="CQE860" s="13"/>
      <c r="CQF860" s="13"/>
      <c r="CQG860" s="13"/>
      <c r="CQH860" s="13"/>
      <c r="CQI860" s="13"/>
      <c r="CQJ860" s="13"/>
      <c r="CQK860" s="13"/>
      <c r="CQL860" s="13"/>
      <c r="CQM860" s="13"/>
      <c r="CQN860" s="13"/>
      <c r="CQO860" s="13"/>
      <c r="CQP860" s="13"/>
      <c r="CQQ860" s="13"/>
      <c r="CQR860" s="13"/>
      <c r="CQS860" s="13"/>
      <c r="CQT860" s="13"/>
      <c r="CQU860" s="13"/>
      <c r="CQV860" s="13"/>
      <c r="CQW860" s="13"/>
      <c r="CQX860" s="13"/>
      <c r="CQY860" s="13"/>
      <c r="CQZ860" s="13"/>
      <c r="CRA860" s="13"/>
      <c r="CRB860" s="13"/>
      <c r="CRC860" s="13"/>
      <c r="CRD860" s="13"/>
      <c r="CRE860" s="13"/>
      <c r="CRF860" s="13"/>
      <c r="CRG860" s="13"/>
      <c r="CRH860" s="13"/>
      <c r="CRI860" s="13"/>
      <c r="CRJ860" s="13"/>
      <c r="CRK860" s="13"/>
      <c r="CRL860" s="13"/>
      <c r="CRM860" s="13"/>
      <c r="CRN860" s="13"/>
      <c r="CRO860" s="13"/>
      <c r="CRP860" s="13"/>
      <c r="CRQ860" s="13"/>
      <c r="CRR860" s="13"/>
      <c r="CRS860" s="13"/>
      <c r="CRT860" s="13"/>
      <c r="CRU860" s="13"/>
      <c r="CRV860" s="13"/>
      <c r="CRW860" s="13"/>
      <c r="CRX860" s="13"/>
      <c r="CRY860" s="13"/>
      <c r="CRZ860" s="13"/>
      <c r="CSA860" s="13"/>
      <c r="CSB860" s="13"/>
      <c r="CSC860" s="13"/>
      <c r="CSD860" s="13"/>
      <c r="CSE860" s="13"/>
      <c r="CSF860" s="13"/>
      <c r="CSG860" s="13"/>
      <c r="CSH860" s="13"/>
      <c r="CSI860" s="13"/>
      <c r="CSJ860" s="13"/>
      <c r="CSK860" s="13"/>
      <c r="CSL860" s="13"/>
      <c r="CSM860" s="13"/>
      <c r="CSN860" s="13"/>
      <c r="CSO860" s="13"/>
      <c r="CSP860" s="13"/>
      <c r="CSQ860" s="13"/>
      <c r="CSR860" s="13"/>
      <c r="CSS860" s="13"/>
      <c r="CST860" s="13"/>
      <c r="CSU860" s="13"/>
      <c r="CSV860" s="13"/>
      <c r="CSW860" s="13"/>
      <c r="CSX860" s="13"/>
      <c r="CSY860" s="13"/>
      <c r="CSZ860" s="13"/>
      <c r="CTA860" s="13"/>
      <c r="CTB860" s="13"/>
      <c r="CTC860" s="13"/>
      <c r="CTD860" s="13"/>
      <c r="CTE860" s="13"/>
      <c r="CTF860" s="13"/>
      <c r="CTG860" s="13"/>
      <c r="CTH860" s="13"/>
      <c r="CTI860" s="13"/>
      <c r="CTJ860" s="13"/>
      <c r="CTK860" s="13"/>
      <c r="CTL860" s="13"/>
      <c r="CTM860" s="13"/>
      <c r="CTN860" s="13"/>
      <c r="CTO860" s="13"/>
      <c r="CTP860" s="13"/>
      <c r="CTQ860" s="13"/>
      <c r="CTR860" s="13"/>
      <c r="CTS860" s="13"/>
      <c r="CTT860" s="13"/>
      <c r="CTU860" s="13"/>
      <c r="CTV860" s="13"/>
      <c r="CTW860" s="13"/>
      <c r="CTX860" s="13"/>
      <c r="CTY860" s="13"/>
      <c r="CTZ860" s="13"/>
      <c r="CUA860" s="13"/>
      <c r="CUB860" s="13"/>
      <c r="CUC860" s="13"/>
      <c r="CUD860" s="13"/>
      <c r="CUE860" s="13"/>
      <c r="CUF860" s="13"/>
      <c r="CUG860" s="13"/>
      <c r="CUH860" s="13"/>
      <c r="CUI860" s="13"/>
      <c r="CUJ860" s="13"/>
      <c r="CUK860" s="13"/>
      <c r="CUL860" s="13"/>
      <c r="CUM860" s="13"/>
      <c r="CUN860" s="13"/>
      <c r="CUO860" s="13"/>
      <c r="CUP860" s="13"/>
      <c r="CUQ860" s="13"/>
      <c r="CUR860" s="13"/>
      <c r="CUS860" s="13"/>
      <c r="CUT860" s="13"/>
      <c r="CUU860" s="13"/>
      <c r="CUV860" s="13"/>
      <c r="CUW860" s="13"/>
      <c r="CUX860" s="13"/>
      <c r="CUY860" s="13"/>
      <c r="CUZ860" s="13"/>
      <c r="CVA860" s="13"/>
      <c r="CVB860" s="13"/>
      <c r="CVC860" s="13"/>
      <c r="CVD860" s="13"/>
      <c r="CVE860" s="13"/>
      <c r="CVF860" s="13"/>
      <c r="CVG860" s="13"/>
      <c r="CVH860" s="13"/>
      <c r="CVI860" s="13"/>
      <c r="CVJ860" s="13"/>
      <c r="CVK860" s="13"/>
      <c r="CVL860" s="13"/>
      <c r="CVM860" s="13"/>
      <c r="CVN860" s="13"/>
      <c r="CVO860" s="13"/>
      <c r="CVP860" s="13"/>
      <c r="CVQ860" s="13"/>
      <c r="CVR860" s="13"/>
      <c r="CVS860" s="13"/>
      <c r="CVT860" s="13"/>
      <c r="CVU860" s="13"/>
      <c r="CVV860" s="13"/>
      <c r="CVW860" s="13"/>
      <c r="CVX860" s="13"/>
      <c r="CVY860" s="13"/>
      <c r="CVZ860" s="13"/>
      <c r="CWA860" s="13"/>
      <c r="CWB860" s="13"/>
      <c r="CWC860" s="13"/>
      <c r="CWD860" s="13"/>
      <c r="CWE860" s="13"/>
      <c r="CWF860" s="13"/>
      <c r="CWG860" s="13"/>
      <c r="CWH860" s="13"/>
      <c r="CWI860" s="13"/>
      <c r="CWJ860" s="13"/>
      <c r="CWK860" s="13"/>
      <c r="CWL860" s="13"/>
      <c r="CWM860" s="13"/>
      <c r="CWN860" s="13"/>
      <c r="CWO860" s="13"/>
      <c r="CWP860" s="13"/>
      <c r="CWQ860" s="13"/>
      <c r="CWR860" s="13"/>
      <c r="CWS860" s="13"/>
      <c r="CWT860" s="13"/>
      <c r="CWU860" s="13"/>
      <c r="CWV860" s="13"/>
      <c r="CWW860" s="13"/>
      <c r="CWX860" s="13"/>
      <c r="CWY860" s="13"/>
      <c r="CWZ860" s="13"/>
      <c r="CXA860" s="13"/>
      <c r="CXB860" s="13"/>
      <c r="CXC860" s="13"/>
      <c r="CXD860" s="13"/>
      <c r="CXE860" s="13"/>
      <c r="CXF860" s="13"/>
      <c r="CXG860" s="13"/>
      <c r="CXH860" s="13"/>
      <c r="CXI860" s="13"/>
      <c r="CXJ860" s="13"/>
      <c r="CXK860" s="13"/>
      <c r="CXL860" s="13"/>
      <c r="CXM860" s="13"/>
      <c r="CXN860" s="13"/>
      <c r="CXO860" s="13"/>
      <c r="CXP860" s="13"/>
      <c r="CXQ860" s="13"/>
      <c r="CXR860" s="13"/>
      <c r="CXS860" s="13"/>
      <c r="CXT860" s="13"/>
      <c r="CXU860" s="13"/>
      <c r="CXV860" s="13"/>
      <c r="CXW860" s="13"/>
      <c r="CXX860" s="13"/>
      <c r="CXY860" s="13"/>
      <c r="CXZ860" s="13"/>
      <c r="CYA860" s="13"/>
      <c r="CYB860" s="13"/>
      <c r="CYC860" s="13"/>
      <c r="CYD860" s="13"/>
      <c r="CYE860" s="13"/>
      <c r="CYF860" s="13"/>
      <c r="CYG860" s="13"/>
      <c r="CYH860" s="13"/>
      <c r="CYI860" s="13"/>
      <c r="CYJ860" s="13"/>
      <c r="CYK860" s="13"/>
      <c r="CYL860" s="13"/>
      <c r="CYM860" s="13"/>
      <c r="CYN860" s="13"/>
      <c r="CYO860" s="13"/>
      <c r="CYP860" s="13"/>
      <c r="CYQ860" s="13"/>
      <c r="CYR860" s="13"/>
      <c r="CYS860" s="13"/>
      <c r="CYT860" s="13"/>
      <c r="CYU860" s="13"/>
      <c r="CYV860" s="13"/>
      <c r="CYW860" s="13"/>
      <c r="CYX860" s="13"/>
      <c r="CYY860" s="13"/>
      <c r="CYZ860" s="13"/>
      <c r="CZA860" s="13"/>
      <c r="CZB860" s="13"/>
      <c r="CZC860" s="13"/>
      <c r="CZD860" s="13"/>
      <c r="CZE860" s="13"/>
      <c r="CZF860" s="13"/>
      <c r="CZG860" s="13"/>
      <c r="CZH860" s="13"/>
      <c r="CZI860" s="13"/>
      <c r="CZJ860" s="13"/>
      <c r="CZK860" s="13"/>
      <c r="CZL860" s="13"/>
      <c r="CZM860" s="13"/>
      <c r="CZN860" s="13"/>
      <c r="CZO860" s="13"/>
      <c r="CZP860" s="13"/>
      <c r="CZQ860" s="13"/>
      <c r="CZR860" s="13"/>
      <c r="CZS860" s="13"/>
      <c r="CZT860" s="13"/>
      <c r="CZU860" s="13"/>
      <c r="CZV860" s="13"/>
      <c r="CZW860" s="13"/>
      <c r="CZX860" s="13"/>
      <c r="CZY860" s="13"/>
      <c r="CZZ860" s="13"/>
      <c r="DAA860" s="13"/>
      <c r="DAB860" s="13"/>
      <c r="DAC860" s="13"/>
      <c r="DAD860" s="13"/>
      <c r="DAE860" s="13"/>
      <c r="DAF860" s="13"/>
      <c r="DAG860" s="13"/>
      <c r="DAH860" s="13"/>
      <c r="DAI860" s="13"/>
      <c r="DAJ860" s="13"/>
      <c r="DAK860" s="13"/>
      <c r="DAL860" s="13"/>
      <c r="DAM860" s="13"/>
      <c r="DAN860" s="13"/>
      <c r="DAO860" s="13"/>
      <c r="DAP860" s="13"/>
      <c r="DAQ860" s="13"/>
      <c r="DAR860" s="13"/>
      <c r="DAS860" s="13"/>
      <c r="DAT860" s="13"/>
      <c r="DAU860" s="13"/>
      <c r="DAV860" s="13"/>
      <c r="DAW860" s="13"/>
      <c r="DAX860" s="13"/>
      <c r="DAY860" s="13"/>
      <c r="DAZ860" s="13"/>
      <c r="DBA860" s="13"/>
      <c r="DBB860" s="13"/>
      <c r="DBC860" s="13"/>
      <c r="DBD860" s="13"/>
      <c r="DBE860" s="13"/>
      <c r="DBF860" s="13"/>
      <c r="DBG860" s="13"/>
      <c r="DBH860" s="13"/>
      <c r="DBI860" s="13"/>
      <c r="DBJ860" s="13"/>
      <c r="DBK860" s="13"/>
      <c r="DBL860" s="13"/>
      <c r="DBM860" s="13"/>
      <c r="DBN860" s="13"/>
      <c r="DBO860" s="13"/>
      <c r="DBP860" s="13"/>
      <c r="DBQ860" s="13"/>
      <c r="DBR860" s="13"/>
      <c r="DBS860" s="13"/>
      <c r="DBT860" s="13"/>
      <c r="DBU860" s="13"/>
      <c r="DBV860" s="13"/>
      <c r="DBW860" s="13"/>
      <c r="DBX860" s="13"/>
      <c r="DBY860" s="13"/>
      <c r="DBZ860" s="13"/>
      <c r="DCA860" s="13"/>
      <c r="DCB860" s="13"/>
      <c r="DCC860" s="13"/>
      <c r="DCD860" s="13"/>
      <c r="DCE860" s="13"/>
      <c r="DCF860" s="13"/>
      <c r="DCG860" s="13"/>
      <c r="DCH860" s="13"/>
      <c r="DCI860" s="13"/>
      <c r="DCJ860" s="13"/>
      <c r="DCK860" s="13"/>
      <c r="DCL860" s="13"/>
      <c r="DCM860" s="13"/>
      <c r="DCN860" s="13"/>
      <c r="DCO860" s="13"/>
      <c r="DCP860" s="13"/>
      <c r="DCQ860" s="13"/>
      <c r="DCR860" s="13"/>
      <c r="DCS860" s="13"/>
      <c r="DCT860" s="13"/>
      <c r="DCU860" s="13"/>
      <c r="DCV860" s="13"/>
      <c r="DCW860" s="13"/>
      <c r="DCX860" s="13"/>
      <c r="DCY860" s="13"/>
      <c r="DCZ860" s="13"/>
      <c r="DDA860" s="13"/>
      <c r="DDB860" s="13"/>
      <c r="DDC860" s="13"/>
      <c r="DDD860" s="13"/>
      <c r="DDE860" s="13"/>
      <c r="DDF860" s="13"/>
      <c r="DDG860" s="13"/>
      <c r="DDH860" s="13"/>
      <c r="DDI860" s="13"/>
      <c r="DDJ860" s="13"/>
      <c r="DDK860" s="13"/>
      <c r="DDL860" s="13"/>
      <c r="DDM860" s="13"/>
      <c r="DDN860" s="13"/>
      <c r="DDO860" s="13"/>
      <c r="DDP860" s="13"/>
      <c r="DDQ860" s="13"/>
      <c r="DDR860" s="13"/>
      <c r="DDS860" s="13"/>
      <c r="DDT860" s="13"/>
      <c r="DDU860" s="13"/>
      <c r="DDV860" s="13"/>
      <c r="DDW860" s="13"/>
      <c r="DDX860" s="13"/>
      <c r="DDY860" s="13"/>
      <c r="DDZ860" s="13"/>
      <c r="DEA860" s="13"/>
      <c r="DEB860" s="13"/>
      <c r="DEC860" s="13"/>
      <c r="DED860" s="13"/>
      <c r="DEE860" s="13"/>
      <c r="DEF860" s="13"/>
      <c r="DEG860" s="13"/>
      <c r="DEH860" s="13"/>
      <c r="DEI860" s="13"/>
      <c r="DEJ860" s="13"/>
      <c r="DEK860" s="13"/>
      <c r="DEL860" s="13"/>
      <c r="DEM860" s="13"/>
      <c r="DEN860" s="13"/>
      <c r="DEO860" s="13"/>
      <c r="DEP860" s="13"/>
      <c r="DEQ860" s="13"/>
      <c r="DER860" s="13"/>
      <c r="DES860" s="13"/>
      <c r="DET860" s="13"/>
      <c r="DEU860" s="13"/>
      <c r="DEV860" s="13"/>
      <c r="DEW860" s="13"/>
      <c r="DEX860" s="13"/>
      <c r="DEY860" s="13"/>
      <c r="DEZ860" s="13"/>
      <c r="DFA860" s="13"/>
      <c r="DFB860" s="13"/>
      <c r="DFC860" s="13"/>
      <c r="DFD860" s="13"/>
      <c r="DFE860" s="13"/>
      <c r="DFF860" s="13"/>
      <c r="DFG860" s="13"/>
      <c r="DFH860" s="13"/>
      <c r="DFI860" s="13"/>
      <c r="DFJ860" s="13"/>
      <c r="DFK860" s="13"/>
      <c r="DFL860" s="13"/>
      <c r="DFM860" s="13"/>
      <c r="DFN860" s="13"/>
      <c r="DFO860" s="13"/>
      <c r="DFP860" s="13"/>
      <c r="DFQ860" s="13"/>
      <c r="DFR860" s="13"/>
      <c r="DFS860" s="13"/>
      <c r="DFT860" s="13"/>
      <c r="DFU860" s="13"/>
      <c r="DFV860" s="13"/>
      <c r="DFW860" s="13"/>
      <c r="DFX860" s="13"/>
      <c r="DFY860" s="13"/>
      <c r="DFZ860" s="13"/>
      <c r="DGA860" s="13"/>
      <c r="DGB860" s="13"/>
      <c r="DGC860" s="13"/>
      <c r="DGD860" s="13"/>
      <c r="DGE860" s="13"/>
      <c r="DGF860" s="13"/>
      <c r="DGG860" s="13"/>
      <c r="DGH860" s="13"/>
      <c r="DGI860" s="13"/>
      <c r="DGJ860" s="13"/>
      <c r="DGK860" s="13"/>
      <c r="DGL860" s="13"/>
      <c r="DGM860" s="13"/>
      <c r="DGN860" s="13"/>
      <c r="DGO860" s="13"/>
      <c r="DGP860" s="13"/>
      <c r="DGQ860" s="13"/>
      <c r="DGR860" s="13"/>
      <c r="DGS860" s="13"/>
      <c r="DGT860" s="13"/>
      <c r="DGU860" s="13"/>
      <c r="DGV860" s="13"/>
      <c r="DGW860" s="13"/>
      <c r="DGX860" s="13"/>
      <c r="DGY860" s="13"/>
      <c r="DGZ860" s="13"/>
      <c r="DHA860" s="13"/>
      <c r="DHB860" s="13"/>
      <c r="DHC860" s="13"/>
      <c r="DHD860" s="13"/>
      <c r="DHE860" s="13"/>
      <c r="DHF860" s="13"/>
      <c r="DHG860" s="13"/>
      <c r="DHH860" s="13"/>
      <c r="DHI860" s="13"/>
      <c r="DHJ860" s="13"/>
      <c r="DHK860" s="13"/>
      <c r="DHL860" s="13"/>
      <c r="DHM860" s="13"/>
      <c r="DHN860" s="13"/>
      <c r="DHO860" s="13"/>
      <c r="DHP860" s="13"/>
      <c r="DHQ860" s="13"/>
      <c r="DHR860" s="13"/>
      <c r="DHS860" s="13"/>
      <c r="DHT860" s="13"/>
      <c r="DHU860" s="13"/>
      <c r="DHV860" s="13"/>
      <c r="DHW860" s="13"/>
      <c r="DHX860" s="13"/>
      <c r="DHY860" s="13"/>
      <c r="DHZ860" s="13"/>
      <c r="DIA860" s="13"/>
      <c r="DIB860" s="13"/>
      <c r="DIC860" s="13"/>
      <c r="DID860" s="13"/>
      <c r="DIE860" s="13"/>
      <c r="DIF860" s="13"/>
      <c r="DIG860" s="13"/>
      <c r="DIH860" s="13"/>
      <c r="DII860" s="13"/>
      <c r="DIJ860" s="13"/>
      <c r="DIK860" s="13"/>
      <c r="DIL860" s="13"/>
      <c r="DIM860" s="13"/>
      <c r="DIN860" s="13"/>
      <c r="DIO860" s="13"/>
      <c r="DIP860" s="13"/>
      <c r="DIQ860" s="13"/>
      <c r="DIR860" s="13"/>
      <c r="DIS860" s="13"/>
      <c r="DIT860" s="13"/>
      <c r="DIU860" s="13"/>
      <c r="DIV860" s="13"/>
      <c r="DIW860" s="13"/>
      <c r="DIX860" s="13"/>
      <c r="DIY860" s="13"/>
      <c r="DIZ860" s="13"/>
      <c r="DJA860" s="13"/>
      <c r="DJB860" s="13"/>
      <c r="DJC860" s="13"/>
      <c r="DJD860" s="13"/>
      <c r="DJE860" s="13"/>
      <c r="DJF860" s="13"/>
      <c r="DJG860" s="13"/>
      <c r="DJH860" s="13"/>
      <c r="DJI860" s="13"/>
      <c r="DJJ860" s="13"/>
      <c r="DJK860" s="13"/>
      <c r="DJL860" s="13"/>
      <c r="DJM860" s="13"/>
      <c r="DJN860" s="13"/>
      <c r="DJO860" s="13"/>
      <c r="DJP860" s="13"/>
      <c r="DJQ860" s="13"/>
      <c r="DJR860" s="13"/>
      <c r="DJS860" s="13"/>
      <c r="DJT860" s="13"/>
      <c r="DJU860" s="13"/>
      <c r="DJV860" s="13"/>
      <c r="DJW860" s="13"/>
      <c r="DJX860" s="13"/>
      <c r="DJY860" s="13"/>
      <c r="DJZ860" s="13"/>
      <c r="DKA860" s="13"/>
      <c r="DKB860" s="13"/>
      <c r="DKC860" s="13"/>
      <c r="DKD860" s="13"/>
      <c r="DKE860" s="13"/>
      <c r="DKF860" s="13"/>
      <c r="DKG860" s="13"/>
      <c r="DKH860" s="13"/>
      <c r="DKI860" s="13"/>
      <c r="DKJ860" s="13"/>
      <c r="DKK860" s="13"/>
      <c r="DKL860" s="13"/>
      <c r="DKM860" s="13"/>
      <c r="DKN860" s="13"/>
      <c r="DKO860" s="13"/>
      <c r="DKP860" s="13"/>
      <c r="DKQ860" s="13"/>
      <c r="DKR860" s="13"/>
      <c r="DKS860" s="13"/>
      <c r="DKT860" s="13"/>
      <c r="DKU860" s="13"/>
      <c r="DKV860" s="13"/>
      <c r="DKW860" s="13"/>
      <c r="DKX860" s="13"/>
      <c r="DKY860" s="13"/>
      <c r="DKZ860" s="13"/>
      <c r="DLA860" s="13"/>
      <c r="DLB860" s="13"/>
      <c r="DLC860" s="13"/>
      <c r="DLD860" s="13"/>
      <c r="DLE860" s="13"/>
      <c r="DLF860" s="13"/>
      <c r="DLG860" s="13"/>
      <c r="DLH860" s="13"/>
      <c r="DLI860" s="13"/>
      <c r="DLJ860" s="13"/>
      <c r="DLK860" s="13"/>
      <c r="DLL860" s="13"/>
      <c r="DLM860" s="13"/>
      <c r="DLN860" s="13"/>
      <c r="DLO860" s="13"/>
      <c r="DLP860" s="13"/>
      <c r="DLQ860" s="13"/>
      <c r="DLR860" s="13"/>
      <c r="DLS860" s="13"/>
      <c r="DLT860" s="13"/>
      <c r="DLU860" s="13"/>
      <c r="DLV860" s="13"/>
      <c r="DLW860" s="13"/>
      <c r="DLX860" s="13"/>
      <c r="DLY860" s="13"/>
      <c r="DLZ860" s="13"/>
      <c r="DMA860" s="13"/>
      <c r="DMB860" s="13"/>
      <c r="DMC860" s="13"/>
      <c r="DMD860" s="13"/>
      <c r="DME860" s="13"/>
      <c r="DMF860" s="13"/>
      <c r="DMG860" s="13"/>
      <c r="DMH860" s="13"/>
      <c r="DMI860" s="13"/>
      <c r="DMJ860" s="13"/>
      <c r="DMK860" s="13"/>
      <c r="DML860" s="13"/>
      <c r="DMM860" s="13"/>
      <c r="DMN860" s="13"/>
      <c r="DMO860" s="13"/>
      <c r="DMP860" s="13"/>
      <c r="DMQ860" s="13"/>
      <c r="DMR860" s="13"/>
      <c r="DMS860" s="13"/>
      <c r="DMT860" s="13"/>
      <c r="DMU860" s="13"/>
      <c r="DMV860" s="13"/>
      <c r="DMW860" s="13"/>
      <c r="DMX860" s="13"/>
      <c r="DMY860" s="13"/>
      <c r="DMZ860" s="13"/>
      <c r="DNA860" s="13"/>
      <c r="DNB860" s="13"/>
      <c r="DNC860" s="13"/>
      <c r="DND860" s="13"/>
      <c r="DNE860" s="13"/>
      <c r="DNF860" s="13"/>
      <c r="DNG860" s="13"/>
      <c r="DNH860" s="13"/>
      <c r="DNI860" s="13"/>
      <c r="DNJ860" s="13"/>
      <c r="DNK860" s="13"/>
      <c r="DNL860" s="13"/>
      <c r="DNM860" s="13"/>
      <c r="DNN860" s="13"/>
      <c r="DNO860" s="13"/>
      <c r="DNP860" s="13"/>
      <c r="DNQ860" s="13"/>
      <c r="DNR860" s="13"/>
      <c r="DNS860" s="13"/>
      <c r="DNT860" s="13"/>
      <c r="DNU860" s="13"/>
      <c r="DNV860" s="13"/>
      <c r="DNW860" s="13"/>
      <c r="DNX860" s="13"/>
      <c r="DNY860" s="13"/>
      <c r="DNZ860" s="13"/>
      <c r="DOA860" s="13"/>
      <c r="DOB860" s="13"/>
      <c r="DOC860" s="13"/>
      <c r="DOD860" s="13"/>
      <c r="DOE860" s="13"/>
      <c r="DOF860" s="13"/>
      <c r="DOG860" s="13"/>
      <c r="DOH860" s="13"/>
      <c r="DOI860" s="13"/>
      <c r="DOJ860" s="13"/>
      <c r="DOK860" s="13"/>
      <c r="DOL860" s="13"/>
      <c r="DOM860" s="13"/>
      <c r="DON860" s="13"/>
      <c r="DOO860" s="13"/>
      <c r="DOP860" s="13"/>
      <c r="DOQ860" s="13"/>
      <c r="DOR860" s="13"/>
      <c r="DOS860" s="13"/>
      <c r="DOT860" s="13"/>
      <c r="DOU860" s="13"/>
      <c r="DOV860" s="13"/>
      <c r="DOW860" s="13"/>
      <c r="DOX860" s="13"/>
      <c r="DOY860" s="13"/>
      <c r="DOZ860" s="13"/>
      <c r="DPA860" s="13"/>
      <c r="DPB860" s="13"/>
      <c r="DPC860" s="13"/>
      <c r="DPD860" s="13"/>
      <c r="DPE860" s="13"/>
      <c r="DPF860" s="13"/>
      <c r="DPG860" s="13"/>
      <c r="DPH860" s="13"/>
      <c r="DPI860" s="13"/>
      <c r="DPJ860" s="13"/>
      <c r="DPK860" s="13"/>
      <c r="DPL860" s="13"/>
      <c r="DPM860" s="13"/>
      <c r="DPN860" s="13"/>
      <c r="DPO860" s="13"/>
      <c r="DPP860" s="13"/>
      <c r="DPQ860" s="13"/>
      <c r="DPR860" s="13"/>
      <c r="DPS860" s="13"/>
      <c r="DPT860" s="13"/>
      <c r="DPU860" s="13"/>
      <c r="DPV860" s="13"/>
      <c r="DPW860" s="13"/>
      <c r="DPX860" s="13"/>
      <c r="DPY860" s="13"/>
      <c r="DPZ860" s="13"/>
      <c r="DQA860" s="13"/>
      <c r="DQB860" s="13"/>
      <c r="DQC860" s="13"/>
      <c r="DQD860" s="13"/>
      <c r="DQE860" s="13"/>
      <c r="DQF860" s="13"/>
      <c r="DQG860" s="13"/>
      <c r="DQH860" s="13"/>
      <c r="DQI860" s="13"/>
      <c r="DQJ860" s="13"/>
      <c r="DQK860" s="13"/>
      <c r="DQL860" s="13"/>
      <c r="DQM860" s="13"/>
      <c r="DQN860" s="13"/>
      <c r="DQO860" s="13"/>
      <c r="DQP860" s="13"/>
      <c r="DQQ860" s="13"/>
      <c r="DQR860" s="13"/>
      <c r="DQS860" s="13"/>
      <c r="DQT860" s="13"/>
      <c r="DQU860" s="13"/>
      <c r="DQV860" s="13"/>
      <c r="DQW860" s="13"/>
      <c r="DQX860" s="13"/>
      <c r="DQY860" s="13"/>
      <c r="DQZ860" s="13"/>
      <c r="DRA860" s="13"/>
      <c r="DRB860" s="13"/>
      <c r="DRC860" s="13"/>
      <c r="DRD860" s="13"/>
      <c r="DRE860" s="13"/>
      <c r="DRF860" s="13"/>
      <c r="DRG860" s="13"/>
      <c r="DRH860" s="13"/>
      <c r="DRI860" s="13"/>
      <c r="DRJ860" s="13"/>
      <c r="DRK860" s="13"/>
      <c r="DRL860" s="13"/>
      <c r="DRM860" s="13"/>
      <c r="DRN860" s="13"/>
      <c r="DRO860" s="13"/>
      <c r="DRP860" s="13"/>
      <c r="DRQ860" s="13"/>
      <c r="DRR860" s="13"/>
      <c r="DRS860" s="13"/>
      <c r="DRT860" s="13"/>
      <c r="DRU860" s="13"/>
      <c r="DRV860" s="13"/>
      <c r="DRW860" s="13"/>
      <c r="DRX860" s="13"/>
      <c r="DRY860" s="13"/>
      <c r="DRZ860" s="13"/>
      <c r="DSA860" s="13"/>
      <c r="DSB860" s="13"/>
      <c r="DSC860" s="13"/>
      <c r="DSD860" s="13"/>
      <c r="DSE860" s="13"/>
      <c r="DSF860" s="13"/>
      <c r="DSG860" s="13"/>
      <c r="DSH860" s="13"/>
      <c r="DSI860" s="13"/>
      <c r="DSJ860" s="13"/>
      <c r="DSK860" s="13"/>
      <c r="DSL860" s="13"/>
      <c r="DSM860" s="13"/>
      <c r="DSN860" s="13"/>
      <c r="DSO860" s="13"/>
      <c r="DSP860" s="13"/>
      <c r="DSQ860" s="13"/>
      <c r="DSR860" s="13"/>
      <c r="DSS860" s="13"/>
      <c r="DST860" s="13"/>
      <c r="DSU860" s="13"/>
      <c r="DSV860" s="13"/>
      <c r="DSW860" s="13"/>
      <c r="DSX860" s="13"/>
      <c r="DSY860" s="13"/>
      <c r="DSZ860" s="13"/>
      <c r="DTA860" s="13"/>
      <c r="DTB860" s="13"/>
      <c r="DTC860" s="13"/>
      <c r="DTD860" s="13"/>
      <c r="DTE860" s="13"/>
      <c r="DTF860" s="13"/>
      <c r="DTG860" s="13"/>
      <c r="DTH860" s="13"/>
      <c r="DTI860" s="13"/>
      <c r="DTJ860" s="13"/>
      <c r="DTK860" s="13"/>
      <c r="DTL860" s="13"/>
      <c r="DTM860" s="13"/>
      <c r="DTN860" s="13"/>
      <c r="DTO860" s="13"/>
      <c r="DTP860" s="13"/>
      <c r="DTQ860" s="13"/>
      <c r="DTR860" s="13"/>
      <c r="DTS860" s="13"/>
      <c r="DTT860" s="13"/>
      <c r="DTU860" s="13"/>
      <c r="DTV860" s="13"/>
      <c r="DTW860" s="13"/>
      <c r="DTX860" s="13"/>
      <c r="DTY860" s="13"/>
      <c r="DTZ860" s="13"/>
      <c r="DUA860" s="13"/>
      <c r="DUB860" s="13"/>
      <c r="DUC860" s="13"/>
      <c r="DUD860" s="13"/>
      <c r="DUE860" s="13"/>
      <c r="DUF860" s="13"/>
      <c r="DUG860" s="13"/>
      <c r="DUH860" s="13"/>
      <c r="DUI860" s="13"/>
      <c r="DUJ860" s="13"/>
      <c r="DUK860" s="13"/>
      <c r="DUL860" s="13"/>
      <c r="DUM860" s="13"/>
      <c r="DUN860" s="13"/>
      <c r="DUO860" s="13"/>
      <c r="DUP860" s="13"/>
      <c r="DUQ860" s="13"/>
      <c r="DUR860" s="13"/>
      <c r="DUS860" s="13"/>
      <c r="DUT860" s="13"/>
      <c r="DUU860" s="13"/>
      <c r="DUV860" s="13"/>
      <c r="DUW860" s="13"/>
      <c r="DUX860" s="13"/>
      <c r="DUY860" s="13"/>
      <c r="DUZ860" s="13"/>
      <c r="DVA860" s="13"/>
      <c r="DVB860" s="13"/>
      <c r="DVC860" s="13"/>
      <c r="DVD860" s="13"/>
      <c r="DVE860" s="13"/>
      <c r="DVF860" s="13"/>
      <c r="DVG860" s="13"/>
      <c r="DVH860" s="13"/>
      <c r="DVI860" s="13"/>
      <c r="DVJ860" s="13"/>
      <c r="DVK860" s="13"/>
      <c r="DVL860" s="13"/>
      <c r="DVM860" s="13"/>
      <c r="DVN860" s="13"/>
      <c r="DVO860" s="13"/>
      <c r="DVP860" s="13"/>
      <c r="DVQ860" s="13"/>
      <c r="DVR860" s="13"/>
      <c r="DVS860" s="13"/>
      <c r="DVT860" s="13"/>
      <c r="DVU860" s="13"/>
      <c r="DVV860" s="13"/>
      <c r="DVW860" s="13"/>
      <c r="DVX860" s="13"/>
      <c r="DVY860" s="13"/>
      <c r="DVZ860" s="13"/>
      <c r="DWA860" s="13"/>
      <c r="DWB860" s="13"/>
      <c r="DWC860" s="13"/>
      <c r="DWD860" s="13"/>
      <c r="DWE860" s="13"/>
      <c r="DWF860" s="13"/>
      <c r="DWG860" s="13"/>
      <c r="DWH860" s="13"/>
      <c r="DWI860" s="13"/>
      <c r="DWJ860" s="13"/>
      <c r="DWK860" s="13"/>
      <c r="DWL860" s="13"/>
      <c r="DWM860" s="13"/>
      <c r="DWN860" s="13"/>
      <c r="DWO860" s="13"/>
      <c r="DWP860" s="13"/>
      <c r="DWQ860" s="13"/>
      <c r="DWR860" s="13"/>
      <c r="DWS860" s="13"/>
      <c r="DWT860" s="13"/>
      <c r="DWU860" s="13"/>
      <c r="DWV860" s="13"/>
      <c r="DWW860" s="13"/>
      <c r="DWX860" s="13"/>
      <c r="DWY860" s="13"/>
      <c r="DWZ860" s="13"/>
      <c r="DXA860" s="13"/>
      <c r="DXB860" s="13"/>
      <c r="DXC860" s="13"/>
      <c r="DXD860" s="13"/>
      <c r="DXE860" s="13"/>
      <c r="DXF860" s="13"/>
      <c r="DXG860" s="13"/>
      <c r="DXH860" s="13"/>
      <c r="DXI860" s="13"/>
      <c r="DXJ860" s="13"/>
      <c r="DXK860" s="13"/>
      <c r="DXL860" s="13"/>
      <c r="DXM860" s="13"/>
      <c r="DXN860" s="13"/>
      <c r="DXO860" s="13"/>
      <c r="DXP860" s="13"/>
      <c r="DXQ860" s="13"/>
      <c r="DXR860" s="13"/>
      <c r="DXS860" s="13"/>
      <c r="DXT860" s="13"/>
      <c r="DXU860" s="13"/>
      <c r="DXV860" s="13"/>
      <c r="DXW860" s="13"/>
      <c r="DXX860" s="13"/>
      <c r="DXY860" s="13"/>
      <c r="DXZ860" s="13"/>
      <c r="DYA860" s="13"/>
      <c r="DYB860" s="13"/>
      <c r="DYC860" s="13"/>
      <c r="DYD860" s="13"/>
      <c r="DYE860" s="13"/>
      <c r="DYF860" s="13"/>
      <c r="DYG860" s="13"/>
      <c r="DYH860" s="13"/>
      <c r="DYI860" s="13"/>
      <c r="DYJ860" s="13"/>
      <c r="DYK860" s="13"/>
      <c r="DYL860" s="13"/>
      <c r="DYM860" s="13"/>
      <c r="DYN860" s="13"/>
      <c r="DYO860" s="13"/>
      <c r="DYP860" s="13"/>
      <c r="DYQ860" s="13"/>
      <c r="DYR860" s="13"/>
      <c r="DYS860" s="13"/>
      <c r="DYT860" s="13"/>
      <c r="DYU860" s="13"/>
      <c r="DYV860" s="13"/>
      <c r="DYW860" s="13"/>
      <c r="DYX860" s="13"/>
      <c r="DYY860" s="13"/>
      <c r="DYZ860" s="13"/>
      <c r="DZA860" s="13"/>
      <c r="DZB860" s="13"/>
      <c r="DZC860" s="13"/>
      <c r="DZD860" s="13"/>
      <c r="DZE860" s="13"/>
      <c r="DZF860" s="13"/>
      <c r="DZG860" s="13"/>
      <c r="DZH860" s="13"/>
      <c r="DZI860" s="13"/>
      <c r="DZJ860" s="13"/>
      <c r="DZK860" s="13"/>
      <c r="DZL860" s="13"/>
      <c r="DZM860" s="13"/>
      <c r="DZN860" s="13"/>
      <c r="DZO860" s="13"/>
      <c r="DZP860" s="13"/>
      <c r="DZQ860" s="13"/>
      <c r="DZR860" s="13"/>
      <c r="DZS860" s="13"/>
      <c r="DZT860" s="13"/>
      <c r="DZU860" s="13"/>
      <c r="DZV860" s="13"/>
      <c r="DZW860" s="13"/>
      <c r="DZX860" s="13"/>
      <c r="DZY860" s="13"/>
      <c r="DZZ860" s="13"/>
      <c r="EAA860" s="13"/>
      <c r="EAB860" s="13"/>
      <c r="EAC860" s="13"/>
      <c r="EAD860" s="13"/>
      <c r="EAE860" s="13"/>
      <c r="EAF860" s="13"/>
      <c r="EAG860" s="13"/>
      <c r="EAH860" s="13"/>
      <c r="EAI860" s="13"/>
      <c r="EAJ860" s="13"/>
      <c r="EAK860" s="13"/>
      <c r="EAL860" s="13"/>
      <c r="EAM860" s="13"/>
      <c r="EAN860" s="13"/>
      <c r="EAO860" s="13"/>
      <c r="EAP860" s="13"/>
      <c r="EAQ860" s="13"/>
      <c r="EAR860" s="13"/>
      <c r="EAS860" s="13"/>
      <c r="EAT860" s="13"/>
      <c r="EAU860" s="13"/>
      <c r="EAV860" s="13"/>
      <c r="EAW860" s="13"/>
      <c r="EAX860" s="13"/>
      <c r="EAY860" s="13"/>
      <c r="EAZ860" s="13"/>
      <c r="EBA860" s="13"/>
      <c r="EBB860" s="13"/>
      <c r="EBC860" s="13"/>
      <c r="EBD860" s="13"/>
      <c r="EBE860" s="13"/>
      <c r="EBF860" s="13"/>
      <c r="EBG860" s="13"/>
      <c r="EBH860" s="13"/>
      <c r="EBI860" s="13"/>
      <c r="EBJ860" s="13"/>
      <c r="EBK860" s="13"/>
      <c r="EBL860" s="13"/>
      <c r="EBM860" s="13"/>
      <c r="EBN860" s="13"/>
      <c r="EBO860" s="13"/>
      <c r="EBP860" s="13"/>
      <c r="EBQ860" s="13"/>
      <c r="EBR860" s="13"/>
      <c r="EBS860" s="13"/>
      <c r="EBT860" s="13"/>
      <c r="EBU860" s="13"/>
      <c r="EBV860" s="13"/>
      <c r="EBW860" s="13"/>
      <c r="EBX860" s="13"/>
      <c r="EBY860" s="13"/>
      <c r="EBZ860" s="13"/>
      <c r="ECA860" s="13"/>
      <c r="ECB860" s="13"/>
      <c r="ECC860" s="13"/>
      <c r="ECD860" s="13"/>
      <c r="ECE860" s="13"/>
      <c r="ECF860" s="13"/>
      <c r="ECG860" s="13"/>
      <c r="ECH860" s="13"/>
      <c r="ECI860" s="13"/>
      <c r="ECJ860" s="13"/>
      <c r="ECK860" s="13"/>
      <c r="ECL860" s="13"/>
      <c r="ECM860" s="13"/>
      <c r="ECN860" s="13"/>
      <c r="ECO860" s="13"/>
      <c r="ECP860" s="13"/>
      <c r="ECQ860" s="13"/>
      <c r="ECR860" s="13"/>
      <c r="ECS860" s="13"/>
      <c r="ECT860" s="13"/>
      <c r="ECU860" s="13"/>
      <c r="ECV860" s="13"/>
      <c r="ECW860" s="13"/>
      <c r="ECX860" s="13"/>
      <c r="ECY860" s="13"/>
      <c r="ECZ860" s="13"/>
      <c r="EDA860" s="13"/>
      <c r="EDB860" s="13"/>
      <c r="EDC860" s="13"/>
      <c r="EDD860" s="13"/>
      <c r="EDE860" s="13"/>
      <c r="EDF860" s="13"/>
      <c r="EDG860" s="13"/>
      <c r="EDH860" s="13"/>
      <c r="EDI860" s="13"/>
      <c r="EDJ860" s="13"/>
      <c r="EDK860" s="13"/>
      <c r="EDL860" s="13"/>
      <c r="EDM860" s="13"/>
      <c r="EDN860" s="13"/>
      <c r="EDO860" s="13"/>
      <c r="EDP860" s="13"/>
      <c r="EDQ860" s="13"/>
      <c r="EDR860" s="13"/>
      <c r="EDS860" s="13"/>
      <c r="EDT860" s="13"/>
      <c r="EDU860" s="13"/>
      <c r="EDV860" s="13"/>
      <c r="EDW860" s="13"/>
      <c r="EDX860" s="13"/>
      <c r="EDY860" s="13"/>
      <c r="EDZ860" s="13"/>
      <c r="EEA860" s="13"/>
      <c r="EEB860" s="13"/>
      <c r="EEC860" s="13"/>
      <c r="EED860" s="13"/>
      <c r="EEE860" s="13"/>
      <c r="EEF860" s="13"/>
      <c r="EEG860" s="13"/>
      <c r="EEH860" s="13"/>
      <c r="EEI860" s="13"/>
      <c r="EEJ860" s="13"/>
      <c r="EEK860" s="13"/>
      <c r="EEL860" s="13"/>
      <c r="EEM860" s="13"/>
      <c r="EEN860" s="13"/>
      <c r="EEO860" s="13"/>
      <c r="EEP860" s="13"/>
      <c r="EEQ860" s="13"/>
      <c r="EER860" s="13"/>
      <c r="EES860" s="13"/>
      <c r="EET860" s="13"/>
      <c r="EEU860" s="13"/>
      <c r="EEV860" s="13"/>
      <c r="EEW860" s="13"/>
      <c r="EEX860" s="13"/>
      <c r="EEY860" s="13"/>
      <c r="EEZ860" s="13"/>
      <c r="EFA860" s="13"/>
      <c r="EFB860" s="13"/>
      <c r="EFC860" s="13"/>
      <c r="EFD860" s="13"/>
      <c r="EFE860" s="13"/>
      <c r="EFF860" s="13"/>
      <c r="EFG860" s="13"/>
      <c r="EFH860" s="13"/>
      <c r="EFI860" s="13"/>
      <c r="EFJ860" s="13"/>
      <c r="EFK860" s="13"/>
      <c r="EFL860" s="13"/>
      <c r="EFM860" s="13"/>
      <c r="EFN860" s="13"/>
      <c r="EFO860" s="13"/>
      <c r="EFP860" s="13"/>
      <c r="EFQ860" s="13"/>
      <c r="EFR860" s="13"/>
      <c r="EFS860" s="13"/>
      <c r="EFT860" s="13"/>
      <c r="EFU860" s="13"/>
      <c r="EFV860" s="13"/>
      <c r="EFW860" s="13"/>
      <c r="EFX860" s="13"/>
      <c r="EFY860" s="13"/>
      <c r="EFZ860" s="13"/>
      <c r="EGA860" s="13"/>
      <c r="EGB860" s="13"/>
      <c r="EGC860" s="13"/>
      <c r="EGD860" s="13"/>
      <c r="EGE860" s="13"/>
      <c r="EGF860" s="13"/>
      <c r="EGG860" s="13"/>
      <c r="EGH860" s="13"/>
      <c r="EGI860" s="13"/>
      <c r="EGJ860" s="13"/>
      <c r="EGK860" s="13"/>
      <c r="EGL860" s="13"/>
      <c r="EGM860" s="13"/>
      <c r="EGN860" s="13"/>
      <c r="EGO860" s="13"/>
      <c r="EGP860" s="13"/>
      <c r="EGQ860" s="13"/>
      <c r="EGR860" s="13"/>
      <c r="EGS860" s="13"/>
      <c r="EGT860" s="13"/>
      <c r="EGU860" s="13"/>
      <c r="EGV860" s="13"/>
      <c r="EGW860" s="13"/>
      <c r="EGX860" s="13"/>
      <c r="EGY860" s="13"/>
      <c r="EGZ860" s="13"/>
      <c r="EHA860" s="13"/>
      <c r="EHB860" s="13"/>
      <c r="EHC860" s="13"/>
      <c r="EHD860" s="13"/>
      <c r="EHE860" s="13"/>
      <c r="EHF860" s="13"/>
      <c r="EHG860" s="13"/>
      <c r="EHH860" s="13"/>
      <c r="EHI860" s="13"/>
      <c r="EHJ860" s="13"/>
      <c r="EHK860" s="13"/>
      <c r="EHL860" s="13"/>
      <c r="EHM860" s="13"/>
      <c r="EHN860" s="13"/>
      <c r="EHO860" s="13"/>
      <c r="EHP860" s="13"/>
      <c r="EHQ860" s="13"/>
      <c r="EHR860" s="13"/>
      <c r="EHS860" s="13"/>
      <c r="EHT860" s="13"/>
      <c r="EHU860" s="13"/>
      <c r="EHV860" s="13"/>
      <c r="EHW860" s="13"/>
      <c r="EHX860" s="13"/>
      <c r="EHY860" s="13"/>
      <c r="EHZ860" s="13"/>
      <c r="EIA860" s="13"/>
      <c r="EIB860" s="13"/>
      <c r="EIC860" s="13"/>
      <c r="EID860" s="13"/>
      <c r="EIE860" s="13"/>
      <c r="EIF860" s="13"/>
      <c r="EIG860" s="13"/>
      <c r="EIH860" s="13"/>
      <c r="EII860" s="13"/>
      <c r="EIJ860" s="13"/>
      <c r="EIK860" s="13"/>
      <c r="EIL860" s="13"/>
      <c r="EIM860" s="13"/>
      <c r="EIN860" s="13"/>
      <c r="EIO860" s="13"/>
      <c r="EIP860" s="13"/>
      <c r="EIQ860" s="13"/>
      <c r="EIR860" s="13"/>
      <c r="EIS860" s="13"/>
      <c r="EIT860" s="13"/>
      <c r="EIU860" s="13"/>
      <c r="EIV860" s="13"/>
      <c r="EIW860" s="13"/>
      <c r="EIX860" s="13"/>
      <c r="EIY860" s="13"/>
      <c r="EIZ860" s="13"/>
      <c r="EJA860" s="13"/>
      <c r="EJB860" s="13"/>
      <c r="EJC860" s="13"/>
      <c r="EJD860" s="13"/>
      <c r="EJE860" s="13"/>
      <c r="EJF860" s="13"/>
      <c r="EJG860" s="13"/>
      <c r="EJH860" s="13"/>
      <c r="EJI860" s="13"/>
      <c r="EJJ860" s="13"/>
      <c r="EJK860" s="13"/>
      <c r="EJL860" s="13"/>
      <c r="EJM860" s="13"/>
      <c r="EJN860" s="13"/>
      <c r="EJO860" s="13"/>
      <c r="EJP860" s="13"/>
      <c r="EJQ860" s="13"/>
      <c r="EJR860" s="13"/>
      <c r="EJS860" s="13"/>
      <c r="EJT860" s="13"/>
      <c r="EJU860" s="13"/>
      <c r="EJV860" s="13"/>
      <c r="EJW860" s="13"/>
      <c r="EJX860" s="13"/>
      <c r="EJY860" s="13"/>
      <c r="EJZ860" s="13"/>
      <c r="EKA860" s="13"/>
      <c r="EKB860" s="13"/>
      <c r="EKC860" s="13"/>
      <c r="EKD860" s="13"/>
      <c r="EKE860" s="13"/>
      <c r="EKF860" s="13"/>
      <c r="EKG860" s="13"/>
      <c r="EKH860" s="13"/>
      <c r="EKI860" s="13"/>
      <c r="EKJ860" s="13"/>
      <c r="EKK860" s="13"/>
      <c r="EKL860" s="13"/>
      <c r="EKM860" s="13"/>
      <c r="EKN860" s="13"/>
      <c r="EKO860" s="13"/>
      <c r="EKP860" s="13"/>
      <c r="EKQ860" s="13"/>
      <c r="EKR860" s="13"/>
      <c r="EKS860" s="13"/>
      <c r="EKT860" s="13"/>
      <c r="EKU860" s="13"/>
      <c r="EKV860" s="13"/>
      <c r="EKW860" s="13"/>
      <c r="EKX860" s="13"/>
      <c r="EKY860" s="13"/>
      <c r="EKZ860" s="13"/>
      <c r="ELA860" s="13"/>
      <c r="ELB860" s="13"/>
      <c r="ELC860" s="13"/>
      <c r="ELD860" s="13"/>
      <c r="ELE860" s="13"/>
      <c r="ELF860" s="13"/>
      <c r="ELG860" s="13"/>
      <c r="ELH860" s="13"/>
      <c r="ELI860" s="13"/>
      <c r="ELJ860" s="13"/>
      <c r="ELK860" s="13"/>
      <c r="ELL860" s="13"/>
      <c r="ELM860" s="13"/>
      <c r="ELN860" s="13"/>
      <c r="ELO860" s="13"/>
      <c r="ELP860" s="13"/>
      <c r="ELQ860" s="13"/>
      <c r="ELR860" s="13"/>
      <c r="ELS860" s="13"/>
      <c r="ELT860" s="13"/>
      <c r="ELU860" s="13"/>
      <c r="ELV860" s="13"/>
      <c r="ELW860" s="13"/>
      <c r="ELX860" s="13"/>
      <c r="ELY860" s="13"/>
      <c r="ELZ860" s="13"/>
      <c r="EMA860" s="13"/>
      <c r="EMB860" s="13"/>
      <c r="EMC860" s="13"/>
      <c r="EMD860" s="13"/>
      <c r="EME860" s="13"/>
      <c r="EMF860" s="13"/>
      <c r="EMG860" s="13"/>
      <c r="EMH860" s="13"/>
      <c r="EMI860" s="13"/>
      <c r="EMJ860" s="13"/>
      <c r="EMK860" s="13"/>
      <c r="EML860" s="13"/>
      <c r="EMM860" s="13"/>
      <c r="EMN860" s="13"/>
      <c r="EMO860" s="13"/>
      <c r="EMP860" s="13"/>
      <c r="EMQ860" s="13"/>
      <c r="EMR860" s="13"/>
      <c r="EMS860" s="13"/>
      <c r="EMT860" s="13"/>
      <c r="EMU860" s="13"/>
      <c r="EMV860" s="13"/>
      <c r="EMW860" s="13"/>
      <c r="EMX860" s="13"/>
      <c r="EMY860" s="13"/>
      <c r="EMZ860" s="13"/>
      <c r="ENA860" s="13"/>
      <c r="ENB860" s="13"/>
      <c r="ENC860" s="13"/>
      <c r="END860" s="13"/>
      <c r="ENE860" s="13"/>
      <c r="ENF860" s="13"/>
      <c r="ENG860" s="13"/>
      <c r="ENH860" s="13"/>
      <c r="ENI860" s="13"/>
      <c r="ENJ860" s="13"/>
      <c r="ENK860" s="13"/>
      <c r="ENL860" s="13"/>
      <c r="ENM860" s="13"/>
      <c r="ENN860" s="13"/>
      <c r="ENO860" s="13"/>
      <c r="ENP860" s="13"/>
      <c r="ENQ860" s="13"/>
      <c r="ENR860" s="13"/>
      <c r="ENS860" s="13"/>
      <c r="ENT860" s="13"/>
      <c r="ENU860" s="13"/>
      <c r="ENV860" s="13"/>
      <c r="ENW860" s="13"/>
      <c r="ENX860" s="13"/>
      <c r="ENY860" s="13"/>
      <c r="ENZ860" s="13"/>
      <c r="EOA860" s="13"/>
      <c r="EOB860" s="13"/>
      <c r="EOC860" s="13"/>
      <c r="EOD860" s="13"/>
      <c r="EOE860" s="13"/>
      <c r="EOF860" s="13"/>
      <c r="EOG860" s="13"/>
      <c r="EOH860" s="13"/>
      <c r="EOI860" s="13"/>
      <c r="EOJ860" s="13"/>
      <c r="EOK860" s="13"/>
      <c r="EOL860" s="13"/>
      <c r="EOM860" s="13"/>
      <c r="EON860" s="13"/>
      <c r="EOO860" s="13"/>
      <c r="EOP860" s="13"/>
      <c r="EOQ860" s="13"/>
      <c r="EOR860" s="13"/>
      <c r="EOS860" s="13"/>
      <c r="EOT860" s="13"/>
      <c r="EOU860" s="13"/>
      <c r="EOV860" s="13"/>
      <c r="EOW860" s="13"/>
      <c r="EOX860" s="13"/>
      <c r="EOY860" s="13"/>
      <c r="EOZ860" s="13"/>
      <c r="EPA860" s="13"/>
      <c r="EPB860" s="13"/>
      <c r="EPC860" s="13"/>
      <c r="EPD860" s="13"/>
      <c r="EPE860" s="13"/>
      <c r="EPF860" s="13"/>
      <c r="EPG860" s="13"/>
      <c r="EPH860" s="13"/>
      <c r="EPI860" s="13"/>
      <c r="EPJ860" s="13"/>
      <c r="EPK860" s="13"/>
      <c r="EPL860" s="13"/>
      <c r="EPM860" s="13"/>
      <c r="EPN860" s="13"/>
      <c r="EPO860" s="13"/>
      <c r="EPP860" s="13"/>
      <c r="EPQ860" s="13"/>
      <c r="EPR860" s="13"/>
      <c r="EPS860" s="13"/>
      <c r="EPT860" s="13"/>
      <c r="EPU860" s="13"/>
      <c r="EPV860" s="13"/>
      <c r="EPW860" s="13"/>
      <c r="EPX860" s="13"/>
      <c r="EPY860" s="13"/>
      <c r="EPZ860" s="13"/>
      <c r="EQA860" s="13"/>
      <c r="EQB860" s="13"/>
      <c r="EQC860" s="13"/>
      <c r="EQD860" s="13"/>
      <c r="EQE860" s="13"/>
      <c r="EQF860" s="13"/>
      <c r="EQG860" s="13"/>
      <c r="EQH860" s="13"/>
      <c r="EQI860" s="13"/>
      <c r="EQJ860" s="13"/>
      <c r="EQK860" s="13"/>
      <c r="EQL860" s="13"/>
      <c r="EQM860" s="13"/>
      <c r="EQN860" s="13"/>
      <c r="EQO860" s="13"/>
      <c r="EQP860" s="13"/>
      <c r="EQQ860" s="13"/>
      <c r="EQR860" s="13"/>
      <c r="EQS860" s="13"/>
      <c r="EQT860" s="13"/>
      <c r="EQU860" s="13"/>
      <c r="EQV860" s="13"/>
      <c r="EQW860" s="13"/>
      <c r="EQX860" s="13"/>
      <c r="EQY860" s="13"/>
      <c r="EQZ860" s="13"/>
      <c r="ERA860" s="13"/>
      <c r="ERB860" s="13"/>
      <c r="ERC860" s="13"/>
      <c r="ERD860" s="13"/>
      <c r="ERE860" s="13"/>
      <c r="ERF860" s="13"/>
      <c r="ERG860" s="13"/>
      <c r="ERH860" s="13"/>
      <c r="ERI860" s="13"/>
      <c r="ERJ860" s="13"/>
      <c r="ERK860" s="13"/>
      <c r="ERL860" s="13"/>
      <c r="ERM860" s="13"/>
      <c r="ERN860" s="13"/>
      <c r="ERO860" s="13"/>
      <c r="ERP860" s="13"/>
      <c r="ERQ860" s="13"/>
      <c r="ERR860" s="13"/>
      <c r="ERS860" s="13"/>
      <c r="ERT860" s="13"/>
      <c r="ERU860" s="13"/>
      <c r="ERV860" s="13"/>
      <c r="ERW860" s="13"/>
      <c r="ERX860" s="13"/>
      <c r="ERY860" s="13"/>
      <c r="ERZ860" s="13"/>
      <c r="ESA860" s="13"/>
      <c r="ESB860" s="13"/>
      <c r="ESC860" s="13"/>
      <c r="ESD860" s="13"/>
      <c r="ESE860" s="13"/>
      <c r="ESF860" s="13"/>
      <c r="ESG860" s="13"/>
      <c r="ESH860" s="13"/>
      <c r="ESI860" s="13"/>
      <c r="ESJ860" s="13"/>
      <c r="ESK860" s="13"/>
      <c r="ESL860" s="13"/>
      <c r="ESM860" s="13"/>
      <c r="ESN860" s="13"/>
      <c r="ESO860" s="13"/>
      <c r="ESP860" s="13"/>
      <c r="ESQ860" s="13"/>
      <c r="ESR860" s="13"/>
      <c r="ESS860" s="13"/>
      <c r="EST860" s="13"/>
      <c r="ESU860" s="13"/>
      <c r="ESV860" s="13"/>
      <c r="ESW860" s="13"/>
      <c r="ESX860" s="13"/>
      <c r="ESY860" s="13"/>
      <c r="ESZ860" s="13"/>
      <c r="ETA860" s="13"/>
      <c r="ETB860" s="13"/>
      <c r="ETC860" s="13"/>
      <c r="ETD860" s="13"/>
      <c r="ETE860" s="13"/>
      <c r="ETF860" s="13"/>
      <c r="ETG860" s="13"/>
      <c r="ETH860" s="13"/>
      <c r="ETI860" s="13"/>
      <c r="ETJ860" s="13"/>
      <c r="ETK860" s="13"/>
      <c r="ETL860" s="13"/>
      <c r="ETM860" s="13"/>
      <c r="ETN860" s="13"/>
      <c r="ETO860" s="13"/>
      <c r="ETP860" s="13"/>
      <c r="ETQ860" s="13"/>
      <c r="ETR860" s="13"/>
      <c r="ETS860" s="13"/>
      <c r="ETT860" s="13"/>
      <c r="ETU860" s="13"/>
      <c r="ETV860" s="13"/>
      <c r="ETW860" s="13"/>
      <c r="ETX860" s="13"/>
      <c r="ETY860" s="13"/>
      <c r="ETZ860" s="13"/>
      <c r="EUA860" s="13"/>
      <c r="EUB860" s="13"/>
      <c r="EUC860" s="13"/>
      <c r="EUD860" s="13"/>
      <c r="EUE860" s="13"/>
      <c r="EUF860" s="13"/>
      <c r="EUG860" s="13"/>
      <c r="EUH860" s="13"/>
      <c r="EUI860" s="13"/>
      <c r="EUJ860" s="13"/>
      <c r="EUK860" s="13"/>
      <c r="EUL860" s="13"/>
      <c r="EUM860" s="13"/>
      <c r="EUN860" s="13"/>
      <c r="EUO860" s="13"/>
      <c r="EUP860" s="13"/>
      <c r="EUQ860" s="13"/>
      <c r="EUR860" s="13"/>
      <c r="EUS860" s="13"/>
      <c r="EUT860" s="13"/>
      <c r="EUU860" s="13"/>
      <c r="EUV860" s="13"/>
      <c r="EUW860" s="13"/>
      <c r="EUX860" s="13"/>
      <c r="EUY860" s="13"/>
      <c r="EUZ860" s="13"/>
      <c r="EVA860" s="13"/>
      <c r="EVB860" s="13"/>
      <c r="EVC860" s="13"/>
      <c r="EVD860" s="13"/>
      <c r="EVE860" s="13"/>
      <c r="EVF860" s="13"/>
      <c r="EVG860" s="13"/>
      <c r="EVH860" s="13"/>
      <c r="EVI860" s="13"/>
      <c r="EVJ860" s="13"/>
      <c r="EVK860" s="13"/>
      <c r="EVL860" s="13"/>
      <c r="EVM860" s="13"/>
      <c r="EVN860" s="13"/>
      <c r="EVO860" s="13"/>
      <c r="EVP860" s="13"/>
      <c r="EVQ860" s="13"/>
      <c r="EVR860" s="13"/>
      <c r="EVS860" s="13"/>
      <c r="EVT860" s="13"/>
      <c r="EVU860" s="13"/>
      <c r="EVV860" s="13"/>
      <c r="EVW860" s="13"/>
      <c r="EVX860" s="13"/>
      <c r="EVY860" s="13"/>
      <c r="EVZ860" s="13"/>
      <c r="EWA860" s="13"/>
      <c r="EWB860" s="13"/>
      <c r="EWC860" s="13"/>
      <c r="EWD860" s="13"/>
      <c r="EWE860" s="13"/>
      <c r="EWF860" s="13"/>
      <c r="EWG860" s="13"/>
      <c r="EWH860" s="13"/>
      <c r="EWI860" s="13"/>
      <c r="EWJ860" s="13"/>
      <c r="EWK860" s="13"/>
      <c r="EWL860" s="13"/>
      <c r="EWM860" s="13"/>
      <c r="EWN860" s="13"/>
      <c r="EWO860" s="13"/>
      <c r="EWP860" s="13"/>
      <c r="EWQ860" s="13"/>
      <c r="EWR860" s="13"/>
      <c r="EWS860" s="13"/>
      <c r="EWT860" s="13"/>
      <c r="EWU860" s="13"/>
      <c r="EWV860" s="13"/>
      <c r="EWW860" s="13"/>
      <c r="EWX860" s="13"/>
      <c r="EWY860" s="13"/>
      <c r="EWZ860" s="13"/>
      <c r="EXA860" s="13"/>
      <c r="EXB860" s="13"/>
      <c r="EXC860" s="13"/>
      <c r="EXD860" s="13"/>
      <c r="EXE860" s="13"/>
      <c r="EXF860" s="13"/>
      <c r="EXG860" s="13"/>
      <c r="EXH860" s="13"/>
      <c r="EXI860" s="13"/>
      <c r="EXJ860" s="13"/>
      <c r="EXK860" s="13"/>
      <c r="EXL860" s="13"/>
      <c r="EXM860" s="13"/>
      <c r="EXN860" s="13"/>
      <c r="EXO860" s="13"/>
      <c r="EXP860" s="13"/>
      <c r="EXQ860" s="13"/>
      <c r="EXR860" s="13"/>
      <c r="EXS860" s="13"/>
      <c r="EXT860" s="13"/>
      <c r="EXU860" s="13"/>
      <c r="EXV860" s="13"/>
      <c r="EXW860" s="13"/>
      <c r="EXX860" s="13"/>
      <c r="EXY860" s="13"/>
      <c r="EXZ860" s="13"/>
      <c r="EYA860" s="13"/>
      <c r="EYB860" s="13"/>
      <c r="EYC860" s="13"/>
      <c r="EYD860" s="13"/>
      <c r="EYE860" s="13"/>
      <c r="EYF860" s="13"/>
      <c r="EYG860" s="13"/>
      <c r="EYH860" s="13"/>
      <c r="EYI860" s="13"/>
      <c r="EYJ860" s="13"/>
      <c r="EYK860" s="13"/>
      <c r="EYL860" s="13"/>
      <c r="EYM860" s="13"/>
      <c r="EYN860" s="13"/>
      <c r="EYO860" s="13"/>
      <c r="EYP860" s="13"/>
      <c r="EYQ860" s="13"/>
      <c r="EYR860" s="13"/>
      <c r="EYS860" s="13"/>
      <c r="EYT860" s="13"/>
      <c r="EYU860" s="13"/>
      <c r="EYV860" s="13"/>
      <c r="EYW860" s="13"/>
      <c r="EYX860" s="13"/>
      <c r="EYY860" s="13"/>
      <c r="EYZ860" s="13"/>
      <c r="EZA860" s="13"/>
      <c r="EZB860" s="13"/>
      <c r="EZC860" s="13"/>
      <c r="EZD860" s="13"/>
      <c r="EZE860" s="13"/>
      <c r="EZF860" s="13"/>
      <c r="EZG860" s="13"/>
      <c r="EZH860" s="13"/>
      <c r="EZI860" s="13"/>
      <c r="EZJ860" s="13"/>
      <c r="EZK860" s="13"/>
      <c r="EZL860" s="13"/>
      <c r="EZM860" s="13"/>
      <c r="EZN860" s="13"/>
      <c r="EZO860" s="13"/>
      <c r="EZP860" s="13"/>
      <c r="EZQ860" s="13"/>
      <c r="EZR860" s="13"/>
      <c r="EZS860" s="13"/>
      <c r="EZT860" s="13"/>
      <c r="EZU860" s="13"/>
      <c r="EZV860" s="13"/>
      <c r="EZW860" s="13"/>
      <c r="EZX860" s="13"/>
      <c r="EZY860" s="13"/>
      <c r="EZZ860" s="13"/>
      <c r="FAA860" s="13"/>
      <c r="FAB860" s="13"/>
      <c r="FAC860" s="13"/>
      <c r="FAD860" s="13"/>
      <c r="FAE860" s="13"/>
      <c r="FAF860" s="13"/>
      <c r="FAG860" s="13"/>
      <c r="FAH860" s="13"/>
      <c r="FAI860" s="13"/>
      <c r="FAJ860" s="13"/>
      <c r="FAK860" s="13"/>
      <c r="FAL860" s="13"/>
      <c r="FAM860" s="13"/>
      <c r="FAN860" s="13"/>
      <c r="FAO860" s="13"/>
      <c r="FAP860" s="13"/>
      <c r="FAQ860" s="13"/>
      <c r="FAR860" s="13"/>
      <c r="FAS860" s="13"/>
      <c r="FAT860" s="13"/>
      <c r="FAU860" s="13"/>
      <c r="FAV860" s="13"/>
      <c r="FAW860" s="13"/>
      <c r="FAX860" s="13"/>
      <c r="FAY860" s="13"/>
      <c r="FAZ860" s="13"/>
      <c r="FBA860" s="13"/>
      <c r="FBB860" s="13"/>
      <c r="FBC860" s="13"/>
      <c r="FBD860" s="13"/>
      <c r="FBE860" s="13"/>
      <c r="FBF860" s="13"/>
      <c r="FBG860" s="13"/>
      <c r="FBH860" s="13"/>
      <c r="FBI860" s="13"/>
      <c r="FBJ860" s="13"/>
      <c r="FBK860" s="13"/>
      <c r="FBL860" s="13"/>
      <c r="FBM860" s="13"/>
      <c r="FBN860" s="13"/>
      <c r="FBO860" s="13"/>
      <c r="FBP860" s="13"/>
      <c r="FBQ860" s="13"/>
      <c r="FBR860" s="13"/>
      <c r="FBS860" s="13"/>
      <c r="FBT860" s="13"/>
      <c r="FBU860" s="13"/>
      <c r="FBV860" s="13"/>
      <c r="FBW860" s="13"/>
      <c r="FBX860" s="13"/>
      <c r="FBY860" s="13"/>
      <c r="FBZ860" s="13"/>
      <c r="FCA860" s="13"/>
      <c r="FCB860" s="13"/>
      <c r="FCC860" s="13"/>
      <c r="FCD860" s="13"/>
      <c r="FCE860" s="13"/>
      <c r="FCF860" s="13"/>
      <c r="FCG860" s="13"/>
      <c r="FCH860" s="13"/>
      <c r="FCI860" s="13"/>
      <c r="FCJ860" s="13"/>
      <c r="FCK860" s="13"/>
      <c r="FCL860" s="13"/>
      <c r="FCM860" s="13"/>
      <c r="FCN860" s="13"/>
      <c r="FCO860" s="13"/>
      <c r="FCP860" s="13"/>
      <c r="FCQ860" s="13"/>
      <c r="FCR860" s="13"/>
      <c r="FCS860" s="13"/>
      <c r="FCT860" s="13"/>
      <c r="FCU860" s="13"/>
      <c r="FCV860" s="13"/>
      <c r="FCW860" s="13"/>
      <c r="FCX860" s="13"/>
      <c r="FCY860" s="13"/>
      <c r="FCZ860" s="13"/>
      <c r="FDA860" s="13"/>
      <c r="FDB860" s="13"/>
      <c r="FDC860" s="13"/>
      <c r="FDD860" s="13"/>
      <c r="FDE860" s="13"/>
      <c r="FDF860" s="13"/>
      <c r="FDG860" s="13"/>
      <c r="FDH860" s="13"/>
      <c r="FDI860" s="13"/>
      <c r="FDJ860" s="13"/>
      <c r="FDK860" s="13"/>
      <c r="FDL860" s="13"/>
      <c r="FDM860" s="13"/>
      <c r="FDN860" s="13"/>
      <c r="FDO860" s="13"/>
      <c r="FDP860" s="13"/>
      <c r="FDQ860" s="13"/>
      <c r="FDR860" s="13"/>
      <c r="FDS860" s="13"/>
      <c r="FDT860" s="13"/>
      <c r="FDU860" s="13"/>
      <c r="FDV860" s="13"/>
      <c r="FDW860" s="13"/>
      <c r="FDX860" s="13"/>
      <c r="FDY860" s="13"/>
      <c r="FDZ860" s="13"/>
      <c r="FEA860" s="13"/>
      <c r="FEB860" s="13"/>
      <c r="FEC860" s="13"/>
      <c r="FED860" s="13"/>
      <c r="FEE860" s="13"/>
      <c r="FEF860" s="13"/>
      <c r="FEG860" s="13"/>
      <c r="FEH860" s="13"/>
      <c r="FEI860" s="13"/>
      <c r="FEJ860" s="13"/>
      <c r="FEK860" s="13"/>
      <c r="FEL860" s="13"/>
      <c r="FEM860" s="13"/>
      <c r="FEN860" s="13"/>
      <c r="FEO860" s="13"/>
      <c r="FEP860" s="13"/>
      <c r="FEQ860" s="13"/>
      <c r="FER860" s="13"/>
      <c r="FES860" s="13"/>
      <c r="FET860" s="13"/>
      <c r="FEU860" s="13"/>
      <c r="FEV860" s="13"/>
      <c r="FEW860" s="13"/>
      <c r="FEX860" s="13"/>
      <c r="FEY860" s="13"/>
      <c r="FEZ860" s="13"/>
      <c r="FFA860" s="13"/>
      <c r="FFB860" s="13"/>
      <c r="FFC860" s="13"/>
      <c r="FFD860" s="13"/>
      <c r="FFE860" s="13"/>
      <c r="FFF860" s="13"/>
      <c r="FFG860" s="13"/>
      <c r="FFH860" s="13"/>
      <c r="FFI860" s="13"/>
      <c r="FFJ860" s="13"/>
      <c r="FFK860" s="13"/>
      <c r="FFL860" s="13"/>
      <c r="FFM860" s="13"/>
      <c r="FFN860" s="13"/>
      <c r="FFO860" s="13"/>
      <c r="FFP860" s="13"/>
      <c r="FFQ860" s="13"/>
      <c r="FFR860" s="13"/>
      <c r="FFS860" s="13"/>
      <c r="FFT860" s="13"/>
      <c r="FFU860" s="13"/>
      <c r="FFV860" s="13"/>
      <c r="FFW860" s="13"/>
      <c r="FFX860" s="13"/>
      <c r="FFY860" s="13"/>
      <c r="FFZ860" s="13"/>
      <c r="FGA860" s="13"/>
      <c r="FGB860" s="13"/>
      <c r="FGC860" s="13"/>
      <c r="FGD860" s="13"/>
      <c r="FGE860" s="13"/>
      <c r="FGF860" s="13"/>
      <c r="FGG860" s="13"/>
      <c r="FGH860" s="13"/>
      <c r="FGI860" s="13"/>
      <c r="FGJ860" s="13"/>
      <c r="FGK860" s="13"/>
      <c r="FGL860" s="13"/>
      <c r="FGM860" s="13"/>
      <c r="FGN860" s="13"/>
      <c r="FGO860" s="13"/>
      <c r="FGP860" s="13"/>
      <c r="FGQ860" s="13"/>
      <c r="FGR860" s="13"/>
      <c r="FGS860" s="13"/>
      <c r="FGT860" s="13"/>
      <c r="FGU860" s="13"/>
      <c r="FGV860" s="13"/>
      <c r="FGW860" s="13"/>
      <c r="FGX860" s="13"/>
      <c r="FGY860" s="13"/>
      <c r="FGZ860" s="13"/>
      <c r="FHA860" s="13"/>
      <c r="FHB860" s="13"/>
      <c r="FHC860" s="13"/>
      <c r="FHD860" s="13"/>
      <c r="FHE860" s="13"/>
      <c r="FHF860" s="13"/>
      <c r="FHG860" s="13"/>
      <c r="FHH860" s="13"/>
      <c r="FHI860" s="13"/>
      <c r="FHJ860" s="13"/>
      <c r="FHK860" s="13"/>
      <c r="FHL860" s="13"/>
      <c r="FHM860" s="13"/>
      <c r="FHN860" s="13"/>
      <c r="FHO860" s="13"/>
      <c r="FHP860" s="13"/>
      <c r="FHQ860" s="13"/>
      <c r="FHR860" s="13"/>
      <c r="FHS860" s="13"/>
      <c r="FHT860" s="13"/>
      <c r="FHU860" s="13"/>
      <c r="FHV860" s="13"/>
      <c r="FHW860" s="13"/>
      <c r="FHX860" s="13"/>
      <c r="FHY860" s="13"/>
      <c r="FHZ860" s="13"/>
      <c r="FIA860" s="13"/>
      <c r="FIB860" s="13"/>
      <c r="FIC860" s="13"/>
      <c r="FID860" s="13"/>
      <c r="FIE860" s="13"/>
      <c r="FIF860" s="13"/>
      <c r="FIG860" s="13"/>
      <c r="FIH860" s="13"/>
      <c r="FII860" s="13"/>
      <c r="FIJ860" s="13"/>
      <c r="FIK860" s="13"/>
      <c r="FIL860" s="13"/>
      <c r="FIM860" s="13"/>
      <c r="FIN860" s="13"/>
      <c r="FIO860" s="13"/>
      <c r="FIP860" s="13"/>
      <c r="FIQ860" s="13"/>
      <c r="FIR860" s="13"/>
      <c r="FIS860" s="13"/>
      <c r="FIT860" s="13"/>
      <c r="FIU860" s="13"/>
      <c r="FIV860" s="13"/>
      <c r="FIW860" s="13"/>
      <c r="FIX860" s="13"/>
      <c r="FIY860" s="13"/>
      <c r="FIZ860" s="13"/>
      <c r="FJA860" s="13"/>
      <c r="FJB860" s="13"/>
      <c r="FJC860" s="13"/>
      <c r="FJD860" s="13"/>
      <c r="FJE860" s="13"/>
      <c r="FJF860" s="13"/>
      <c r="FJG860" s="13"/>
      <c r="FJH860" s="13"/>
      <c r="FJI860" s="13"/>
      <c r="FJJ860" s="13"/>
      <c r="FJK860" s="13"/>
      <c r="FJL860" s="13"/>
      <c r="FJM860" s="13"/>
      <c r="FJN860" s="13"/>
      <c r="FJO860" s="13"/>
      <c r="FJP860" s="13"/>
      <c r="FJQ860" s="13"/>
      <c r="FJR860" s="13"/>
      <c r="FJS860" s="13"/>
      <c r="FJT860" s="13"/>
      <c r="FJU860" s="13"/>
      <c r="FJV860" s="13"/>
      <c r="FJW860" s="13"/>
      <c r="FJX860" s="13"/>
      <c r="FJY860" s="13"/>
      <c r="FJZ860" s="13"/>
      <c r="FKA860" s="13"/>
      <c r="FKB860" s="13"/>
      <c r="FKC860" s="13"/>
      <c r="FKD860" s="13"/>
      <c r="FKE860" s="13"/>
      <c r="FKF860" s="13"/>
      <c r="FKG860" s="13"/>
      <c r="FKH860" s="13"/>
      <c r="FKI860" s="13"/>
      <c r="FKJ860" s="13"/>
      <c r="FKK860" s="13"/>
      <c r="FKL860" s="13"/>
      <c r="FKM860" s="13"/>
      <c r="FKN860" s="13"/>
      <c r="FKO860" s="13"/>
      <c r="FKP860" s="13"/>
      <c r="FKQ860" s="13"/>
      <c r="FKR860" s="13"/>
      <c r="FKS860" s="13"/>
      <c r="FKT860" s="13"/>
      <c r="FKU860" s="13"/>
      <c r="FKV860" s="13"/>
      <c r="FKW860" s="13"/>
      <c r="FKX860" s="13"/>
      <c r="FKY860" s="13"/>
      <c r="FKZ860" s="13"/>
      <c r="FLA860" s="13"/>
      <c r="FLB860" s="13"/>
      <c r="FLC860" s="13"/>
      <c r="FLD860" s="13"/>
      <c r="FLE860" s="13"/>
      <c r="FLF860" s="13"/>
      <c r="FLG860" s="13"/>
      <c r="FLH860" s="13"/>
      <c r="FLI860" s="13"/>
      <c r="FLJ860" s="13"/>
      <c r="FLK860" s="13"/>
      <c r="FLL860" s="13"/>
      <c r="FLM860" s="13"/>
      <c r="FLN860" s="13"/>
      <c r="FLO860" s="13"/>
      <c r="FLP860" s="13"/>
      <c r="FLQ860" s="13"/>
      <c r="FLR860" s="13"/>
      <c r="FLS860" s="13"/>
      <c r="FLT860" s="13"/>
      <c r="FLU860" s="13"/>
      <c r="FLV860" s="13"/>
      <c r="FLW860" s="13"/>
      <c r="FLX860" s="13"/>
      <c r="FLY860" s="13"/>
      <c r="FLZ860" s="13"/>
      <c r="FMA860" s="13"/>
      <c r="FMB860" s="13"/>
      <c r="FMC860" s="13"/>
      <c r="FMD860" s="13"/>
      <c r="FME860" s="13"/>
      <c r="FMF860" s="13"/>
      <c r="FMG860" s="13"/>
      <c r="FMH860" s="13"/>
      <c r="FMI860" s="13"/>
      <c r="FMJ860" s="13"/>
      <c r="FMK860" s="13"/>
      <c r="FML860" s="13"/>
      <c r="FMM860" s="13"/>
      <c r="FMN860" s="13"/>
      <c r="FMO860" s="13"/>
      <c r="FMP860" s="13"/>
      <c r="FMQ860" s="13"/>
      <c r="FMR860" s="13"/>
      <c r="FMS860" s="13"/>
      <c r="FMT860" s="13"/>
      <c r="FMU860" s="13"/>
      <c r="FMV860" s="13"/>
      <c r="FMW860" s="13"/>
      <c r="FMX860" s="13"/>
      <c r="FMY860" s="13"/>
      <c r="FMZ860" s="13"/>
      <c r="FNA860" s="13"/>
      <c r="FNB860" s="13"/>
      <c r="FNC860" s="13"/>
      <c r="FND860" s="13"/>
      <c r="FNE860" s="13"/>
      <c r="FNF860" s="13"/>
      <c r="FNG860" s="13"/>
      <c r="FNH860" s="13"/>
      <c r="FNI860" s="13"/>
      <c r="FNJ860" s="13"/>
      <c r="FNK860" s="13"/>
      <c r="FNL860" s="13"/>
      <c r="FNM860" s="13"/>
      <c r="FNN860" s="13"/>
      <c r="FNO860" s="13"/>
      <c r="FNP860" s="13"/>
      <c r="FNQ860" s="13"/>
      <c r="FNR860" s="13"/>
      <c r="FNS860" s="13"/>
      <c r="FNT860" s="13"/>
      <c r="FNU860" s="13"/>
      <c r="FNV860" s="13"/>
      <c r="FNW860" s="13"/>
      <c r="FNX860" s="13"/>
      <c r="FNY860" s="13"/>
      <c r="FNZ860" s="13"/>
      <c r="FOA860" s="13"/>
      <c r="FOB860" s="13"/>
      <c r="FOC860" s="13"/>
      <c r="FOD860" s="13"/>
      <c r="FOE860" s="13"/>
      <c r="FOF860" s="13"/>
      <c r="FOG860" s="13"/>
      <c r="FOH860" s="13"/>
      <c r="FOI860" s="13"/>
      <c r="FOJ860" s="13"/>
      <c r="FOK860" s="13"/>
      <c r="FOL860" s="13"/>
      <c r="FOM860" s="13"/>
      <c r="FON860" s="13"/>
      <c r="FOO860" s="13"/>
      <c r="FOP860" s="13"/>
      <c r="FOQ860" s="13"/>
      <c r="FOR860" s="13"/>
      <c r="FOS860" s="13"/>
      <c r="FOT860" s="13"/>
      <c r="FOU860" s="13"/>
      <c r="FOV860" s="13"/>
      <c r="FOW860" s="13"/>
      <c r="FOX860" s="13"/>
      <c r="FOY860" s="13"/>
      <c r="FOZ860" s="13"/>
      <c r="FPA860" s="13"/>
      <c r="FPB860" s="13"/>
      <c r="FPC860" s="13"/>
      <c r="FPD860" s="13"/>
      <c r="FPE860" s="13"/>
      <c r="FPF860" s="13"/>
      <c r="FPG860" s="13"/>
      <c r="FPH860" s="13"/>
      <c r="FPI860" s="13"/>
      <c r="FPJ860" s="13"/>
      <c r="FPK860" s="13"/>
      <c r="FPL860" s="13"/>
      <c r="FPM860" s="13"/>
      <c r="FPN860" s="13"/>
      <c r="FPO860" s="13"/>
      <c r="FPP860" s="13"/>
      <c r="FPQ860" s="13"/>
      <c r="FPR860" s="13"/>
      <c r="FPS860" s="13"/>
      <c r="FPT860" s="13"/>
      <c r="FPU860" s="13"/>
      <c r="FPV860" s="13"/>
      <c r="FPW860" s="13"/>
      <c r="FPX860" s="13"/>
      <c r="FPY860" s="13"/>
      <c r="FPZ860" s="13"/>
      <c r="FQA860" s="13"/>
      <c r="FQB860" s="13"/>
      <c r="FQC860" s="13"/>
      <c r="FQD860" s="13"/>
      <c r="FQE860" s="13"/>
      <c r="FQF860" s="13"/>
      <c r="FQG860" s="13"/>
      <c r="FQH860" s="13"/>
      <c r="FQI860" s="13"/>
      <c r="FQJ860" s="13"/>
      <c r="FQK860" s="13"/>
      <c r="FQL860" s="13"/>
      <c r="FQM860" s="13"/>
      <c r="FQN860" s="13"/>
      <c r="FQO860" s="13"/>
      <c r="FQP860" s="13"/>
      <c r="FQQ860" s="13"/>
      <c r="FQR860" s="13"/>
      <c r="FQS860" s="13"/>
      <c r="FQT860" s="13"/>
      <c r="FQU860" s="13"/>
      <c r="FQV860" s="13"/>
      <c r="FQW860" s="13"/>
      <c r="FQX860" s="13"/>
      <c r="FQY860" s="13"/>
      <c r="FQZ860" s="13"/>
      <c r="FRA860" s="13"/>
      <c r="FRB860" s="13"/>
      <c r="FRC860" s="13"/>
      <c r="FRD860" s="13"/>
      <c r="FRE860" s="13"/>
      <c r="FRF860" s="13"/>
      <c r="FRG860" s="13"/>
      <c r="FRH860" s="13"/>
      <c r="FRI860" s="13"/>
      <c r="FRJ860" s="13"/>
      <c r="FRK860" s="13"/>
      <c r="FRL860" s="13"/>
      <c r="FRM860" s="13"/>
      <c r="FRN860" s="13"/>
      <c r="FRO860" s="13"/>
      <c r="FRP860" s="13"/>
      <c r="FRQ860" s="13"/>
      <c r="FRR860" s="13"/>
      <c r="FRS860" s="13"/>
      <c r="FRT860" s="13"/>
      <c r="FRU860" s="13"/>
      <c r="FRV860" s="13"/>
      <c r="FRW860" s="13"/>
      <c r="FRX860" s="13"/>
      <c r="FRY860" s="13"/>
      <c r="FRZ860" s="13"/>
      <c r="FSA860" s="13"/>
      <c r="FSB860" s="13"/>
      <c r="FSC860" s="13"/>
      <c r="FSD860" s="13"/>
      <c r="FSE860" s="13"/>
      <c r="FSF860" s="13"/>
      <c r="FSG860" s="13"/>
      <c r="FSH860" s="13"/>
      <c r="FSI860" s="13"/>
      <c r="FSJ860" s="13"/>
      <c r="FSK860" s="13"/>
      <c r="FSL860" s="13"/>
      <c r="FSM860" s="13"/>
      <c r="FSN860" s="13"/>
      <c r="FSO860" s="13"/>
      <c r="FSP860" s="13"/>
      <c r="FSQ860" s="13"/>
      <c r="FSR860" s="13"/>
      <c r="FSS860" s="13"/>
      <c r="FST860" s="13"/>
      <c r="FSU860" s="13"/>
      <c r="FSV860" s="13"/>
      <c r="FSW860" s="13"/>
      <c r="FSX860" s="13"/>
      <c r="FSY860" s="13"/>
      <c r="FSZ860" s="13"/>
      <c r="FTA860" s="13"/>
      <c r="FTB860" s="13"/>
      <c r="FTC860" s="13"/>
      <c r="FTD860" s="13"/>
      <c r="FTE860" s="13"/>
      <c r="FTF860" s="13"/>
      <c r="FTG860" s="13"/>
      <c r="FTH860" s="13"/>
      <c r="FTI860" s="13"/>
      <c r="FTJ860" s="13"/>
      <c r="FTK860" s="13"/>
      <c r="FTL860" s="13"/>
      <c r="FTM860" s="13"/>
      <c r="FTN860" s="13"/>
      <c r="FTO860" s="13"/>
      <c r="FTP860" s="13"/>
      <c r="FTQ860" s="13"/>
      <c r="FTR860" s="13"/>
      <c r="FTS860" s="13"/>
      <c r="FTT860" s="13"/>
      <c r="FTU860" s="13"/>
      <c r="FTV860" s="13"/>
      <c r="FTW860" s="13"/>
      <c r="FTX860" s="13"/>
      <c r="FTY860" s="13"/>
      <c r="FTZ860" s="13"/>
      <c r="FUA860" s="13"/>
      <c r="FUB860" s="13"/>
      <c r="FUC860" s="13"/>
      <c r="FUD860" s="13"/>
      <c r="FUE860" s="13"/>
      <c r="FUF860" s="13"/>
      <c r="FUG860" s="13"/>
      <c r="FUH860" s="13"/>
      <c r="FUI860" s="13"/>
      <c r="FUJ860" s="13"/>
      <c r="FUK860" s="13"/>
      <c r="FUL860" s="13"/>
      <c r="FUM860" s="13"/>
      <c r="FUN860" s="13"/>
      <c r="FUO860" s="13"/>
      <c r="FUP860" s="13"/>
      <c r="FUQ860" s="13"/>
      <c r="FUR860" s="13"/>
      <c r="FUS860" s="13"/>
      <c r="FUT860" s="13"/>
      <c r="FUU860" s="13"/>
      <c r="FUV860" s="13"/>
      <c r="FUW860" s="13"/>
      <c r="FUX860" s="13"/>
      <c r="FUY860" s="13"/>
      <c r="FUZ860" s="13"/>
      <c r="FVA860" s="13"/>
      <c r="FVB860" s="13"/>
      <c r="FVC860" s="13"/>
      <c r="FVD860" s="13"/>
      <c r="FVE860" s="13"/>
      <c r="FVF860" s="13"/>
      <c r="FVG860" s="13"/>
      <c r="FVH860" s="13"/>
      <c r="FVI860" s="13"/>
      <c r="FVJ860" s="13"/>
      <c r="FVK860" s="13"/>
      <c r="FVL860" s="13"/>
      <c r="FVM860" s="13"/>
      <c r="FVN860" s="13"/>
      <c r="FVO860" s="13"/>
      <c r="FVP860" s="13"/>
      <c r="FVQ860" s="13"/>
      <c r="FVR860" s="13"/>
      <c r="FVS860" s="13"/>
      <c r="FVT860" s="13"/>
      <c r="FVU860" s="13"/>
      <c r="FVV860" s="13"/>
      <c r="FVW860" s="13"/>
      <c r="FVX860" s="13"/>
      <c r="FVY860" s="13"/>
      <c r="FVZ860" s="13"/>
      <c r="FWA860" s="13"/>
      <c r="FWB860" s="13"/>
      <c r="FWC860" s="13"/>
      <c r="FWD860" s="13"/>
      <c r="FWE860" s="13"/>
      <c r="FWF860" s="13"/>
      <c r="FWG860" s="13"/>
      <c r="FWH860" s="13"/>
      <c r="FWI860" s="13"/>
      <c r="FWJ860" s="13"/>
      <c r="FWK860" s="13"/>
      <c r="FWL860" s="13"/>
      <c r="FWM860" s="13"/>
      <c r="FWN860" s="13"/>
      <c r="FWO860" s="13"/>
      <c r="FWP860" s="13"/>
      <c r="FWQ860" s="13"/>
      <c r="FWR860" s="13"/>
      <c r="FWS860" s="13"/>
      <c r="FWT860" s="13"/>
      <c r="FWU860" s="13"/>
      <c r="FWV860" s="13"/>
      <c r="FWW860" s="13"/>
      <c r="FWX860" s="13"/>
      <c r="FWY860" s="13"/>
      <c r="FWZ860" s="13"/>
      <c r="FXA860" s="13"/>
      <c r="FXB860" s="13"/>
      <c r="FXC860" s="13"/>
      <c r="FXD860" s="13"/>
      <c r="FXE860" s="13"/>
      <c r="FXF860" s="13"/>
      <c r="FXG860" s="13"/>
      <c r="FXH860" s="13"/>
      <c r="FXI860" s="13"/>
      <c r="FXJ860" s="13"/>
      <c r="FXK860" s="13"/>
      <c r="FXL860" s="13"/>
      <c r="FXM860" s="13"/>
      <c r="FXN860" s="13"/>
      <c r="FXO860" s="13"/>
      <c r="FXP860" s="13"/>
      <c r="FXQ860" s="13"/>
      <c r="FXR860" s="13"/>
      <c r="FXS860" s="13"/>
      <c r="FXT860" s="13"/>
      <c r="FXU860" s="13"/>
      <c r="FXV860" s="13"/>
      <c r="FXW860" s="13"/>
      <c r="FXX860" s="13"/>
      <c r="FXY860" s="13"/>
      <c r="FXZ860" s="13"/>
      <c r="FYA860" s="13"/>
      <c r="FYB860" s="13"/>
      <c r="FYC860" s="13"/>
      <c r="FYD860" s="13"/>
      <c r="FYE860" s="13"/>
      <c r="FYF860" s="13"/>
      <c r="FYG860" s="13"/>
      <c r="FYH860" s="13"/>
      <c r="FYI860" s="13"/>
      <c r="FYJ860" s="13"/>
      <c r="FYK860" s="13"/>
      <c r="FYL860" s="13"/>
      <c r="FYM860" s="13"/>
      <c r="FYN860" s="13"/>
      <c r="FYO860" s="13"/>
      <c r="FYP860" s="13"/>
      <c r="FYQ860" s="13"/>
      <c r="FYR860" s="13"/>
      <c r="FYS860" s="13"/>
      <c r="FYT860" s="13"/>
      <c r="FYU860" s="13"/>
      <c r="FYV860" s="13"/>
      <c r="FYW860" s="13"/>
      <c r="FYX860" s="13"/>
      <c r="FYY860" s="13"/>
      <c r="FYZ860" s="13"/>
      <c r="FZA860" s="13"/>
      <c r="FZB860" s="13"/>
      <c r="FZC860" s="13"/>
      <c r="FZD860" s="13"/>
      <c r="FZE860" s="13"/>
      <c r="FZF860" s="13"/>
      <c r="FZG860" s="13"/>
      <c r="FZH860" s="13"/>
      <c r="FZI860" s="13"/>
      <c r="FZJ860" s="13"/>
      <c r="FZK860" s="13"/>
      <c r="FZL860" s="13"/>
      <c r="FZM860" s="13"/>
      <c r="FZN860" s="13"/>
      <c r="FZO860" s="13"/>
      <c r="FZP860" s="13"/>
      <c r="FZQ860" s="13"/>
      <c r="FZR860" s="13"/>
      <c r="FZS860" s="13"/>
      <c r="FZT860" s="13"/>
      <c r="FZU860" s="13"/>
      <c r="FZV860" s="13"/>
      <c r="FZW860" s="13"/>
      <c r="FZX860" s="13"/>
      <c r="FZY860" s="13"/>
      <c r="FZZ860" s="13"/>
      <c r="GAA860" s="13"/>
      <c r="GAB860" s="13"/>
      <c r="GAC860" s="13"/>
      <c r="GAD860" s="13"/>
      <c r="GAE860" s="13"/>
      <c r="GAF860" s="13"/>
      <c r="GAG860" s="13"/>
      <c r="GAH860" s="13"/>
      <c r="GAI860" s="13"/>
      <c r="GAJ860" s="13"/>
      <c r="GAK860" s="13"/>
      <c r="GAL860" s="13"/>
      <c r="GAM860" s="13"/>
      <c r="GAN860" s="13"/>
      <c r="GAO860" s="13"/>
      <c r="GAP860" s="13"/>
      <c r="GAQ860" s="13"/>
      <c r="GAR860" s="13"/>
      <c r="GAS860" s="13"/>
      <c r="GAT860" s="13"/>
      <c r="GAU860" s="13"/>
      <c r="GAV860" s="13"/>
      <c r="GAW860" s="13"/>
      <c r="GAX860" s="13"/>
      <c r="GAY860" s="13"/>
      <c r="GAZ860" s="13"/>
      <c r="GBA860" s="13"/>
      <c r="GBB860" s="13"/>
      <c r="GBC860" s="13"/>
      <c r="GBD860" s="13"/>
      <c r="GBE860" s="13"/>
      <c r="GBF860" s="13"/>
      <c r="GBG860" s="13"/>
      <c r="GBH860" s="13"/>
      <c r="GBI860" s="13"/>
      <c r="GBJ860" s="13"/>
      <c r="GBK860" s="13"/>
      <c r="GBL860" s="13"/>
      <c r="GBM860" s="13"/>
      <c r="GBN860" s="13"/>
      <c r="GBO860" s="13"/>
      <c r="GBP860" s="13"/>
      <c r="GBQ860" s="13"/>
      <c r="GBR860" s="13"/>
      <c r="GBS860" s="13"/>
      <c r="GBT860" s="13"/>
      <c r="GBU860" s="13"/>
      <c r="GBV860" s="13"/>
      <c r="GBW860" s="13"/>
      <c r="GBX860" s="13"/>
      <c r="GBY860" s="13"/>
      <c r="GBZ860" s="13"/>
      <c r="GCA860" s="13"/>
      <c r="GCB860" s="13"/>
      <c r="GCC860" s="13"/>
      <c r="GCD860" s="13"/>
      <c r="GCE860" s="13"/>
      <c r="GCF860" s="13"/>
      <c r="GCG860" s="13"/>
      <c r="GCH860" s="13"/>
      <c r="GCI860" s="13"/>
      <c r="GCJ860" s="13"/>
      <c r="GCK860" s="13"/>
      <c r="GCL860" s="13"/>
      <c r="GCM860" s="13"/>
      <c r="GCN860" s="13"/>
      <c r="GCO860" s="13"/>
      <c r="GCP860" s="13"/>
      <c r="GCQ860" s="13"/>
      <c r="GCR860" s="13"/>
      <c r="GCS860" s="13"/>
      <c r="GCT860" s="13"/>
      <c r="GCU860" s="13"/>
      <c r="GCV860" s="13"/>
      <c r="GCW860" s="13"/>
      <c r="GCX860" s="13"/>
      <c r="GCY860" s="13"/>
      <c r="GCZ860" s="13"/>
      <c r="GDA860" s="13"/>
      <c r="GDB860" s="13"/>
      <c r="GDC860" s="13"/>
      <c r="GDD860" s="13"/>
      <c r="GDE860" s="13"/>
      <c r="GDF860" s="13"/>
      <c r="GDG860" s="13"/>
      <c r="GDH860" s="13"/>
      <c r="GDI860" s="13"/>
      <c r="GDJ860" s="13"/>
      <c r="GDK860" s="13"/>
      <c r="GDL860" s="13"/>
      <c r="GDM860" s="13"/>
      <c r="GDN860" s="13"/>
      <c r="GDO860" s="13"/>
      <c r="GDP860" s="13"/>
      <c r="GDQ860" s="13"/>
      <c r="GDR860" s="13"/>
      <c r="GDS860" s="13"/>
      <c r="GDT860" s="13"/>
      <c r="GDU860" s="13"/>
      <c r="GDV860" s="13"/>
      <c r="GDW860" s="13"/>
      <c r="GDX860" s="13"/>
      <c r="GDY860" s="13"/>
      <c r="GDZ860" s="13"/>
      <c r="GEA860" s="13"/>
      <c r="GEB860" s="13"/>
      <c r="GEC860" s="13"/>
      <c r="GED860" s="13"/>
      <c r="GEE860" s="13"/>
      <c r="GEF860" s="13"/>
      <c r="GEG860" s="13"/>
      <c r="GEH860" s="13"/>
      <c r="GEI860" s="13"/>
      <c r="GEJ860" s="13"/>
      <c r="GEK860" s="13"/>
      <c r="GEL860" s="13"/>
      <c r="GEM860" s="13"/>
      <c r="GEN860" s="13"/>
      <c r="GEO860" s="13"/>
      <c r="GEP860" s="13"/>
      <c r="GEQ860" s="13"/>
      <c r="GER860" s="13"/>
      <c r="GES860" s="13"/>
      <c r="GET860" s="13"/>
      <c r="GEU860" s="13"/>
      <c r="GEV860" s="13"/>
      <c r="GEW860" s="13"/>
      <c r="GEX860" s="13"/>
      <c r="GEY860" s="13"/>
      <c r="GEZ860" s="13"/>
      <c r="GFA860" s="13"/>
      <c r="GFB860" s="13"/>
      <c r="GFC860" s="13"/>
      <c r="GFD860" s="13"/>
      <c r="GFE860" s="13"/>
      <c r="GFF860" s="13"/>
      <c r="GFG860" s="13"/>
      <c r="GFH860" s="13"/>
      <c r="GFI860" s="13"/>
      <c r="GFJ860" s="13"/>
      <c r="GFK860" s="13"/>
      <c r="GFL860" s="13"/>
      <c r="GFM860" s="13"/>
      <c r="GFN860" s="13"/>
      <c r="GFO860" s="13"/>
      <c r="GFP860" s="13"/>
      <c r="GFQ860" s="13"/>
      <c r="GFR860" s="13"/>
      <c r="GFS860" s="13"/>
      <c r="GFT860" s="13"/>
      <c r="GFU860" s="13"/>
      <c r="GFV860" s="13"/>
      <c r="GFW860" s="13"/>
      <c r="GFX860" s="13"/>
      <c r="GFY860" s="13"/>
      <c r="GFZ860" s="13"/>
      <c r="GGA860" s="13"/>
      <c r="GGB860" s="13"/>
      <c r="GGC860" s="13"/>
      <c r="GGD860" s="13"/>
      <c r="GGE860" s="13"/>
      <c r="GGF860" s="13"/>
      <c r="GGG860" s="13"/>
      <c r="GGH860" s="13"/>
      <c r="GGI860" s="13"/>
      <c r="GGJ860" s="13"/>
      <c r="GGK860" s="13"/>
      <c r="GGL860" s="13"/>
      <c r="GGM860" s="13"/>
      <c r="GGN860" s="13"/>
      <c r="GGO860" s="13"/>
      <c r="GGP860" s="13"/>
      <c r="GGQ860" s="13"/>
      <c r="GGR860" s="13"/>
      <c r="GGS860" s="13"/>
      <c r="GGT860" s="13"/>
      <c r="GGU860" s="13"/>
      <c r="GGV860" s="13"/>
      <c r="GGW860" s="13"/>
      <c r="GGX860" s="13"/>
      <c r="GGY860" s="13"/>
      <c r="GGZ860" s="13"/>
      <c r="GHA860" s="13"/>
      <c r="GHB860" s="13"/>
      <c r="GHC860" s="13"/>
      <c r="GHD860" s="13"/>
      <c r="GHE860" s="13"/>
      <c r="GHF860" s="13"/>
      <c r="GHG860" s="13"/>
      <c r="GHH860" s="13"/>
      <c r="GHI860" s="13"/>
      <c r="GHJ860" s="13"/>
      <c r="GHK860" s="13"/>
      <c r="GHL860" s="13"/>
      <c r="GHM860" s="13"/>
      <c r="GHN860" s="13"/>
      <c r="GHO860" s="13"/>
      <c r="GHP860" s="13"/>
      <c r="GHQ860" s="13"/>
      <c r="GHR860" s="13"/>
      <c r="GHS860" s="13"/>
      <c r="GHT860" s="13"/>
      <c r="GHU860" s="13"/>
      <c r="GHV860" s="13"/>
      <c r="GHW860" s="13"/>
      <c r="GHX860" s="13"/>
      <c r="GHY860" s="13"/>
      <c r="GHZ860" s="13"/>
      <c r="GIA860" s="13"/>
      <c r="GIB860" s="13"/>
      <c r="GIC860" s="13"/>
      <c r="GID860" s="13"/>
      <c r="GIE860" s="13"/>
      <c r="GIF860" s="13"/>
      <c r="GIG860" s="13"/>
      <c r="GIH860" s="13"/>
      <c r="GII860" s="13"/>
      <c r="GIJ860" s="13"/>
      <c r="GIK860" s="13"/>
      <c r="GIL860" s="13"/>
      <c r="GIM860" s="13"/>
      <c r="GIN860" s="13"/>
      <c r="GIO860" s="13"/>
      <c r="GIP860" s="13"/>
      <c r="GIQ860" s="13"/>
      <c r="GIR860" s="13"/>
      <c r="GIS860" s="13"/>
      <c r="GIT860" s="13"/>
      <c r="GIU860" s="13"/>
      <c r="GIV860" s="13"/>
      <c r="GIW860" s="13"/>
      <c r="GIX860" s="13"/>
      <c r="GIY860" s="13"/>
      <c r="GIZ860" s="13"/>
      <c r="GJA860" s="13"/>
      <c r="GJB860" s="13"/>
      <c r="GJC860" s="13"/>
      <c r="GJD860" s="13"/>
      <c r="GJE860" s="13"/>
      <c r="GJF860" s="13"/>
      <c r="GJG860" s="13"/>
      <c r="GJH860" s="13"/>
      <c r="GJI860" s="13"/>
      <c r="GJJ860" s="13"/>
      <c r="GJK860" s="13"/>
      <c r="GJL860" s="13"/>
      <c r="GJM860" s="13"/>
      <c r="GJN860" s="13"/>
      <c r="GJO860" s="13"/>
      <c r="GJP860" s="13"/>
      <c r="GJQ860" s="13"/>
      <c r="GJR860" s="13"/>
      <c r="GJS860" s="13"/>
      <c r="GJT860" s="13"/>
      <c r="GJU860" s="13"/>
      <c r="GJV860" s="13"/>
      <c r="GJW860" s="13"/>
      <c r="GJX860" s="13"/>
      <c r="GJY860" s="13"/>
      <c r="GJZ860" s="13"/>
      <c r="GKA860" s="13"/>
      <c r="GKB860" s="13"/>
      <c r="GKC860" s="13"/>
      <c r="GKD860" s="13"/>
      <c r="GKE860" s="13"/>
      <c r="GKF860" s="13"/>
      <c r="GKG860" s="13"/>
      <c r="GKH860" s="13"/>
      <c r="GKI860" s="13"/>
      <c r="GKJ860" s="13"/>
      <c r="GKK860" s="13"/>
      <c r="GKL860" s="13"/>
      <c r="GKM860" s="13"/>
      <c r="GKN860" s="13"/>
      <c r="GKO860" s="13"/>
      <c r="GKP860" s="13"/>
      <c r="GKQ860" s="13"/>
      <c r="GKR860" s="13"/>
      <c r="GKS860" s="13"/>
      <c r="GKT860" s="13"/>
      <c r="GKU860" s="13"/>
      <c r="GKV860" s="13"/>
      <c r="GKW860" s="13"/>
      <c r="GKX860" s="13"/>
      <c r="GKY860" s="13"/>
      <c r="GKZ860" s="13"/>
      <c r="GLA860" s="13"/>
      <c r="GLB860" s="13"/>
      <c r="GLC860" s="13"/>
      <c r="GLD860" s="13"/>
      <c r="GLE860" s="13"/>
      <c r="GLF860" s="13"/>
      <c r="GLG860" s="13"/>
      <c r="GLH860" s="13"/>
      <c r="GLI860" s="13"/>
      <c r="GLJ860" s="13"/>
      <c r="GLK860" s="13"/>
      <c r="GLL860" s="13"/>
      <c r="GLM860" s="13"/>
      <c r="GLN860" s="13"/>
      <c r="GLO860" s="13"/>
      <c r="GLP860" s="13"/>
      <c r="GLQ860" s="13"/>
      <c r="GLR860" s="13"/>
      <c r="GLS860" s="13"/>
      <c r="GLT860" s="13"/>
      <c r="GLU860" s="13"/>
      <c r="GLV860" s="13"/>
      <c r="GLW860" s="13"/>
      <c r="GLX860" s="13"/>
      <c r="GLY860" s="13"/>
      <c r="GLZ860" s="13"/>
      <c r="GMA860" s="13"/>
      <c r="GMB860" s="13"/>
      <c r="GMC860" s="13"/>
      <c r="GMD860" s="13"/>
      <c r="GME860" s="13"/>
      <c r="GMF860" s="13"/>
      <c r="GMG860" s="13"/>
      <c r="GMH860" s="13"/>
      <c r="GMI860" s="13"/>
      <c r="GMJ860" s="13"/>
      <c r="GMK860" s="13"/>
      <c r="GML860" s="13"/>
      <c r="GMM860" s="13"/>
      <c r="GMN860" s="13"/>
      <c r="GMO860" s="13"/>
      <c r="GMP860" s="13"/>
      <c r="GMQ860" s="13"/>
      <c r="GMR860" s="13"/>
      <c r="GMS860" s="13"/>
      <c r="GMT860" s="13"/>
      <c r="GMU860" s="13"/>
      <c r="GMV860" s="13"/>
      <c r="GMW860" s="13"/>
      <c r="GMX860" s="13"/>
      <c r="GMY860" s="13"/>
      <c r="GMZ860" s="13"/>
      <c r="GNA860" s="13"/>
      <c r="GNB860" s="13"/>
      <c r="GNC860" s="13"/>
      <c r="GND860" s="13"/>
      <c r="GNE860" s="13"/>
      <c r="GNF860" s="13"/>
      <c r="GNG860" s="13"/>
      <c r="GNH860" s="13"/>
      <c r="GNI860" s="13"/>
      <c r="GNJ860" s="13"/>
      <c r="GNK860" s="13"/>
      <c r="GNL860" s="13"/>
      <c r="GNM860" s="13"/>
      <c r="GNN860" s="13"/>
      <c r="GNO860" s="13"/>
      <c r="GNP860" s="13"/>
      <c r="GNQ860" s="13"/>
      <c r="GNR860" s="13"/>
      <c r="GNS860" s="13"/>
      <c r="GNT860" s="13"/>
      <c r="GNU860" s="13"/>
      <c r="GNV860" s="13"/>
      <c r="GNW860" s="13"/>
      <c r="GNX860" s="13"/>
      <c r="GNY860" s="13"/>
      <c r="GNZ860" s="13"/>
      <c r="GOA860" s="13"/>
      <c r="GOB860" s="13"/>
      <c r="GOC860" s="13"/>
      <c r="GOD860" s="13"/>
      <c r="GOE860" s="13"/>
      <c r="GOF860" s="13"/>
      <c r="GOG860" s="13"/>
      <c r="GOH860" s="13"/>
      <c r="GOI860" s="13"/>
      <c r="GOJ860" s="13"/>
      <c r="GOK860" s="13"/>
      <c r="GOL860" s="13"/>
      <c r="GOM860" s="13"/>
      <c r="GON860" s="13"/>
      <c r="GOO860" s="13"/>
      <c r="GOP860" s="13"/>
      <c r="GOQ860" s="13"/>
      <c r="GOR860" s="13"/>
      <c r="GOS860" s="13"/>
      <c r="GOT860" s="13"/>
      <c r="GOU860" s="13"/>
      <c r="GOV860" s="13"/>
      <c r="GOW860" s="13"/>
      <c r="GOX860" s="13"/>
      <c r="GOY860" s="13"/>
      <c r="GOZ860" s="13"/>
      <c r="GPA860" s="13"/>
      <c r="GPB860" s="13"/>
      <c r="GPC860" s="13"/>
      <c r="GPD860" s="13"/>
      <c r="GPE860" s="13"/>
      <c r="GPF860" s="13"/>
      <c r="GPG860" s="13"/>
      <c r="GPH860" s="13"/>
      <c r="GPI860" s="13"/>
      <c r="GPJ860" s="13"/>
      <c r="GPK860" s="13"/>
      <c r="GPL860" s="13"/>
      <c r="GPM860" s="13"/>
      <c r="GPN860" s="13"/>
      <c r="GPO860" s="13"/>
      <c r="GPP860" s="13"/>
      <c r="GPQ860" s="13"/>
      <c r="GPR860" s="13"/>
      <c r="GPS860" s="13"/>
      <c r="GPT860" s="13"/>
      <c r="GPU860" s="13"/>
      <c r="GPV860" s="13"/>
      <c r="GPW860" s="13"/>
      <c r="GPX860" s="13"/>
      <c r="GPY860" s="13"/>
      <c r="GPZ860" s="13"/>
      <c r="GQA860" s="13"/>
      <c r="GQB860" s="13"/>
      <c r="GQC860" s="13"/>
      <c r="GQD860" s="13"/>
      <c r="GQE860" s="13"/>
      <c r="GQF860" s="13"/>
      <c r="GQG860" s="13"/>
      <c r="GQH860" s="13"/>
      <c r="GQI860" s="13"/>
      <c r="GQJ860" s="13"/>
      <c r="GQK860" s="13"/>
      <c r="GQL860" s="13"/>
      <c r="GQM860" s="13"/>
      <c r="GQN860" s="13"/>
      <c r="GQO860" s="13"/>
      <c r="GQP860" s="13"/>
      <c r="GQQ860" s="13"/>
      <c r="GQR860" s="13"/>
      <c r="GQS860" s="13"/>
      <c r="GQT860" s="13"/>
      <c r="GQU860" s="13"/>
      <c r="GQV860" s="13"/>
      <c r="GQW860" s="13"/>
      <c r="GQX860" s="13"/>
      <c r="GQY860" s="13"/>
      <c r="GQZ860" s="13"/>
      <c r="GRA860" s="13"/>
      <c r="GRB860" s="13"/>
      <c r="GRC860" s="13"/>
      <c r="GRD860" s="13"/>
      <c r="GRE860" s="13"/>
      <c r="GRF860" s="13"/>
      <c r="GRG860" s="13"/>
      <c r="GRH860" s="13"/>
      <c r="GRI860" s="13"/>
      <c r="GRJ860" s="13"/>
      <c r="GRK860" s="13"/>
      <c r="GRL860" s="13"/>
      <c r="GRM860" s="13"/>
      <c r="GRN860" s="13"/>
      <c r="GRO860" s="13"/>
      <c r="GRP860" s="13"/>
      <c r="GRQ860" s="13"/>
      <c r="GRR860" s="13"/>
      <c r="GRS860" s="13"/>
      <c r="GRT860" s="13"/>
      <c r="GRU860" s="13"/>
      <c r="GRV860" s="13"/>
      <c r="GRW860" s="13"/>
      <c r="GRX860" s="13"/>
      <c r="GRY860" s="13"/>
      <c r="GRZ860" s="13"/>
      <c r="GSA860" s="13"/>
      <c r="GSB860" s="13"/>
      <c r="GSC860" s="13"/>
      <c r="GSD860" s="13"/>
      <c r="GSE860" s="13"/>
      <c r="GSF860" s="13"/>
      <c r="GSG860" s="13"/>
      <c r="GSH860" s="13"/>
      <c r="GSI860" s="13"/>
      <c r="GSJ860" s="13"/>
      <c r="GSK860" s="13"/>
      <c r="GSL860" s="13"/>
      <c r="GSM860" s="13"/>
      <c r="GSN860" s="13"/>
      <c r="GSO860" s="13"/>
      <c r="GSP860" s="13"/>
      <c r="GSQ860" s="13"/>
      <c r="GSR860" s="13"/>
      <c r="GSS860" s="13"/>
      <c r="GST860" s="13"/>
      <c r="GSU860" s="13"/>
      <c r="GSV860" s="13"/>
      <c r="GSW860" s="13"/>
      <c r="GSX860" s="13"/>
      <c r="GSY860" s="13"/>
      <c r="GSZ860" s="13"/>
      <c r="GTA860" s="13"/>
      <c r="GTB860" s="13"/>
      <c r="GTC860" s="13"/>
      <c r="GTD860" s="13"/>
      <c r="GTE860" s="13"/>
      <c r="GTF860" s="13"/>
      <c r="GTG860" s="13"/>
      <c r="GTH860" s="13"/>
      <c r="GTI860" s="13"/>
      <c r="GTJ860" s="13"/>
      <c r="GTK860" s="13"/>
      <c r="GTL860" s="13"/>
      <c r="GTM860" s="13"/>
      <c r="GTN860" s="13"/>
      <c r="GTO860" s="13"/>
      <c r="GTP860" s="13"/>
      <c r="GTQ860" s="13"/>
      <c r="GTR860" s="13"/>
      <c r="GTS860" s="13"/>
      <c r="GTT860" s="13"/>
      <c r="GTU860" s="13"/>
      <c r="GTV860" s="13"/>
      <c r="GTW860" s="13"/>
      <c r="GTX860" s="13"/>
      <c r="GTY860" s="13"/>
      <c r="GTZ860" s="13"/>
      <c r="GUA860" s="13"/>
      <c r="GUB860" s="13"/>
      <c r="GUC860" s="13"/>
      <c r="GUD860" s="13"/>
      <c r="GUE860" s="13"/>
      <c r="GUF860" s="13"/>
      <c r="GUG860" s="13"/>
      <c r="GUH860" s="13"/>
      <c r="GUI860" s="13"/>
      <c r="GUJ860" s="13"/>
      <c r="GUK860" s="13"/>
      <c r="GUL860" s="13"/>
      <c r="GUM860" s="13"/>
      <c r="GUN860" s="13"/>
      <c r="GUO860" s="13"/>
      <c r="GUP860" s="13"/>
      <c r="GUQ860" s="13"/>
      <c r="GUR860" s="13"/>
      <c r="GUS860" s="13"/>
      <c r="GUT860" s="13"/>
      <c r="GUU860" s="13"/>
      <c r="GUV860" s="13"/>
      <c r="GUW860" s="13"/>
      <c r="GUX860" s="13"/>
      <c r="GUY860" s="13"/>
      <c r="GUZ860" s="13"/>
      <c r="GVA860" s="13"/>
      <c r="GVB860" s="13"/>
      <c r="GVC860" s="13"/>
      <c r="GVD860" s="13"/>
      <c r="GVE860" s="13"/>
      <c r="GVF860" s="13"/>
      <c r="GVG860" s="13"/>
      <c r="GVH860" s="13"/>
      <c r="GVI860" s="13"/>
      <c r="GVJ860" s="13"/>
      <c r="GVK860" s="13"/>
      <c r="GVL860" s="13"/>
      <c r="GVM860" s="13"/>
      <c r="GVN860" s="13"/>
      <c r="GVO860" s="13"/>
      <c r="GVP860" s="13"/>
      <c r="GVQ860" s="13"/>
      <c r="GVR860" s="13"/>
      <c r="GVS860" s="13"/>
      <c r="GVT860" s="13"/>
      <c r="GVU860" s="13"/>
      <c r="GVV860" s="13"/>
      <c r="GVW860" s="13"/>
      <c r="GVX860" s="13"/>
      <c r="GVY860" s="13"/>
      <c r="GVZ860" s="13"/>
      <c r="GWA860" s="13"/>
      <c r="GWB860" s="13"/>
      <c r="GWC860" s="13"/>
      <c r="GWD860" s="13"/>
      <c r="GWE860" s="13"/>
      <c r="GWF860" s="13"/>
      <c r="GWG860" s="13"/>
      <c r="GWH860" s="13"/>
      <c r="GWI860" s="13"/>
      <c r="GWJ860" s="13"/>
      <c r="GWK860" s="13"/>
      <c r="GWL860" s="13"/>
      <c r="GWM860" s="13"/>
      <c r="GWN860" s="13"/>
      <c r="GWO860" s="13"/>
      <c r="GWP860" s="13"/>
      <c r="GWQ860" s="13"/>
      <c r="GWR860" s="13"/>
      <c r="GWS860" s="13"/>
      <c r="GWT860" s="13"/>
      <c r="GWU860" s="13"/>
      <c r="GWV860" s="13"/>
      <c r="GWW860" s="13"/>
      <c r="GWX860" s="13"/>
      <c r="GWY860" s="13"/>
      <c r="GWZ860" s="13"/>
      <c r="GXA860" s="13"/>
      <c r="GXB860" s="13"/>
      <c r="GXC860" s="13"/>
      <c r="GXD860" s="13"/>
      <c r="GXE860" s="13"/>
      <c r="GXF860" s="13"/>
      <c r="GXG860" s="13"/>
      <c r="GXH860" s="13"/>
      <c r="GXI860" s="13"/>
      <c r="GXJ860" s="13"/>
      <c r="GXK860" s="13"/>
      <c r="GXL860" s="13"/>
      <c r="GXM860" s="13"/>
      <c r="GXN860" s="13"/>
      <c r="GXO860" s="13"/>
      <c r="GXP860" s="13"/>
      <c r="GXQ860" s="13"/>
      <c r="GXR860" s="13"/>
      <c r="GXS860" s="13"/>
      <c r="GXT860" s="13"/>
      <c r="GXU860" s="13"/>
      <c r="GXV860" s="13"/>
      <c r="GXW860" s="13"/>
      <c r="GXX860" s="13"/>
      <c r="GXY860" s="13"/>
      <c r="GXZ860" s="13"/>
      <c r="GYA860" s="13"/>
      <c r="GYB860" s="13"/>
      <c r="GYC860" s="13"/>
      <c r="GYD860" s="13"/>
      <c r="GYE860" s="13"/>
      <c r="GYF860" s="13"/>
      <c r="GYG860" s="13"/>
      <c r="GYH860" s="13"/>
      <c r="GYI860" s="13"/>
      <c r="GYJ860" s="13"/>
      <c r="GYK860" s="13"/>
      <c r="GYL860" s="13"/>
      <c r="GYM860" s="13"/>
      <c r="GYN860" s="13"/>
      <c r="GYO860" s="13"/>
      <c r="GYP860" s="13"/>
      <c r="GYQ860" s="13"/>
      <c r="GYR860" s="13"/>
      <c r="GYS860" s="13"/>
      <c r="GYT860" s="13"/>
      <c r="GYU860" s="13"/>
      <c r="GYV860" s="13"/>
      <c r="GYW860" s="13"/>
      <c r="GYX860" s="13"/>
      <c r="GYY860" s="13"/>
      <c r="GYZ860" s="13"/>
      <c r="GZA860" s="13"/>
      <c r="GZB860" s="13"/>
      <c r="GZC860" s="13"/>
      <c r="GZD860" s="13"/>
      <c r="GZE860" s="13"/>
      <c r="GZF860" s="13"/>
      <c r="GZG860" s="13"/>
      <c r="GZH860" s="13"/>
      <c r="GZI860" s="13"/>
      <c r="GZJ860" s="13"/>
      <c r="GZK860" s="13"/>
      <c r="GZL860" s="13"/>
      <c r="GZM860" s="13"/>
      <c r="GZN860" s="13"/>
      <c r="GZO860" s="13"/>
      <c r="GZP860" s="13"/>
      <c r="GZQ860" s="13"/>
      <c r="GZR860" s="13"/>
      <c r="GZS860" s="13"/>
      <c r="GZT860" s="13"/>
      <c r="GZU860" s="13"/>
      <c r="GZV860" s="13"/>
      <c r="GZW860" s="13"/>
      <c r="GZX860" s="13"/>
      <c r="GZY860" s="13"/>
      <c r="GZZ860" s="13"/>
      <c r="HAA860" s="13"/>
      <c r="HAB860" s="13"/>
      <c r="HAC860" s="13"/>
      <c r="HAD860" s="13"/>
      <c r="HAE860" s="13"/>
      <c r="HAF860" s="13"/>
      <c r="HAG860" s="13"/>
      <c r="HAH860" s="13"/>
      <c r="HAI860" s="13"/>
      <c r="HAJ860" s="13"/>
      <c r="HAK860" s="13"/>
      <c r="HAL860" s="13"/>
      <c r="HAM860" s="13"/>
      <c r="HAN860" s="13"/>
      <c r="HAO860" s="13"/>
      <c r="HAP860" s="13"/>
      <c r="HAQ860" s="13"/>
      <c r="HAR860" s="13"/>
      <c r="HAS860" s="13"/>
      <c r="HAT860" s="13"/>
      <c r="HAU860" s="13"/>
      <c r="HAV860" s="13"/>
      <c r="HAW860" s="13"/>
      <c r="HAX860" s="13"/>
      <c r="HAY860" s="13"/>
      <c r="HAZ860" s="13"/>
      <c r="HBA860" s="13"/>
      <c r="HBB860" s="13"/>
      <c r="HBC860" s="13"/>
      <c r="HBD860" s="13"/>
      <c r="HBE860" s="13"/>
      <c r="HBF860" s="13"/>
      <c r="HBG860" s="13"/>
      <c r="HBH860" s="13"/>
      <c r="HBI860" s="13"/>
      <c r="HBJ860" s="13"/>
      <c r="HBK860" s="13"/>
      <c r="HBL860" s="13"/>
      <c r="HBM860" s="13"/>
      <c r="HBN860" s="13"/>
      <c r="HBO860" s="13"/>
      <c r="HBP860" s="13"/>
      <c r="HBQ860" s="13"/>
      <c r="HBR860" s="13"/>
      <c r="HBS860" s="13"/>
      <c r="HBT860" s="13"/>
      <c r="HBU860" s="13"/>
      <c r="HBV860" s="13"/>
      <c r="HBW860" s="13"/>
      <c r="HBX860" s="13"/>
      <c r="HBY860" s="13"/>
      <c r="HBZ860" s="13"/>
      <c r="HCA860" s="13"/>
      <c r="HCB860" s="13"/>
      <c r="HCC860" s="13"/>
      <c r="HCD860" s="13"/>
      <c r="HCE860" s="13"/>
      <c r="HCF860" s="13"/>
      <c r="HCG860" s="13"/>
      <c r="HCH860" s="13"/>
      <c r="HCI860" s="13"/>
      <c r="HCJ860" s="13"/>
      <c r="HCK860" s="13"/>
      <c r="HCL860" s="13"/>
      <c r="HCM860" s="13"/>
      <c r="HCN860" s="13"/>
      <c r="HCO860" s="13"/>
      <c r="HCP860" s="13"/>
      <c r="HCQ860" s="13"/>
      <c r="HCR860" s="13"/>
      <c r="HCS860" s="13"/>
      <c r="HCT860" s="13"/>
      <c r="HCU860" s="13"/>
      <c r="HCV860" s="13"/>
      <c r="HCW860" s="13"/>
      <c r="HCX860" s="13"/>
      <c r="HCY860" s="13"/>
      <c r="HCZ860" s="13"/>
      <c r="HDA860" s="13"/>
      <c r="HDB860" s="13"/>
      <c r="HDC860" s="13"/>
      <c r="HDD860" s="13"/>
      <c r="HDE860" s="13"/>
      <c r="HDF860" s="13"/>
      <c r="HDG860" s="13"/>
      <c r="HDH860" s="13"/>
      <c r="HDI860" s="13"/>
      <c r="HDJ860" s="13"/>
      <c r="HDK860" s="13"/>
      <c r="HDL860" s="13"/>
      <c r="HDM860" s="13"/>
      <c r="HDN860" s="13"/>
      <c r="HDO860" s="13"/>
      <c r="HDP860" s="13"/>
      <c r="HDQ860" s="13"/>
      <c r="HDR860" s="13"/>
      <c r="HDS860" s="13"/>
      <c r="HDT860" s="13"/>
      <c r="HDU860" s="13"/>
      <c r="HDV860" s="13"/>
      <c r="HDW860" s="13"/>
      <c r="HDX860" s="13"/>
      <c r="HDY860" s="13"/>
      <c r="HDZ860" s="13"/>
      <c r="HEA860" s="13"/>
      <c r="HEB860" s="13"/>
      <c r="HEC860" s="13"/>
      <c r="HED860" s="13"/>
      <c r="HEE860" s="13"/>
      <c r="HEF860" s="13"/>
      <c r="HEG860" s="13"/>
      <c r="HEH860" s="13"/>
      <c r="HEI860" s="13"/>
      <c r="HEJ860" s="13"/>
      <c r="HEK860" s="13"/>
      <c r="HEL860" s="13"/>
      <c r="HEM860" s="13"/>
      <c r="HEN860" s="13"/>
      <c r="HEO860" s="13"/>
      <c r="HEP860" s="13"/>
      <c r="HEQ860" s="13"/>
      <c r="HER860" s="13"/>
      <c r="HES860" s="13"/>
      <c r="HET860" s="13"/>
      <c r="HEU860" s="13"/>
      <c r="HEV860" s="13"/>
      <c r="HEW860" s="13"/>
      <c r="HEX860" s="13"/>
      <c r="HEY860" s="13"/>
      <c r="HEZ860" s="13"/>
      <c r="HFA860" s="13"/>
      <c r="HFB860" s="13"/>
      <c r="HFC860" s="13"/>
      <c r="HFD860" s="13"/>
      <c r="HFE860" s="13"/>
      <c r="HFF860" s="13"/>
      <c r="HFG860" s="13"/>
      <c r="HFH860" s="13"/>
      <c r="HFI860" s="13"/>
      <c r="HFJ860" s="13"/>
      <c r="HFK860" s="13"/>
      <c r="HFL860" s="13"/>
      <c r="HFM860" s="13"/>
      <c r="HFN860" s="13"/>
      <c r="HFO860" s="13"/>
      <c r="HFP860" s="13"/>
      <c r="HFQ860" s="13"/>
      <c r="HFR860" s="13"/>
      <c r="HFS860" s="13"/>
      <c r="HFT860" s="13"/>
      <c r="HFU860" s="13"/>
      <c r="HFV860" s="13"/>
      <c r="HFW860" s="13"/>
      <c r="HFX860" s="13"/>
      <c r="HFY860" s="13"/>
      <c r="HFZ860" s="13"/>
      <c r="HGA860" s="13"/>
      <c r="HGB860" s="13"/>
      <c r="HGC860" s="13"/>
      <c r="HGD860" s="13"/>
      <c r="HGE860" s="13"/>
      <c r="HGF860" s="13"/>
      <c r="HGG860" s="13"/>
      <c r="HGH860" s="13"/>
      <c r="HGI860" s="13"/>
      <c r="HGJ860" s="13"/>
      <c r="HGK860" s="13"/>
      <c r="HGL860" s="13"/>
      <c r="HGM860" s="13"/>
      <c r="HGN860" s="13"/>
      <c r="HGO860" s="13"/>
      <c r="HGP860" s="13"/>
      <c r="HGQ860" s="13"/>
      <c r="HGR860" s="13"/>
      <c r="HGS860" s="13"/>
      <c r="HGT860" s="13"/>
      <c r="HGU860" s="13"/>
      <c r="HGV860" s="13"/>
      <c r="HGW860" s="13"/>
      <c r="HGX860" s="13"/>
      <c r="HGY860" s="13"/>
      <c r="HGZ860" s="13"/>
      <c r="HHA860" s="13"/>
      <c r="HHB860" s="13"/>
      <c r="HHC860" s="13"/>
      <c r="HHD860" s="13"/>
      <c r="HHE860" s="13"/>
      <c r="HHF860" s="13"/>
      <c r="HHG860" s="13"/>
      <c r="HHH860" s="13"/>
      <c r="HHI860" s="13"/>
      <c r="HHJ860" s="13"/>
      <c r="HHK860" s="13"/>
      <c r="HHL860" s="13"/>
      <c r="HHM860" s="13"/>
      <c r="HHN860" s="13"/>
      <c r="HHO860" s="13"/>
      <c r="HHP860" s="13"/>
      <c r="HHQ860" s="13"/>
      <c r="HHR860" s="13"/>
      <c r="HHS860" s="13"/>
      <c r="HHT860" s="13"/>
      <c r="HHU860" s="13"/>
      <c r="HHV860" s="13"/>
      <c r="HHW860" s="13"/>
      <c r="HHX860" s="13"/>
      <c r="HHY860" s="13"/>
      <c r="HHZ860" s="13"/>
      <c r="HIA860" s="13"/>
      <c r="HIB860" s="13"/>
      <c r="HIC860" s="13"/>
      <c r="HID860" s="13"/>
      <c r="HIE860" s="13"/>
      <c r="HIF860" s="13"/>
      <c r="HIG860" s="13"/>
      <c r="HIH860" s="13"/>
      <c r="HII860" s="13"/>
      <c r="HIJ860" s="13"/>
      <c r="HIK860" s="13"/>
      <c r="HIL860" s="13"/>
      <c r="HIM860" s="13"/>
      <c r="HIN860" s="13"/>
      <c r="HIO860" s="13"/>
      <c r="HIP860" s="13"/>
      <c r="HIQ860" s="13"/>
      <c r="HIR860" s="13"/>
      <c r="HIS860" s="13"/>
      <c r="HIT860" s="13"/>
      <c r="HIU860" s="13"/>
      <c r="HIV860" s="13"/>
      <c r="HIW860" s="13"/>
      <c r="HIX860" s="13"/>
      <c r="HIY860" s="13"/>
      <c r="HIZ860" s="13"/>
      <c r="HJA860" s="13"/>
      <c r="HJB860" s="13"/>
      <c r="HJC860" s="13"/>
      <c r="HJD860" s="13"/>
      <c r="HJE860" s="13"/>
      <c r="HJF860" s="13"/>
      <c r="HJG860" s="13"/>
      <c r="HJH860" s="13"/>
      <c r="HJI860" s="13"/>
      <c r="HJJ860" s="13"/>
      <c r="HJK860" s="13"/>
      <c r="HJL860" s="13"/>
      <c r="HJM860" s="13"/>
      <c r="HJN860" s="13"/>
      <c r="HJO860" s="13"/>
      <c r="HJP860" s="13"/>
      <c r="HJQ860" s="13"/>
      <c r="HJR860" s="13"/>
      <c r="HJS860" s="13"/>
      <c r="HJT860" s="13"/>
      <c r="HJU860" s="13"/>
      <c r="HJV860" s="13"/>
      <c r="HJW860" s="13"/>
      <c r="HJX860" s="13"/>
      <c r="HJY860" s="13"/>
      <c r="HJZ860" s="13"/>
      <c r="HKA860" s="13"/>
      <c r="HKB860" s="13"/>
      <c r="HKC860" s="13"/>
      <c r="HKD860" s="13"/>
      <c r="HKE860" s="13"/>
      <c r="HKF860" s="13"/>
      <c r="HKG860" s="13"/>
      <c r="HKH860" s="13"/>
      <c r="HKI860" s="13"/>
      <c r="HKJ860" s="13"/>
      <c r="HKK860" s="13"/>
      <c r="HKL860" s="13"/>
      <c r="HKM860" s="13"/>
      <c r="HKN860" s="13"/>
      <c r="HKO860" s="13"/>
      <c r="HKP860" s="13"/>
      <c r="HKQ860" s="13"/>
      <c r="HKR860" s="13"/>
      <c r="HKS860" s="13"/>
      <c r="HKT860" s="13"/>
      <c r="HKU860" s="13"/>
      <c r="HKV860" s="13"/>
      <c r="HKW860" s="13"/>
      <c r="HKX860" s="13"/>
      <c r="HKY860" s="13"/>
      <c r="HKZ860" s="13"/>
      <c r="HLA860" s="13"/>
      <c r="HLB860" s="13"/>
      <c r="HLC860" s="13"/>
      <c r="HLD860" s="13"/>
      <c r="HLE860" s="13"/>
      <c r="HLF860" s="13"/>
      <c r="HLG860" s="13"/>
      <c r="HLH860" s="13"/>
      <c r="HLI860" s="13"/>
      <c r="HLJ860" s="13"/>
      <c r="HLK860" s="13"/>
      <c r="HLL860" s="13"/>
      <c r="HLM860" s="13"/>
      <c r="HLN860" s="13"/>
      <c r="HLO860" s="13"/>
      <c r="HLP860" s="13"/>
      <c r="HLQ860" s="13"/>
      <c r="HLR860" s="13"/>
      <c r="HLS860" s="13"/>
      <c r="HLT860" s="13"/>
      <c r="HLU860" s="13"/>
      <c r="HLV860" s="13"/>
      <c r="HLW860" s="13"/>
      <c r="HLX860" s="13"/>
      <c r="HLY860" s="13"/>
      <c r="HLZ860" s="13"/>
      <c r="HMA860" s="13"/>
      <c r="HMB860" s="13"/>
      <c r="HMC860" s="13"/>
      <c r="HMD860" s="13"/>
      <c r="HME860" s="13"/>
      <c r="HMF860" s="13"/>
      <c r="HMG860" s="13"/>
      <c r="HMH860" s="13"/>
      <c r="HMI860" s="13"/>
      <c r="HMJ860" s="13"/>
      <c r="HMK860" s="13"/>
      <c r="HML860" s="13"/>
      <c r="HMM860" s="13"/>
      <c r="HMN860" s="13"/>
      <c r="HMO860" s="13"/>
      <c r="HMP860" s="13"/>
      <c r="HMQ860" s="13"/>
      <c r="HMR860" s="13"/>
      <c r="HMS860" s="13"/>
      <c r="HMT860" s="13"/>
      <c r="HMU860" s="13"/>
      <c r="HMV860" s="13"/>
      <c r="HMW860" s="13"/>
      <c r="HMX860" s="13"/>
      <c r="HMY860" s="13"/>
      <c r="HMZ860" s="13"/>
      <c r="HNA860" s="13"/>
      <c r="HNB860" s="13"/>
      <c r="HNC860" s="13"/>
      <c r="HND860" s="13"/>
      <c r="HNE860" s="13"/>
      <c r="HNF860" s="13"/>
      <c r="HNG860" s="13"/>
      <c r="HNH860" s="13"/>
      <c r="HNI860" s="13"/>
      <c r="HNJ860" s="13"/>
      <c r="HNK860" s="13"/>
      <c r="HNL860" s="13"/>
      <c r="HNM860" s="13"/>
      <c r="HNN860" s="13"/>
      <c r="HNO860" s="13"/>
      <c r="HNP860" s="13"/>
      <c r="HNQ860" s="13"/>
      <c r="HNR860" s="13"/>
      <c r="HNS860" s="13"/>
      <c r="HNT860" s="13"/>
      <c r="HNU860" s="13"/>
      <c r="HNV860" s="13"/>
      <c r="HNW860" s="13"/>
      <c r="HNX860" s="13"/>
      <c r="HNY860" s="13"/>
      <c r="HNZ860" s="13"/>
      <c r="HOA860" s="13"/>
      <c r="HOB860" s="13"/>
      <c r="HOC860" s="13"/>
      <c r="HOD860" s="13"/>
      <c r="HOE860" s="13"/>
      <c r="HOF860" s="13"/>
      <c r="HOG860" s="13"/>
      <c r="HOH860" s="13"/>
      <c r="HOI860" s="13"/>
      <c r="HOJ860" s="13"/>
      <c r="HOK860" s="13"/>
      <c r="HOL860" s="13"/>
      <c r="HOM860" s="13"/>
      <c r="HON860" s="13"/>
      <c r="HOO860" s="13"/>
      <c r="HOP860" s="13"/>
      <c r="HOQ860" s="13"/>
      <c r="HOR860" s="13"/>
      <c r="HOS860" s="13"/>
      <c r="HOT860" s="13"/>
      <c r="HOU860" s="13"/>
      <c r="HOV860" s="13"/>
      <c r="HOW860" s="13"/>
      <c r="HOX860" s="13"/>
      <c r="HOY860" s="13"/>
      <c r="HOZ860" s="13"/>
      <c r="HPA860" s="13"/>
      <c r="HPB860" s="13"/>
      <c r="HPC860" s="13"/>
      <c r="HPD860" s="13"/>
      <c r="HPE860" s="13"/>
      <c r="HPF860" s="13"/>
      <c r="HPG860" s="13"/>
      <c r="HPH860" s="13"/>
      <c r="HPI860" s="13"/>
      <c r="HPJ860" s="13"/>
      <c r="HPK860" s="13"/>
      <c r="HPL860" s="13"/>
      <c r="HPM860" s="13"/>
      <c r="HPN860" s="13"/>
      <c r="HPO860" s="13"/>
      <c r="HPP860" s="13"/>
      <c r="HPQ860" s="13"/>
      <c r="HPR860" s="13"/>
      <c r="HPS860" s="13"/>
      <c r="HPT860" s="13"/>
      <c r="HPU860" s="13"/>
      <c r="HPV860" s="13"/>
      <c r="HPW860" s="13"/>
      <c r="HPX860" s="13"/>
      <c r="HPY860" s="13"/>
      <c r="HPZ860" s="13"/>
      <c r="HQA860" s="13"/>
      <c r="HQB860" s="13"/>
      <c r="HQC860" s="13"/>
      <c r="HQD860" s="13"/>
      <c r="HQE860" s="13"/>
      <c r="HQF860" s="13"/>
      <c r="HQG860" s="13"/>
      <c r="HQH860" s="13"/>
      <c r="HQI860" s="13"/>
      <c r="HQJ860" s="13"/>
      <c r="HQK860" s="13"/>
      <c r="HQL860" s="13"/>
      <c r="HQM860" s="13"/>
      <c r="HQN860" s="13"/>
      <c r="HQO860" s="13"/>
      <c r="HQP860" s="13"/>
      <c r="HQQ860" s="13"/>
      <c r="HQR860" s="13"/>
      <c r="HQS860" s="13"/>
      <c r="HQT860" s="13"/>
      <c r="HQU860" s="13"/>
      <c r="HQV860" s="13"/>
      <c r="HQW860" s="13"/>
      <c r="HQX860" s="13"/>
      <c r="HQY860" s="13"/>
      <c r="HQZ860" s="13"/>
      <c r="HRA860" s="13"/>
      <c r="HRB860" s="13"/>
      <c r="HRC860" s="13"/>
      <c r="HRD860" s="13"/>
      <c r="HRE860" s="13"/>
      <c r="HRF860" s="13"/>
      <c r="HRG860" s="13"/>
      <c r="HRH860" s="13"/>
      <c r="HRI860" s="13"/>
      <c r="HRJ860" s="13"/>
      <c r="HRK860" s="13"/>
      <c r="HRL860" s="13"/>
      <c r="HRM860" s="13"/>
      <c r="HRN860" s="13"/>
      <c r="HRO860" s="13"/>
      <c r="HRP860" s="13"/>
      <c r="HRQ860" s="13"/>
      <c r="HRR860" s="13"/>
      <c r="HRS860" s="13"/>
      <c r="HRT860" s="13"/>
      <c r="HRU860" s="13"/>
      <c r="HRV860" s="13"/>
      <c r="HRW860" s="13"/>
      <c r="HRX860" s="13"/>
      <c r="HRY860" s="13"/>
      <c r="HRZ860" s="13"/>
      <c r="HSA860" s="13"/>
      <c r="HSB860" s="13"/>
      <c r="HSC860" s="13"/>
      <c r="HSD860" s="13"/>
      <c r="HSE860" s="13"/>
      <c r="HSF860" s="13"/>
      <c r="HSG860" s="13"/>
      <c r="HSH860" s="13"/>
      <c r="HSI860" s="13"/>
      <c r="HSJ860" s="13"/>
      <c r="HSK860" s="13"/>
      <c r="HSL860" s="13"/>
      <c r="HSM860" s="13"/>
      <c r="HSN860" s="13"/>
      <c r="HSO860" s="13"/>
      <c r="HSP860" s="13"/>
      <c r="HSQ860" s="13"/>
      <c r="HSR860" s="13"/>
      <c r="HSS860" s="13"/>
      <c r="HST860" s="13"/>
      <c r="HSU860" s="13"/>
      <c r="HSV860" s="13"/>
      <c r="HSW860" s="13"/>
      <c r="HSX860" s="13"/>
      <c r="HSY860" s="13"/>
      <c r="HSZ860" s="13"/>
      <c r="HTA860" s="13"/>
      <c r="HTB860" s="13"/>
      <c r="HTC860" s="13"/>
      <c r="HTD860" s="13"/>
      <c r="HTE860" s="13"/>
      <c r="HTF860" s="13"/>
      <c r="HTG860" s="13"/>
      <c r="HTH860" s="13"/>
      <c r="HTI860" s="13"/>
      <c r="HTJ860" s="13"/>
      <c r="HTK860" s="13"/>
      <c r="HTL860" s="13"/>
      <c r="HTM860" s="13"/>
      <c r="HTN860" s="13"/>
      <c r="HTO860" s="13"/>
      <c r="HTP860" s="13"/>
      <c r="HTQ860" s="13"/>
      <c r="HTR860" s="13"/>
      <c r="HTS860" s="13"/>
      <c r="HTT860" s="13"/>
      <c r="HTU860" s="13"/>
      <c r="HTV860" s="13"/>
      <c r="HTW860" s="13"/>
      <c r="HTX860" s="13"/>
      <c r="HTY860" s="13"/>
      <c r="HTZ860" s="13"/>
      <c r="HUA860" s="13"/>
      <c r="HUB860" s="13"/>
      <c r="HUC860" s="13"/>
      <c r="HUD860" s="13"/>
      <c r="HUE860" s="13"/>
      <c r="HUF860" s="13"/>
      <c r="HUG860" s="13"/>
      <c r="HUH860" s="13"/>
      <c r="HUI860" s="13"/>
      <c r="HUJ860" s="13"/>
      <c r="HUK860" s="13"/>
      <c r="HUL860" s="13"/>
      <c r="HUM860" s="13"/>
      <c r="HUN860" s="13"/>
      <c r="HUO860" s="13"/>
      <c r="HUP860" s="13"/>
      <c r="HUQ860" s="13"/>
      <c r="HUR860" s="13"/>
      <c r="HUS860" s="13"/>
      <c r="HUT860" s="13"/>
      <c r="HUU860" s="13"/>
      <c r="HUV860" s="13"/>
      <c r="HUW860" s="13"/>
      <c r="HUX860" s="13"/>
      <c r="HUY860" s="13"/>
      <c r="HUZ860" s="13"/>
      <c r="HVA860" s="13"/>
      <c r="HVB860" s="13"/>
      <c r="HVC860" s="13"/>
      <c r="HVD860" s="13"/>
      <c r="HVE860" s="13"/>
      <c r="HVF860" s="13"/>
      <c r="HVG860" s="13"/>
      <c r="HVH860" s="13"/>
      <c r="HVI860" s="13"/>
      <c r="HVJ860" s="13"/>
      <c r="HVK860" s="13"/>
      <c r="HVL860" s="13"/>
      <c r="HVM860" s="13"/>
      <c r="HVN860" s="13"/>
      <c r="HVO860" s="13"/>
      <c r="HVP860" s="13"/>
      <c r="HVQ860" s="13"/>
      <c r="HVR860" s="13"/>
      <c r="HVS860" s="13"/>
      <c r="HVT860" s="13"/>
      <c r="HVU860" s="13"/>
      <c r="HVV860" s="13"/>
      <c r="HVW860" s="13"/>
      <c r="HVX860" s="13"/>
      <c r="HVY860" s="13"/>
      <c r="HVZ860" s="13"/>
      <c r="HWA860" s="13"/>
      <c r="HWB860" s="13"/>
      <c r="HWC860" s="13"/>
      <c r="HWD860" s="13"/>
      <c r="HWE860" s="13"/>
      <c r="HWF860" s="13"/>
      <c r="HWG860" s="13"/>
      <c r="HWH860" s="13"/>
      <c r="HWI860" s="13"/>
      <c r="HWJ860" s="13"/>
      <c r="HWK860" s="13"/>
      <c r="HWL860" s="13"/>
      <c r="HWM860" s="13"/>
      <c r="HWN860" s="13"/>
      <c r="HWO860" s="13"/>
      <c r="HWP860" s="13"/>
      <c r="HWQ860" s="13"/>
      <c r="HWR860" s="13"/>
      <c r="HWS860" s="13"/>
      <c r="HWT860" s="13"/>
      <c r="HWU860" s="13"/>
      <c r="HWV860" s="13"/>
      <c r="HWW860" s="13"/>
      <c r="HWX860" s="13"/>
      <c r="HWY860" s="13"/>
      <c r="HWZ860" s="13"/>
      <c r="HXA860" s="13"/>
      <c r="HXB860" s="13"/>
      <c r="HXC860" s="13"/>
      <c r="HXD860" s="13"/>
      <c r="HXE860" s="13"/>
      <c r="HXF860" s="13"/>
      <c r="HXG860" s="13"/>
      <c r="HXH860" s="13"/>
      <c r="HXI860" s="13"/>
      <c r="HXJ860" s="13"/>
      <c r="HXK860" s="13"/>
      <c r="HXL860" s="13"/>
      <c r="HXM860" s="13"/>
      <c r="HXN860" s="13"/>
      <c r="HXO860" s="13"/>
      <c r="HXP860" s="13"/>
      <c r="HXQ860" s="13"/>
      <c r="HXR860" s="13"/>
      <c r="HXS860" s="13"/>
      <c r="HXT860" s="13"/>
      <c r="HXU860" s="13"/>
      <c r="HXV860" s="13"/>
      <c r="HXW860" s="13"/>
      <c r="HXX860" s="13"/>
      <c r="HXY860" s="13"/>
      <c r="HXZ860" s="13"/>
      <c r="HYA860" s="13"/>
      <c r="HYB860" s="13"/>
      <c r="HYC860" s="13"/>
      <c r="HYD860" s="13"/>
      <c r="HYE860" s="13"/>
      <c r="HYF860" s="13"/>
      <c r="HYG860" s="13"/>
      <c r="HYH860" s="13"/>
      <c r="HYI860" s="13"/>
      <c r="HYJ860" s="13"/>
      <c r="HYK860" s="13"/>
      <c r="HYL860" s="13"/>
      <c r="HYM860" s="13"/>
      <c r="HYN860" s="13"/>
      <c r="HYO860" s="13"/>
      <c r="HYP860" s="13"/>
      <c r="HYQ860" s="13"/>
      <c r="HYR860" s="13"/>
      <c r="HYS860" s="13"/>
      <c r="HYT860" s="13"/>
      <c r="HYU860" s="13"/>
      <c r="HYV860" s="13"/>
      <c r="HYW860" s="13"/>
      <c r="HYX860" s="13"/>
      <c r="HYY860" s="13"/>
      <c r="HYZ860" s="13"/>
      <c r="HZA860" s="13"/>
      <c r="HZB860" s="13"/>
      <c r="HZC860" s="13"/>
      <c r="HZD860" s="13"/>
      <c r="HZE860" s="13"/>
      <c r="HZF860" s="13"/>
      <c r="HZG860" s="13"/>
      <c r="HZH860" s="13"/>
      <c r="HZI860" s="13"/>
      <c r="HZJ860" s="13"/>
      <c r="HZK860" s="13"/>
      <c r="HZL860" s="13"/>
      <c r="HZM860" s="13"/>
      <c r="HZN860" s="13"/>
      <c r="HZO860" s="13"/>
      <c r="HZP860" s="13"/>
      <c r="HZQ860" s="13"/>
      <c r="HZR860" s="13"/>
      <c r="HZS860" s="13"/>
      <c r="HZT860" s="13"/>
      <c r="HZU860" s="13"/>
      <c r="HZV860" s="13"/>
      <c r="HZW860" s="13"/>
      <c r="HZX860" s="13"/>
      <c r="HZY860" s="13"/>
      <c r="HZZ860" s="13"/>
      <c r="IAA860" s="13"/>
      <c r="IAB860" s="13"/>
      <c r="IAC860" s="13"/>
      <c r="IAD860" s="13"/>
      <c r="IAE860" s="13"/>
      <c r="IAF860" s="13"/>
      <c r="IAG860" s="13"/>
      <c r="IAH860" s="13"/>
      <c r="IAI860" s="13"/>
      <c r="IAJ860" s="13"/>
      <c r="IAK860" s="13"/>
      <c r="IAL860" s="13"/>
      <c r="IAM860" s="13"/>
      <c r="IAN860" s="13"/>
      <c r="IAO860" s="13"/>
      <c r="IAP860" s="13"/>
      <c r="IAQ860" s="13"/>
      <c r="IAR860" s="13"/>
      <c r="IAS860" s="13"/>
      <c r="IAT860" s="13"/>
      <c r="IAU860" s="13"/>
      <c r="IAV860" s="13"/>
      <c r="IAW860" s="13"/>
      <c r="IAX860" s="13"/>
      <c r="IAY860" s="13"/>
      <c r="IAZ860" s="13"/>
      <c r="IBA860" s="13"/>
      <c r="IBB860" s="13"/>
      <c r="IBC860" s="13"/>
      <c r="IBD860" s="13"/>
      <c r="IBE860" s="13"/>
      <c r="IBF860" s="13"/>
      <c r="IBG860" s="13"/>
      <c r="IBH860" s="13"/>
      <c r="IBI860" s="13"/>
      <c r="IBJ860" s="13"/>
      <c r="IBK860" s="13"/>
      <c r="IBL860" s="13"/>
      <c r="IBM860" s="13"/>
      <c r="IBN860" s="13"/>
      <c r="IBO860" s="13"/>
      <c r="IBP860" s="13"/>
      <c r="IBQ860" s="13"/>
      <c r="IBR860" s="13"/>
      <c r="IBS860" s="13"/>
      <c r="IBT860" s="13"/>
      <c r="IBU860" s="13"/>
      <c r="IBV860" s="13"/>
      <c r="IBW860" s="13"/>
      <c r="IBX860" s="13"/>
      <c r="IBY860" s="13"/>
      <c r="IBZ860" s="13"/>
      <c r="ICA860" s="13"/>
      <c r="ICB860" s="13"/>
      <c r="ICC860" s="13"/>
      <c r="ICD860" s="13"/>
      <c r="ICE860" s="13"/>
      <c r="ICF860" s="13"/>
      <c r="ICG860" s="13"/>
      <c r="ICH860" s="13"/>
      <c r="ICI860" s="13"/>
      <c r="ICJ860" s="13"/>
      <c r="ICK860" s="13"/>
      <c r="ICL860" s="13"/>
      <c r="ICM860" s="13"/>
      <c r="ICN860" s="13"/>
      <c r="ICO860" s="13"/>
      <c r="ICP860" s="13"/>
      <c r="ICQ860" s="13"/>
      <c r="ICR860" s="13"/>
      <c r="ICS860" s="13"/>
      <c r="ICT860" s="13"/>
      <c r="ICU860" s="13"/>
      <c r="ICV860" s="13"/>
      <c r="ICW860" s="13"/>
      <c r="ICX860" s="13"/>
      <c r="ICY860" s="13"/>
      <c r="ICZ860" s="13"/>
      <c r="IDA860" s="13"/>
      <c r="IDB860" s="13"/>
      <c r="IDC860" s="13"/>
      <c r="IDD860" s="13"/>
      <c r="IDE860" s="13"/>
      <c r="IDF860" s="13"/>
      <c r="IDG860" s="13"/>
      <c r="IDH860" s="13"/>
      <c r="IDI860" s="13"/>
      <c r="IDJ860" s="13"/>
      <c r="IDK860" s="13"/>
      <c r="IDL860" s="13"/>
      <c r="IDM860" s="13"/>
      <c r="IDN860" s="13"/>
      <c r="IDO860" s="13"/>
      <c r="IDP860" s="13"/>
      <c r="IDQ860" s="13"/>
      <c r="IDR860" s="13"/>
      <c r="IDS860" s="13"/>
      <c r="IDT860" s="13"/>
      <c r="IDU860" s="13"/>
      <c r="IDV860" s="13"/>
      <c r="IDW860" s="13"/>
      <c r="IDX860" s="13"/>
      <c r="IDY860" s="13"/>
      <c r="IDZ860" s="13"/>
      <c r="IEA860" s="13"/>
      <c r="IEB860" s="13"/>
      <c r="IEC860" s="13"/>
      <c r="IED860" s="13"/>
      <c r="IEE860" s="13"/>
      <c r="IEF860" s="13"/>
      <c r="IEG860" s="13"/>
      <c r="IEH860" s="13"/>
      <c r="IEI860" s="13"/>
      <c r="IEJ860" s="13"/>
      <c r="IEK860" s="13"/>
      <c r="IEL860" s="13"/>
      <c r="IEM860" s="13"/>
      <c r="IEN860" s="13"/>
      <c r="IEO860" s="13"/>
      <c r="IEP860" s="13"/>
      <c r="IEQ860" s="13"/>
      <c r="IER860" s="13"/>
      <c r="IES860" s="13"/>
      <c r="IET860" s="13"/>
      <c r="IEU860" s="13"/>
      <c r="IEV860" s="13"/>
      <c r="IEW860" s="13"/>
      <c r="IEX860" s="13"/>
      <c r="IEY860" s="13"/>
      <c r="IEZ860" s="13"/>
      <c r="IFA860" s="13"/>
      <c r="IFB860" s="13"/>
      <c r="IFC860" s="13"/>
      <c r="IFD860" s="13"/>
      <c r="IFE860" s="13"/>
      <c r="IFF860" s="13"/>
      <c r="IFG860" s="13"/>
      <c r="IFH860" s="13"/>
      <c r="IFI860" s="13"/>
      <c r="IFJ860" s="13"/>
      <c r="IFK860" s="13"/>
      <c r="IFL860" s="13"/>
      <c r="IFM860" s="13"/>
      <c r="IFN860" s="13"/>
      <c r="IFO860" s="13"/>
      <c r="IFP860" s="13"/>
      <c r="IFQ860" s="13"/>
      <c r="IFR860" s="13"/>
      <c r="IFS860" s="13"/>
      <c r="IFT860" s="13"/>
      <c r="IFU860" s="13"/>
      <c r="IFV860" s="13"/>
      <c r="IFW860" s="13"/>
      <c r="IFX860" s="13"/>
      <c r="IFY860" s="13"/>
      <c r="IFZ860" s="13"/>
      <c r="IGA860" s="13"/>
      <c r="IGB860" s="13"/>
      <c r="IGC860" s="13"/>
      <c r="IGD860" s="13"/>
      <c r="IGE860" s="13"/>
      <c r="IGF860" s="13"/>
      <c r="IGG860" s="13"/>
      <c r="IGH860" s="13"/>
      <c r="IGI860" s="13"/>
      <c r="IGJ860" s="13"/>
      <c r="IGK860" s="13"/>
      <c r="IGL860" s="13"/>
      <c r="IGM860" s="13"/>
      <c r="IGN860" s="13"/>
      <c r="IGO860" s="13"/>
      <c r="IGP860" s="13"/>
      <c r="IGQ860" s="13"/>
      <c r="IGR860" s="13"/>
      <c r="IGS860" s="13"/>
      <c r="IGT860" s="13"/>
      <c r="IGU860" s="13"/>
      <c r="IGV860" s="13"/>
      <c r="IGW860" s="13"/>
      <c r="IGX860" s="13"/>
      <c r="IGY860" s="13"/>
      <c r="IGZ860" s="13"/>
      <c r="IHA860" s="13"/>
      <c r="IHB860" s="13"/>
      <c r="IHC860" s="13"/>
      <c r="IHD860" s="13"/>
      <c r="IHE860" s="13"/>
      <c r="IHF860" s="13"/>
      <c r="IHG860" s="13"/>
      <c r="IHH860" s="13"/>
      <c r="IHI860" s="13"/>
      <c r="IHJ860" s="13"/>
      <c r="IHK860" s="13"/>
      <c r="IHL860" s="13"/>
      <c r="IHM860" s="13"/>
      <c r="IHN860" s="13"/>
      <c r="IHO860" s="13"/>
      <c r="IHP860" s="13"/>
      <c r="IHQ860" s="13"/>
      <c r="IHR860" s="13"/>
      <c r="IHS860" s="13"/>
      <c r="IHT860" s="13"/>
      <c r="IHU860" s="13"/>
      <c r="IHV860" s="13"/>
      <c r="IHW860" s="13"/>
      <c r="IHX860" s="13"/>
      <c r="IHY860" s="13"/>
      <c r="IHZ860" s="13"/>
      <c r="IIA860" s="13"/>
      <c r="IIB860" s="13"/>
      <c r="IIC860" s="13"/>
      <c r="IID860" s="13"/>
      <c r="IIE860" s="13"/>
      <c r="IIF860" s="13"/>
      <c r="IIG860" s="13"/>
      <c r="IIH860" s="13"/>
      <c r="III860" s="13"/>
      <c r="IIJ860" s="13"/>
      <c r="IIK860" s="13"/>
      <c r="IIL860" s="13"/>
      <c r="IIM860" s="13"/>
      <c r="IIN860" s="13"/>
      <c r="IIO860" s="13"/>
      <c r="IIP860" s="13"/>
      <c r="IIQ860" s="13"/>
      <c r="IIR860" s="13"/>
      <c r="IIS860" s="13"/>
      <c r="IIT860" s="13"/>
      <c r="IIU860" s="13"/>
      <c r="IIV860" s="13"/>
      <c r="IIW860" s="13"/>
      <c r="IIX860" s="13"/>
      <c r="IIY860" s="13"/>
      <c r="IIZ860" s="13"/>
      <c r="IJA860" s="13"/>
      <c r="IJB860" s="13"/>
      <c r="IJC860" s="13"/>
      <c r="IJD860" s="13"/>
      <c r="IJE860" s="13"/>
      <c r="IJF860" s="13"/>
      <c r="IJG860" s="13"/>
      <c r="IJH860" s="13"/>
      <c r="IJI860" s="13"/>
      <c r="IJJ860" s="13"/>
      <c r="IJK860" s="13"/>
      <c r="IJL860" s="13"/>
      <c r="IJM860" s="13"/>
      <c r="IJN860" s="13"/>
      <c r="IJO860" s="13"/>
      <c r="IJP860" s="13"/>
      <c r="IJQ860" s="13"/>
      <c r="IJR860" s="13"/>
      <c r="IJS860" s="13"/>
      <c r="IJT860" s="13"/>
      <c r="IJU860" s="13"/>
      <c r="IJV860" s="13"/>
      <c r="IJW860" s="13"/>
      <c r="IJX860" s="13"/>
      <c r="IJY860" s="13"/>
      <c r="IJZ860" s="13"/>
      <c r="IKA860" s="13"/>
      <c r="IKB860" s="13"/>
      <c r="IKC860" s="13"/>
      <c r="IKD860" s="13"/>
      <c r="IKE860" s="13"/>
      <c r="IKF860" s="13"/>
      <c r="IKG860" s="13"/>
      <c r="IKH860" s="13"/>
      <c r="IKI860" s="13"/>
      <c r="IKJ860" s="13"/>
      <c r="IKK860" s="13"/>
      <c r="IKL860" s="13"/>
      <c r="IKM860" s="13"/>
      <c r="IKN860" s="13"/>
      <c r="IKO860" s="13"/>
      <c r="IKP860" s="13"/>
      <c r="IKQ860" s="13"/>
      <c r="IKR860" s="13"/>
      <c r="IKS860" s="13"/>
      <c r="IKT860" s="13"/>
      <c r="IKU860" s="13"/>
      <c r="IKV860" s="13"/>
      <c r="IKW860" s="13"/>
      <c r="IKX860" s="13"/>
      <c r="IKY860" s="13"/>
      <c r="IKZ860" s="13"/>
      <c r="ILA860" s="13"/>
      <c r="ILB860" s="13"/>
      <c r="ILC860" s="13"/>
      <c r="ILD860" s="13"/>
      <c r="ILE860" s="13"/>
      <c r="ILF860" s="13"/>
      <c r="ILG860" s="13"/>
      <c r="ILH860" s="13"/>
      <c r="ILI860" s="13"/>
      <c r="ILJ860" s="13"/>
      <c r="ILK860" s="13"/>
      <c r="ILL860" s="13"/>
      <c r="ILM860" s="13"/>
      <c r="ILN860" s="13"/>
      <c r="ILO860" s="13"/>
      <c r="ILP860" s="13"/>
      <c r="ILQ860" s="13"/>
      <c r="ILR860" s="13"/>
      <c r="ILS860" s="13"/>
      <c r="ILT860" s="13"/>
      <c r="ILU860" s="13"/>
      <c r="ILV860" s="13"/>
      <c r="ILW860" s="13"/>
      <c r="ILX860" s="13"/>
      <c r="ILY860" s="13"/>
      <c r="ILZ860" s="13"/>
      <c r="IMA860" s="13"/>
      <c r="IMB860" s="13"/>
      <c r="IMC860" s="13"/>
      <c r="IMD860" s="13"/>
      <c r="IME860" s="13"/>
      <c r="IMF860" s="13"/>
      <c r="IMG860" s="13"/>
      <c r="IMH860" s="13"/>
      <c r="IMI860" s="13"/>
      <c r="IMJ860" s="13"/>
      <c r="IMK860" s="13"/>
      <c r="IML860" s="13"/>
      <c r="IMM860" s="13"/>
      <c r="IMN860" s="13"/>
      <c r="IMO860" s="13"/>
      <c r="IMP860" s="13"/>
      <c r="IMQ860" s="13"/>
      <c r="IMR860" s="13"/>
      <c r="IMS860" s="13"/>
      <c r="IMT860" s="13"/>
      <c r="IMU860" s="13"/>
      <c r="IMV860" s="13"/>
      <c r="IMW860" s="13"/>
      <c r="IMX860" s="13"/>
      <c r="IMY860" s="13"/>
      <c r="IMZ860" s="13"/>
      <c r="INA860" s="13"/>
      <c r="INB860" s="13"/>
      <c r="INC860" s="13"/>
      <c r="IND860" s="13"/>
      <c r="INE860" s="13"/>
      <c r="INF860" s="13"/>
      <c r="ING860" s="13"/>
      <c r="INH860" s="13"/>
      <c r="INI860" s="13"/>
      <c r="INJ860" s="13"/>
      <c r="INK860" s="13"/>
      <c r="INL860" s="13"/>
      <c r="INM860" s="13"/>
      <c r="INN860" s="13"/>
      <c r="INO860" s="13"/>
      <c r="INP860" s="13"/>
      <c r="INQ860" s="13"/>
      <c r="INR860" s="13"/>
      <c r="INS860" s="13"/>
      <c r="INT860" s="13"/>
      <c r="INU860" s="13"/>
      <c r="INV860" s="13"/>
      <c r="INW860" s="13"/>
      <c r="INX860" s="13"/>
      <c r="INY860" s="13"/>
      <c r="INZ860" s="13"/>
      <c r="IOA860" s="13"/>
      <c r="IOB860" s="13"/>
      <c r="IOC860" s="13"/>
      <c r="IOD860" s="13"/>
      <c r="IOE860" s="13"/>
      <c r="IOF860" s="13"/>
      <c r="IOG860" s="13"/>
      <c r="IOH860" s="13"/>
      <c r="IOI860" s="13"/>
      <c r="IOJ860" s="13"/>
      <c r="IOK860" s="13"/>
      <c r="IOL860" s="13"/>
      <c r="IOM860" s="13"/>
      <c r="ION860" s="13"/>
      <c r="IOO860" s="13"/>
      <c r="IOP860" s="13"/>
      <c r="IOQ860" s="13"/>
      <c r="IOR860" s="13"/>
      <c r="IOS860" s="13"/>
      <c r="IOT860" s="13"/>
      <c r="IOU860" s="13"/>
      <c r="IOV860" s="13"/>
      <c r="IOW860" s="13"/>
      <c r="IOX860" s="13"/>
      <c r="IOY860" s="13"/>
      <c r="IOZ860" s="13"/>
      <c r="IPA860" s="13"/>
      <c r="IPB860" s="13"/>
      <c r="IPC860" s="13"/>
      <c r="IPD860" s="13"/>
      <c r="IPE860" s="13"/>
      <c r="IPF860" s="13"/>
      <c r="IPG860" s="13"/>
      <c r="IPH860" s="13"/>
      <c r="IPI860" s="13"/>
      <c r="IPJ860" s="13"/>
      <c r="IPK860" s="13"/>
      <c r="IPL860" s="13"/>
      <c r="IPM860" s="13"/>
      <c r="IPN860" s="13"/>
      <c r="IPO860" s="13"/>
      <c r="IPP860" s="13"/>
      <c r="IPQ860" s="13"/>
      <c r="IPR860" s="13"/>
      <c r="IPS860" s="13"/>
      <c r="IPT860" s="13"/>
      <c r="IPU860" s="13"/>
      <c r="IPV860" s="13"/>
      <c r="IPW860" s="13"/>
      <c r="IPX860" s="13"/>
      <c r="IPY860" s="13"/>
      <c r="IPZ860" s="13"/>
      <c r="IQA860" s="13"/>
      <c r="IQB860" s="13"/>
      <c r="IQC860" s="13"/>
      <c r="IQD860" s="13"/>
      <c r="IQE860" s="13"/>
      <c r="IQF860" s="13"/>
      <c r="IQG860" s="13"/>
      <c r="IQH860" s="13"/>
      <c r="IQI860" s="13"/>
      <c r="IQJ860" s="13"/>
      <c r="IQK860" s="13"/>
      <c r="IQL860" s="13"/>
      <c r="IQM860" s="13"/>
      <c r="IQN860" s="13"/>
      <c r="IQO860" s="13"/>
      <c r="IQP860" s="13"/>
      <c r="IQQ860" s="13"/>
      <c r="IQR860" s="13"/>
      <c r="IQS860" s="13"/>
      <c r="IQT860" s="13"/>
      <c r="IQU860" s="13"/>
      <c r="IQV860" s="13"/>
      <c r="IQW860" s="13"/>
      <c r="IQX860" s="13"/>
      <c r="IQY860" s="13"/>
      <c r="IQZ860" s="13"/>
      <c r="IRA860" s="13"/>
      <c r="IRB860" s="13"/>
      <c r="IRC860" s="13"/>
      <c r="IRD860" s="13"/>
      <c r="IRE860" s="13"/>
      <c r="IRF860" s="13"/>
      <c r="IRG860" s="13"/>
      <c r="IRH860" s="13"/>
      <c r="IRI860" s="13"/>
      <c r="IRJ860" s="13"/>
      <c r="IRK860" s="13"/>
      <c r="IRL860" s="13"/>
      <c r="IRM860" s="13"/>
      <c r="IRN860" s="13"/>
      <c r="IRO860" s="13"/>
      <c r="IRP860" s="13"/>
      <c r="IRQ860" s="13"/>
      <c r="IRR860" s="13"/>
      <c r="IRS860" s="13"/>
      <c r="IRT860" s="13"/>
      <c r="IRU860" s="13"/>
      <c r="IRV860" s="13"/>
      <c r="IRW860" s="13"/>
      <c r="IRX860" s="13"/>
      <c r="IRY860" s="13"/>
      <c r="IRZ860" s="13"/>
      <c r="ISA860" s="13"/>
      <c r="ISB860" s="13"/>
      <c r="ISC860" s="13"/>
      <c r="ISD860" s="13"/>
      <c r="ISE860" s="13"/>
      <c r="ISF860" s="13"/>
      <c r="ISG860" s="13"/>
      <c r="ISH860" s="13"/>
      <c r="ISI860" s="13"/>
      <c r="ISJ860" s="13"/>
      <c r="ISK860" s="13"/>
      <c r="ISL860" s="13"/>
      <c r="ISM860" s="13"/>
      <c r="ISN860" s="13"/>
      <c r="ISO860" s="13"/>
      <c r="ISP860" s="13"/>
      <c r="ISQ860" s="13"/>
      <c r="ISR860" s="13"/>
      <c r="ISS860" s="13"/>
      <c r="IST860" s="13"/>
      <c r="ISU860" s="13"/>
      <c r="ISV860" s="13"/>
      <c r="ISW860" s="13"/>
      <c r="ISX860" s="13"/>
      <c r="ISY860" s="13"/>
      <c r="ISZ860" s="13"/>
      <c r="ITA860" s="13"/>
      <c r="ITB860" s="13"/>
      <c r="ITC860" s="13"/>
      <c r="ITD860" s="13"/>
      <c r="ITE860" s="13"/>
      <c r="ITF860" s="13"/>
      <c r="ITG860" s="13"/>
      <c r="ITH860" s="13"/>
      <c r="ITI860" s="13"/>
      <c r="ITJ860" s="13"/>
      <c r="ITK860" s="13"/>
      <c r="ITL860" s="13"/>
      <c r="ITM860" s="13"/>
      <c r="ITN860" s="13"/>
      <c r="ITO860" s="13"/>
      <c r="ITP860" s="13"/>
      <c r="ITQ860" s="13"/>
      <c r="ITR860" s="13"/>
      <c r="ITS860" s="13"/>
      <c r="ITT860" s="13"/>
      <c r="ITU860" s="13"/>
      <c r="ITV860" s="13"/>
      <c r="ITW860" s="13"/>
      <c r="ITX860" s="13"/>
      <c r="ITY860" s="13"/>
      <c r="ITZ860" s="13"/>
      <c r="IUA860" s="13"/>
      <c r="IUB860" s="13"/>
      <c r="IUC860" s="13"/>
      <c r="IUD860" s="13"/>
      <c r="IUE860" s="13"/>
      <c r="IUF860" s="13"/>
      <c r="IUG860" s="13"/>
      <c r="IUH860" s="13"/>
      <c r="IUI860" s="13"/>
      <c r="IUJ860" s="13"/>
      <c r="IUK860" s="13"/>
      <c r="IUL860" s="13"/>
      <c r="IUM860" s="13"/>
      <c r="IUN860" s="13"/>
      <c r="IUO860" s="13"/>
      <c r="IUP860" s="13"/>
      <c r="IUQ860" s="13"/>
      <c r="IUR860" s="13"/>
      <c r="IUS860" s="13"/>
      <c r="IUT860" s="13"/>
      <c r="IUU860" s="13"/>
      <c r="IUV860" s="13"/>
      <c r="IUW860" s="13"/>
      <c r="IUX860" s="13"/>
      <c r="IUY860" s="13"/>
      <c r="IUZ860" s="13"/>
      <c r="IVA860" s="13"/>
      <c r="IVB860" s="13"/>
      <c r="IVC860" s="13"/>
      <c r="IVD860" s="13"/>
      <c r="IVE860" s="13"/>
      <c r="IVF860" s="13"/>
      <c r="IVG860" s="13"/>
      <c r="IVH860" s="13"/>
      <c r="IVI860" s="13"/>
      <c r="IVJ860" s="13"/>
      <c r="IVK860" s="13"/>
      <c r="IVL860" s="13"/>
      <c r="IVM860" s="13"/>
      <c r="IVN860" s="13"/>
      <c r="IVO860" s="13"/>
      <c r="IVP860" s="13"/>
      <c r="IVQ860" s="13"/>
      <c r="IVR860" s="13"/>
      <c r="IVS860" s="13"/>
      <c r="IVT860" s="13"/>
      <c r="IVU860" s="13"/>
      <c r="IVV860" s="13"/>
      <c r="IVW860" s="13"/>
      <c r="IVX860" s="13"/>
      <c r="IVY860" s="13"/>
      <c r="IVZ860" s="13"/>
      <c r="IWA860" s="13"/>
      <c r="IWB860" s="13"/>
      <c r="IWC860" s="13"/>
      <c r="IWD860" s="13"/>
      <c r="IWE860" s="13"/>
      <c r="IWF860" s="13"/>
      <c r="IWG860" s="13"/>
      <c r="IWH860" s="13"/>
      <c r="IWI860" s="13"/>
      <c r="IWJ860" s="13"/>
      <c r="IWK860" s="13"/>
      <c r="IWL860" s="13"/>
      <c r="IWM860" s="13"/>
      <c r="IWN860" s="13"/>
      <c r="IWO860" s="13"/>
      <c r="IWP860" s="13"/>
      <c r="IWQ860" s="13"/>
      <c r="IWR860" s="13"/>
      <c r="IWS860" s="13"/>
      <c r="IWT860" s="13"/>
      <c r="IWU860" s="13"/>
      <c r="IWV860" s="13"/>
      <c r="IWW860" s="13"/>
      <c r="IWX860" s="13"/>
      <c r="IWY860" s="13"/>
      <c r="IWZ860" s="13"/>
      <c r="IXA860" s="13"/>
      <c r="IXB860" s="13"/>
      <c r="IXC860" s="13"/>
      <c r="IXD860" s="13"/>
      <c r="IXE860" s="13"/>
      <c r="IXF860" s="13"/>
      <c r="IXG860" s="13"/>
      <c r="IXH860" s="13"/>
      <c r="IXI860" s="13"/>
      <c r="IXJ860" s="13"/>
      <c r="IXK860" s="13"/>
      <c r="IXL860" s="13"/>
      <c r="IXM860" s="13"/>
      <c r="IXN860" s="13"/>
      <c r="IXO860" s="13"/>
      <c r="IXP860" s="13"/>
      <c r="IXQ860" s="13"/>
      <c r="IXR860" s="13"/>
      <c r="IXS860" s="13"/>
      <c r="IXT860" s="13"/>
      <c r="IXU860" s="13"/>
      <c r="IXV860" s="13"/>
      <c r="IXW860" s="13"/>
      <c r="IXX860" s="13"/>
      <c r="IXY860" s="13"/>
      <c r="IXZ860" s="13"/>
      <c r="IYA860" s="13"/>
      <c r="IYB860" s="13"/>
      <c r="IYC860" s="13"/>
      <c r="IYD860" s="13"/>
      <c r="IYE860" s="13"/>
      <c r="IYF860" s="13"/>
      <c r="IYG860" s="13"/>
      <c r="IYH860" s="13"/>
      <c r="IYI860" s="13"/>
      <c r="IYJ860" s="13"/>
      <c r="IYK860" s="13"/>
      <c r="IYL860" s="13"/>
      <c r="IYM860" s="13"/>
      <c r="IYN860" s="13"/>
      <c r="IYO860" s="13"/>
      <c r="IYP860" s="13"/>
      <c r="IYQ860" s="13"/>
      <c r="IYR860" s="13"/>
      <c r="IYS860" s="13"/>
      <c r="IYT860" s="13"/>
      <c r="IYU860" s="13"/>
      <c r="IYV860" s="13"/>
      <c r="IYW860" s="13"/>
      <c r="IYX860" s="13"/>
      <c r="IYY860" s="13"/>
      <c r="IYZ860" s="13"/>
      <c r="IZA860" s="13"/>
      <c r="IZB860" s="13"/>
      <c r="IZC860" s="13"/>
      <c r="IZD860" s="13"/>
      <c r="IZE860" s="13"/>
      <c r="IZF860" s="13"/>
      <c r="IZG860" s="13"/>
      <c r="IZH860" s="13"/>
      <c r="IZI860" s="13"/>
      <c r="IZJ860" s="13"/>
      <c r="IZK860" s="13"/>
      <c r="IZL860" s="13"/>
      <c r="IZM860" s="13"/>
      <c r="IZN860" s="13"/>
      <c r="IZO860" s="13"/>
      <c r="IZP860" s="13"/>
      <c r="IZQ860" s="13"/>
      <c r="IZR860" s="13"/>
      <c r="IZS860" s="13"/>
      <c r="IZT860" s="13"/>
      <c r="IZU860" s="13"/>
      <c r="IZV860" s="13"/>
      <c r="IZW860" s="13"/>
      <c r="IZX860" s="13"/>
      <c r="IZY860" s="13"/>
      <c r="IZZ860" s="13"/>
      <c r="JAA860" s="13"/>
      <c r="JAB860" s="13"/>
      <c r="JAC860" s="13"/>
      <c r="JAD860" s="13"/>
      <c r="JAE860" s="13"/>
      <c r="JAF860" s="13"/>
      <c r="JAG860" s="13"/>
      <c r="JAH860" s="13"/>
      <c r="JAI860" s="13"/>
      <c r="JAJ860" s="13"/>
      <c r="JAK860" s="13"/>
      <c r="JAL860" s="13"/>
      <c r="JAM860" s="13"/>
      <c r="JAN860" s="13"/>
      <c r="JAO860" s="13"/>
      <c r="JAP860" s="13"/>
      <c r="JAQ860" s="13"/>
      <c r="JAR860" s="13"/>
      <c r="JAS860" s="13"/>
      <c r="JAT860" s="13"/>
      <c r="JAU860" s="13"/>
      <c r="JAV860" s="13"/>
      <c r="JAW860" s="13"/>
      <c r="JAX860" s="13"/>
      <c r="JAY860" s="13"/>
      <c r="JAZ860" s="13"/>
      <c r="JBA860" s="13"/>
      <c r="JBB860" s="13"/>
      <c r="JBC860" s="13"/>
      <c r="JBD860" s="13"/>
      <c r="JBE860" s="13"/>
      <c r="JBF860" s="13"/>
      <c r="JBG860" s="13"/>
      <c r="JBH860" s="13"/>
      <c r="JBI860" s="13"/>
      <c r="JBJ860" s="13"/>
      <c r="JBK860" s="13"/>
      <c r="JBL860" s="13"/>
      <c r="JBM860" s="13"/>
      <c r="JBN860" s="13"/>
      <c r="JBO860" s="13"/>
      <c r="JBP860" s="13"/>
      <c r="JBQ860" s="13"/>
      <c r="JBR860" s="13"/>
      <c r="JBS860" s="13"/>
      <c r="JBT860" s="13"/>
      <c r="JBU860" s="13"/>
      <c r="JBV860" s="13"/>
      <c r="JBW860" s="13"/>
      <c r="JBX860" s="13"/>
      <c r="JBY860" s="13"/>
      <c r="JBZ860" s="13"/>
      <c r="JCA860" s="13"/>
      <c r="JCB860" s="13"/>
      <c r="JCC860" s="13"/>
      <c r="JCD860" s="13"/>
      <c r="JCE860" s="13"/>
      <c r="JCF860" s="13"/>
      <c r="JCG860" s="13"/>
      <c r="JCH860" s="13"/>
      <c r="JCI860" s="13"/>
      <c r="JCJ860" s="13"/>
      <c r="JCK860" s="13"/>
      <c r="JCL860" s="13"/>
      <c r="JCM860" s="13"/>
      <c r="JCN860" s="13"/>
      <c r="JCO860" s="13"/>
      <c r="JCP860" s="13"/>
      <c r="JCQ860" s="13"/>
      <c r="JCR860" s="13"/>
      <c r="JCS860" s="13"/>
      <c r="JCT860" s="13"/>
      <c r="JCU860" s="13"/>
      <c r="JCV860" s="13"/>
      <c r="JCW860" s="13"/>
      <c r="JCX860" s="13"/>
      <c r="JCY860" s="13"/>
      <c r="JCZ860" s="13"/>
      <c r="JDA860" s="13"/>
      <c r="JDB860" s="13"/>
      <c r="JDC860" s="13"/>
      <c r="JDD860" s="13"/>
      <c r="JDE860" s="13"/>
      <c r="JDF860" s="13"/>
      <c r="JDG860" s="13"/>
      <c r="JDH860" s="13"/>
      <c r="JDI860" s="13"/>
      <c r="JDJ860" s="13"/>
      <c r="JDK860" s="13"/>
      <c r="JDL860" s="13"/>
      <c r="JDM860" s="13"/>
      <c r="JDN860" s="13"/>
      <c r="JDO860" s="13"/>
      <c r="JDP860" s="13"/>
      <c r="JDQ860" s="13"/>
      <c r="JDR860" s="13"/>
      <c r="JDS860" s="13"/>
      <c r="JDT860" s="13"/>
      <c r="JDU860" s="13"/>
      <c r="JDV860" s="13"/>
      <c r="JDW860" s="13"/>
      <c r="JDX860" s="13"/>
      <c r="JDY860" s="13"/>
      <c r="JDZ860" s="13"/>
      <c r="JEA860" s="13"/>
      <c r="JEB860" s="13"/>
      <c r="JEC860" s="13"/>
      <c r="JED860" s="13"/>
      <c r="JEE860" s="13"/>
      <c r="JEF860" s="13"/>
      <c r="JEG860" s="13"/>
      <c r="JEH860" s="13"/>
      <c r="JEI860" s="13"/>
      <c r="JEJ860" s="13"/>
      <c r="JEK860" s="13"/>
      <c r="JEL860" s="13"/>
      <c r="JEM860" s="13"/>
      <c r="JEN860" s="13"/>
      <c r="JEO860" s="13"/>
      <c r="JEP860" s="13"/>
      <c r="JEQ860" s="13"/>
      <c r="JER860" s="13"/>
      <c r="JES860" s="13"/>
      <c r="JET860" s="13"/>
      <c r="JEU860" s="13"/>
      <c r="JEV860" s="13"/>
      <c r="JEW860" s="13"/>
      <c r="JEX860" s="13"/>
      <c r="JEY860" s="13"/>
      <c r="JEZ860" s="13"/>
      <c r="JFA860" s="13"/>
      <c r="JFB860" s="13"/>
      <c r="JFC860" s="13"/>
      <c r="JFD860" s="13"/>
      <c r="JFE860" s="13"/>
      <c r="JFF860" s="13"/>
      <c r="JFG860" s="13"/>
      <c r="JFH860" s="13"/>
      <c r="JFI860" s="13"/>
      <c r="JFJ860" s="13"/>
      <c r="JFK860" s="13"/>
      <c r="JFL860" s="13"/>
      <c r="JFM860" s="13"/>
      <c r="JFN860" s="13"/>
      <c r="JFO860" s="13"/>
      <c r="JFP860" s="13"/>
      <c r="JFQ860" s="13"/>
      <c r="JFR860" s="13"/>
      <c r="JFS860" s="13"/>
      <c r="JFT860" s="13"/>
      <c r="JFU860" s="13"/>
      <c r="JFV860" s="13"/>
      <c r="JFW860" s="13"/>
      <c r="JFX860" s="13"/>
      <c r="JFY860" s="13"/>
      <c r="JFZ860" s="13"/>
      <c r="JGA860" s="13"/>
      <c r="JGB860" s="13"/>
      <c r="JGC860" s="13"/>
      <c r="JGD860" s="13"/>
      <c r="JGE860" s="13"/>
      <c r="JGF860" s="13"/>
      <c r="JGG860" s="13"/>
      <c r="JGH860" s="13"/>
      <c r="JGI860" s="13"/>
      <c r="JGJ860" s="13"/>
      <c r="JGK860" s="13"/>
      <c r="JGL860" s="13"/>
      <c r="JGM860" s="13"/>
      <c r="JGN860" s="13"/>
      <c r="JGO860" s="13"/>
      <c r="JGP860" s="13"/>
      <c r="JGQ860" s="13"/>
      <c r="JGR860" s="13"/>
      <c r="JGS860" s="13"/>
      <c r="JGT860" s="13"/>
      <c r="JGU860" s="13"/>
      <c r="JGV860" s="13"/>
      <c r="JGW860" s="13"/>
      <c r="JGX860" s="13"/>
      <c r="JGY860" s="13"/>
      <c r="JGZ860" s="13"/>
      <c r="JHA860" s="13"/>
      <c r="JHB860" s="13"/>
      <c r="JHC860" s="13"/>
      <c r="JHD860" s="13"/>
      <c r="JHE860" s="13"/>
      <c r="JHF860" s="13"/>
      <c r="JHG860" s="13"/>
      <c r="JHH860" s="13"/>
      <c r="JHI860" s="13"/>
      <c r="JHJ860" s="13"/>
      <c r="JHK860" s="13"/>
      <c r="JHL860" s="13"/>
      <c r="JHM860" s="13"/>
      <c r="JHN860" s="13"/>
      <c r="JHO860" s="13"/>
      <c r="JHP860" s="13"/>
      <c r="JHQ860" s="13"/>
      <c r="JHR860" s="13"/>
      <c r="JHS860" s="13"/>
      <c r="JHT860" s="13"/>
      <c r="JHU860" s="13"/>
      <c r="JHV860" s="13"/>
      <c r="JHW860" s="13"/>
      <c r="JHX860" s="13"/>
      <c r="JHY860" s="13"/>
      <c r="JHZ860" s="13"/>
      <c r="JIA860" s="13"/>
      <c r="JIB860" s="13"/>
      <c r="JIC860" s="13"/>
      <c r="JID860" s="13"/>
      <c r="JIE860" s="13"/>
      <c r="JIF860" s="13"/>
      <c r="JIG860" s="13"/>
      <c r="JIH860" s="13"/>
      <c r="JII860" s="13"/>
      <c r="JIJ860" s="13"/>
      <c r="JIK860" s="13"/>
      <c r="JIL860" s="13"/>
      <c r="JIM860" s="13"/>
      <c r="JIN860" s="13"/>
      <c r="JIO860" s="13"/>
      <c r="JIP860" s="13"/>
      <c r="JIQ860" s="13"/>
      <c r="JIR860" s="13"/>
      <c r="JIS860" s="13"/>
      <c r="JIT860" s="13"/>
      <c r="JIU860" s="13"/>
      <c r="JIV860" s="13"/>
      <c r="JIW860" s="13"/>
      <c r="JIX860" s="13"/>
      <c r="JIY860" s="13"/>
      <c r="JIZ860" s="13"/>
      <c r="JJA860" s="13"/>
      <c r="JJB860" s="13"/>
      <c r="JJC860" s="13"/>
      <c r="JJD860" s="13"/>
      <c r="JJE860" s="13"/>
      <c r="JJF860" s="13"/>
      <c r="JJG860" s="13"/>
      <c r="JJH860" s="13"/>
      <c r="JJI860" s="13"/>
      <c r="JJJ860" s="13"/>
      <c r="JJK860" s="13"/>
      <c r="JJL860" s="13"/>
      <c r="JJM860" s="13"/>
      <c r="JJN860" s="13"/>
      <c r="JJO860" s="13"/>
      <c r="JJP860" s="13"/>
      <c r="JJQ860" s="13"/>
      <c r="JJR860" s="13"/>
      <c r="JJS860" s="13"/>
      <c r="JJT860" s="13"/>
      <c r="JJU860" s="13"/>
      <c r="JJV860" s="13"/>
      <c r="JJW860" s="13"/>
      <c r="JJX860" s="13"/>
      <c r="JJY860" s="13"/>
      <c r="JJZ860" s="13"/>
      <c r="JKA860" s="13"/>
      <c r="JKB860" s="13"/>
      <c r="JKC860" s="13"/>
      <c r="JKD860" s="13"/>
      <c r="JKE860" s="13"/>
      <c r="JKF860" s="13"/>
      <c r="JKG860" s="13"/>
      <c r="JKH860" s="13"/>
      <c r="JKI860" s="13"/>
      <c r="JKJ860" s="13"/>
      <c r="JKK860" s="13"/>
      <c r="JKL860" s="13"/>
      <c r="JKM860" s="13"/>
      <c r="JKN860" s="13"/>
      <c r="JKO860" s="13"/>
      <c r="JKP860" s="13"/>
      <c r="JKQ860" s="13"/>
      <c r="JKR860" s="13"/>
      <c r="JKS860" s="13"/>
      <c r="JKT860" s="13"/>
      <c r="JKU860" s="13"/>
      <c r="JKV860" s="13"/>
      <c r="JKW860" s="13"/>
      <c r="JKX860" s="13"/>
      <c r="JKY860" s="13"/>
      <c r="JKZ860" s="13"/>
      <c r="JLA860" s="13"/>
      <c r="JLB860" s="13"/>
      <c r="JLC860" s="13"/>
      <c r="JLD860" s="13"/>
      <c r="JLE860" s="13"/>
      <c r="JLF860" s="13"/>
      <c r="JLG860" s="13"/>
      <c r="JLH860" s="13"/>
      <c r="JLI860" s="13"/>
      <c r="JLJ860" s="13"/>
      <c r="JLK860" s="13"/>
      <c r="JLL860" s="13"/>
      <c r="JLM860" s="13"/>
      <c r="JLN860" s="13"/>
      <c r="JLO860" s="13"/>
      <c r="JLP860" s="13"/>
      <c r="JLQ860" s="13"/>
      <c r="JLR860" s="13"/>
      <c r="JLS860" s="13"/>
      <c r="JLT860" s="13"/>
      <c r="JLU860" s="13"/>
      <c r="JLV860" s="13"/>
      <c r="JLW860" s="13"/>
      <c r="JLX860" s="13"/>
      <c r="JLY860" s="13"/>
      <c r="JLZ860" s="13"/>
      <c r="JMA860" s="13"/>
      <c r="JMB860" s="13"/>
      <c r="JMC860" s="13"/>
      <c r="JMD860" s="13"/>
      <c r="JME860" s="13"/>
      <c r="JMF860" s="13"/>
      <c r="JMG860" s="13"/>
      <c r="JMH860" s="13"/>
      <c r="JMI860" s="13"/>
      <c r="JMJ860" s="13"/>
      <c r="JMK860" s="13"/>
      <c r="JML860" s="13"/>
      <c r="JMM860" s="13"/>
      <c r="JMN860" s="13"/>
      <c r="JMO860" s="13"/>
      <c r="JMP860" s="13"/>
      <c r="JMQ860" s="13"/>
      <c r="JMR860" s="13"/>
      <c r="JMS860" s="13"/>
      <c r="JMT860" s="13"/>
      <c r="JMU860" s="13"/>
      <c r="JMV860" s="13"/>
      <c r="JMW860" s="13"/>
      <c r="JMX860" s="13"/>
      <c r="JMY860" s="13"/>
      <c r="JMZ860" s="13"/>
      <c r="JNA860" s="13"/>
      <c r="JNB860" s="13"/>
      <c r="JNC860" s="13"/>
      <c r="JND860" s="13"/>
      <c r="JNE860" s="13"/>
      <c r="JNF860" s="13"/>
      <c r="JNG860" s="13"/>
      <c r="JNH860" s="13"/>
      <c r="JNI860" s="13"/>
      <c r="JNJ860" s="13"/>
      <c r="JNK860" s="13"/>
      <c r="JNL860" s="13"/>
      <c r="JNM860" s="13"/>
      <c r="JNN860" s="13"/>
      <c r="JNO860" s="13"/>
      <c r="JNP860" s="13"/>
      <c r="JNQ860" s="13"/>
      <c r="JNR860" s="13"/>
      <c r="JNS860" s="13"/>
      <c r="JNT860" s="13"/>
      <c r="JNU860" s="13"/>
      <c r="JNV860" s="13"/>
      <c r="JNW860" s="13"/>
      <c r="JNX860" s="13"/>
      <c r="JNY860" s="13"/>
      <c r="JNZ860" s="13"/>
      <c r="JOA860" s="13"/>
      <c r="JOB860" s="13"/>
      <c r="JOC860" s="13"/>
      <c r="JOD860" s="13"/>
      <c r="JOE860" s="13"/>
      <c r="JOF860" s="13"/>
      <c r="JOG860" s="13"/>
      <c r="JOH860" s="13"/>
      <c r="JOI860" s="13"/>
      <c r="JOJ860" s="13"/>
      <c r="JOK860" s="13"/>
      <c r="JOL860" s="13"/>
      <c r="JOM860" s="13"/>
      <c r="JON860" s="13"/>
      <c r="JOO860" s="13"/>
      <c r="JOP860" s="13"/>
      <c r="JOQ860" s="13"/>
      <c r="JOR860" s="13"/>
      <c r="JOS860" s="13"/>
      <c r="JOT860" s="13"/>
      <c r="JOU860" s="13"/>
      <c r="JOV860" s="13"/>
      <c r="JOW860" s="13"/>
      <c r="JOX860" s="13"/>
      <c r="JOY860" s="13"/>
      <c r="JOZ860" s="13"/>
      <c r="JPA860" s="13"/>
      <c r="JPB860" s="13"/>
      <c r="JPC860" s="13"/>
      <c r="JPD860" s="13"/>
      <c r="JPE860" s="13"/>
      <c r="JPF860" s="13"/>
      <c r="JPG860" s="13"/>
      <c r="JPH860" s="13"/>
      <c r="JPI860" s="13"/>
      <c r="JPJ860" s="13"/>
      <c r="JPK860" s="13"/>
      <c r="JPL860" s="13"/>
      <c r="JPM860" s="13"/>
      <c r="JPN860" s="13"/>
      <c r="JPO860" s="13"/>
      <c r="JPP860" s="13"/>
      <c r="JPQ860" s="13"/>
      <c r="JPR860" s="13"/>
      <c r="JPS860" s="13"/>
      <c r="JPT860" s="13"/>
      <c r="JPU860" s="13"/>
      <c r="JPV860" s="13"/>
      <c r="JPW860" s="13"/>
      <c r="JPX860" s="13"/>
      <c r="JPY860" s="13"/>
      <c r="JPZ860" s="13"/>
      <c r="JQA860" s="13"/>
      <c r="JQB860" s="13"/>
      <c r="JQC860" s="13"/>
      <c r="JQD860" s="13"/>
      <c r="JQE860" s="13"/>
      <c r="JQF860" s="13"/>
      <c r="JQG860" s="13"/>
      <c r="JQH860" s="13"/>
      <c r="JQI860" s="13"/>
      <c r="JQJ860" s="13"/>
      <c r="JQK860" s="13"/>
      <c r="JQL860" s="13"/>
      <c r="JQM860" s="13"/>
      <c r="JQN860" s="13"/>
      <c r="JQO860" s="13"/>
      <c r="JQP860" s="13"/>
      <c r="JQQ860" s="13"/>
      <c r="JQR860" s="13"/>
      <c r="JQS860" s="13"/>
      <c r="JQT860" s="13"/>
      <c r="JQU860" s="13"/>
      <c r="JQV860" s="13"/>
      <c r="JQW860" s="13"/>
      <c r="JQX860" s="13"/>
      <c r="JQY860" s="13"/>
      <c r="JQZ860" s="13"/>
      <c r="JRA860" s="13"/>
      <c r="JRB860" s="13"/>
      <c r="JRC860" s="13"/>
      <c r="JRD860" s="13"/>
      <c r="JRE860" s="13"/>
      <c r="JRF860" s="13"/>
      <c r="JRG860" s="13"/>
      <c r="JRH860" s="13"/>
      <c r="JRI860" s="13"/>
      <c r="JRJ860" s="13"/>
      <c r="JRK860" s="13"/>
      <c r="JRL860" s="13"/>
      <c r="JRM860" s="13"/>
      <c r="JRN860" s="13"/>
      <c r="JRO860" s="13"/>
      <c r="JRP860" s="13"/>
      <c r="JRQ860" s="13"/>
      <c r="JRR860" s="13"/>
      <c r="JRS860" s="13"/>
      <c r="JRT860" s="13"/>
      <c r="JRU860" s="13"/>
      <c r="JRV860" s="13"/>
      <c r="JRW860" s="13"/>
      <c r="JRX860" s="13"/>
      <c r="JRY860" s="13"/>
      <c r="JRZ860" s="13"/>
      <c r="JSA860" s="13"/>
      <c r="JSB860" s="13"/>
      <c r="JSC860" s="13"/>
      <c r="JSD860" s="13"/>
      <c r="JSE860" s="13"/>
      <c r="JSF860" s="13"/>
      <c r="JSG860" s="13"/>
      <c r="JSH860" s="13"/>
      <c r="JSI860" s="13"/>
      <c r="JSJ860" s="13"/>
      <c r="JSK860" s="13"/>
      <c r="JSL860" s="13"/>
      <c r="JSM860" s="13"/>
      <c r="JSN860" s="13"/>
      <c r="JSO860" s="13"/>
      <c r="JSP860" s="13"/>
      <c r="JSQ860" s="13"/>
      <c r="JSR860" s="13"/>
      <c r="JSS860" s="13"/>
      <c r="JST860" s="13"/>
      <c r="JSU860" s="13"/>
      <c r="JSV860" s="13"/>
      <c r="JSW860" s="13"/>
      <c r="JSX860" s="13"/>
      <c r="JSY860" s="13"/>
      <c r="JSZ860" s="13"/>
      <c r="JTA860" s="13"/>
      <c r="JTB860" s="13"/>
      <c r="JTC860" s="13"/>
      <c r="JTD860" s="13"/>
      <c r="JTE860" s="13"/>
      <c r="JTF860" s="13"/>
      <c r="JTG860" s="13"/>
      <c r="JTH860" s="13"/>
      <c r="JTI860" s="13"/>
      <c r="JTJ860" s="13"/>
      <c r="JTK860" s="13"/>
      <c r="JTL860" s="13"/>
      <c r="JTM860" s="13"/>
      <c r="JTN860" s="13"/>
      <c r="JTO860" s="13"/>
      <c r="JTP860" s="13"/>
      <c r="JTQ860" s="13"/>
      <c r="JTR860" s="13"/>
      <c r="JTS860" s="13"/>
      <c r="JTT860" s="13"/>
      <c r="JTU860" s="13"/>
      <c r="JTV860" s="13"/>
      <c r="JTW860" s="13"/>
      <c r="JTX860" s="13"/>
      <c r="JTY860" s="13"/>
      <c r="JTZ860" s="13"/>
      <c r="JUA860" s="13"/>
      <c r="JUB860" s="13"/>
      <c r="JUC860" s="13"/>
      <c r="JUD860" s="13"/>
      <c r="JUE860" s="13"/>
      <c r="JUF860" s="13"/>
      <c r="JUG860" s="13"/>
      <c r="JUH860" s="13"/>
      <c r="JUI860" s="13"/>
      <c r="JUJ860" s="13"/>
      <c r="JUK860" s="13"/>
      <c r="JUL860" s="13"/>
      <c r="JUM860" s="13"/>
      <c r="JUN860" s="13"/>
      <c r="JUO860" s="13"/>
      <c r="JUP860" s="13"/>
      <c r="JUQ860" s="13"/>
      <c r="JUR860" s="13"/>
      <c r="JUS860" s="13"/>
      <c r="JUT860" s="13"/>
      <c r="JUU860" s="13"/>
      <c r="JUV860" s="13"/>
      <c r="JUW860" s="13"/>
      <c r="JUX860" s="13"/>
      <c r="JUY860" s="13"/>
      <c r="JUZ860" s="13"/>
      <c r="JVA860" s="13"/>
      <c r="JVB860" s="13"/>
      <c r="JVC860" s="13"/>
      <c r="JVD860" s="13"/>
      <c r="JVE860" s="13"/>
      <c r="JVF860" s="13"/>
      <c r="JVG860" s="13"/>
      <c r="JVH860" s="13"/>
      <c r="JVI860" s="13"/>
      <c r="JVJ860" s="13"/>
      <c r="JVK860" s="13"/>
      <c r="JVL860" s="13"/>
      <c r="JVM860" s="13"/>
      <c r="JVN860" s="13"/>
      <c r="JVO860" s="13"/>
      <c r="JVP860" s="13"/>
      <c r="JVQ860" s="13"/>
      <c r="JVR860" s="13"/>
      <c r="JVS860" s="13"/>
      <c r="JVT860" s="13"/>
      <c r="JVU860" s="13"/>
      <c r="JVV860" s="13"/>
      <c r="JVW860" s="13"/>
      <c r="JVX860" s="13"/>
      <c r="JVY860" s="13"/>
      <c r="JVZ860" s="13"/>
      <c r="JWA860" s="13"/>
      <c r="JWB860" s="13"/>
      <c r="JWC860" s="13"/>
      <c r="JWD860" s="13"/>
      <c r="JWE860" s="13"/>
      <c r="JWF860" s="13"/>
      <c r="JWG860" s="13"/>
      <c r="JWH860" s="13"/>
      <c r="JWI860" s="13"/>
      <c r="JWJ860" s="13"/>
      <c r="JWK860" s="13"/>
      <c r="JWL860" s="13"/>
      <c r="JWM860" s="13"/>
      <c r="JWN860" s="13"/>
      <c r="JWO860" s="13"/>
      <c r="JWP860" s="13"/>
      <c r="JWQ860" s="13"/>
      <c r="JWR860" s="13"/>
      <c r="JWS860" s="13"/>
      <c r="JWT860" s="13"/>
      <c r="JWU860" s="13"/>
      <c r="JWV860" s="13"/>
      <c r="JWW860" s="13"/>
      <c r="JWX860" s="13"/>
      <c r="JWY860" s="13"/>
      <c r="JWZ860" s="13"/>
      <c r="JXA860" s="13"/>
      <c r="JXB860" s="13"/>
      <c r="JXC860" s="13"/>
      <c r="JXD860" s="13"/>
      <c r="JXE860" s="13"/>
      <c r="JXF860" s="13"/>
      <c r="JXG860" s="13"/>
      <c r="JXH860" s="13"/>
      <c r="JXI860" s="13"/>
      <c r="JXJ860" s="13"/>
      <c r="JXK860" s="13"/>
      <c r="JXL860" s="13"/>
      <c r="JXM860" s="13"/>
      <c r="JXN860" s="13"/>
      <c r="JXO860" s="13"/>
      <c r="JXP860" s="13"/>
      <c r="JXQ860" s="13"/>
      <c r="JXR860" s="13"/>
      <c r="JXS860" s="13"/>
      <c r="JXT860" s="13"/>
      <c r="JXU860" s="13"/>
      <c r="JXV860" s="13"/>
      <c r="JXW860" s="13"/>
      <c r="JXX860" s="13"/>
      <c r="JXY860" s="13"/>
      <c r="JXZ860" s="13"/>
      <c r="JYA860" s="13"/>
      <c r="JYB860" s="13"/>
      <c r="JYC860" s="13"/>
      <c r="JYD860" s="13"/>
      <c r="JYE860" s="13"/>
      <c r="JYF860" s="13"/>
      <c r="JYG860" s="13"/>
      <c r="JYH860" s="13"/>
      <c r="JYI860" s="13"/>
      <c r="JYJ860" s="13"/>
      <c r="JYK860" s="13"/>
      <c r="JYL860" s="13"/>
      <c r="JYM860" s="13"/>
      <c r="JYN860" s="13"/>
      <c r="JYO860" s="13"/>
      <c r="JYP860" s="13"/>
      <c r="JYQ860" s="13"/>
      <c r="JYR860" s="13"/>
      <c r="JYS860" s="13"/>
      <c r="JYT860" s="13"/>
      <c r="JYU860" s="13"/>
      <c r="JYV860" s="13"/>
      <c r="JYW860" s="13"/>
      <c r="JYX860" s="13"/>
      <c r="JYY860" s="13"/>
      <c r="JYZ860" s="13"/>
      <c r="JZA860" s="13"/>
      <c r="JZB860" s="13"/>
      <c r="JZC860" s="13"/>
      <c r="JZD860" s="13"/>
      <c r="JZE860" s="13"/>
      <c r="JZF860" s="13"/>
      <c r="JZG860" s="13"/>
      <c r="JZH860" s="13"/>
      <c r="JZI860" s="13"/>
      <c r="JZJ860" s="13"/>
      <c r="JZK860" s="13"/>
      <c r="JZL860" s="13"/>
      <c r="JZM860" s="13"/>
      <c r="JZN860" s="13"/>
      <c r="JZO860" s="13"/>
      <c r="JZP860" s="13"/>
      <c r="JZQ860" s="13"/>
      <c r="JZR860" s="13"/>
      <c r="JZS860" s="13"/>
      <c r="JZT860" s="13"/>
      <c r="JZU860" s="13"/>
      <c r="JZV860" s="13"/>
      <c r="JZW860" s="13"/>
      <c r="JZX860" s="13"/>
      <c r="JZY860" s="13"/>
      <c r="JZZ860" s="13"/>
      <c r="KAA860" s="13"/>
      <c r="KAB860" s="13"/>
      <c r="KAC860" s="13"/>
      <c r="KAD860" s="13"/>
      <c r="KAE860" s="13"/>
      <c r="KAF860" s="13"/>
      <c r="KAG860" s="13"/>
      <c r="KAH860" s="13"/>
      <c r="KAI860" s="13"/>
      <c r="KAJ860" s="13"/>
      <c r="KAK860" s="13"/>
      <c r="KAL860" s="13"/>
      <c r="KAM860" s="13"/>
      <c r="KAN860" s="13"/>
      <c r="KAO860" s="13"/>
      <c r="KAP860" s="13"/>
      <c r="KAQ860" s="13"/>
      <c r="KAR860" s="13"/>
      <c r="KAS860" s="13"/>
      <c r="KAT860" s="13"/>
      <c r="KAU860" s="13"/>
      <c r="KAV860" s="13"/>
      <c r="KAW860" s="13"/>
      <c r="KAX860" s="13"/>
      <c r="KAY860" s="13"/>
      <c r="KAZ860" s="13"/>
      <c r="KBA860" s="13"/>
      <c r="KBB860" s="13"/>
      <c r="KBC860" s="13"/>
      <c r="KBD860" s="13"/>
      <c r="KBE860" s="13"/>
      <c r="KBF860" s="13"/>
      <c r="KBG860" s="13"/>
      <c r="KBH860" s="13"/>
      <c r="KBI860" s="13"/>
      <c r="KBJ860" s="13"/>
      <c r="KBK860" s="13"/>
      <c r="KBL860" s="13"/>
      <c r="KBM860" s="13"/>
      <c r="KBN860" s="13"/>
      <c r="KBO860" s="13"/>
      <c r="KBP860" s="13"/>
      <c r="KBQ860" s="13"/>
      <c r="KBR860" s="13"/>
      <c r="KBS860" s="13"/>
      <c r="KBT860" s="13"/>
      <c r="KBU860" s="13"/>
      <c r="KBV860" s="13"/>
      <c r="KBW860" s="13"/>
      <c r="KBX860" s="13"/>
      <c r="KBY860" s="13"/>
      <c r="KBZ860" s="13"/>
      <c r="KCA860" s="13"/>
      <c r="KCB860" s="13"/>
      <c r="KCC860" s="13"/>
      <c r="KCD860" s="13"/>
      <c r="KCE860" s="13"/>
      <c r="KCF860" s="13"/>
      <c r="KCG860" s="13"/>
      <c r="KCH860" s="13"/>
      <c r="KCI860" s="13"/>
      <c r="KCJ860" s="13"/>
      <c r="KCK860" s="13"/>
      <c r="KCL860" s="13"/>
      <c r="KCM860" s="13"/>
      <c r="KCN860" s="13"/>
      <c r="KCO860" s="13"/>
      <c r="KCP860" s="13"/>
      <c r="KCQ860" s="13"/>
      <c r="KCR860" s="13"/>
      <c r="KCS860" s="13"/>
      <c r="KCT860" s="13"/>
      <c r="KCU860" s="13"/>
      <c r="KCV860" s="13"/>
      <c r="KCW860" s="13"/>
      <c r="KCX860" s="13"/>
      <c r="KCY860" s="13"/>
      <c r="KCZ860" s="13"/>
      <c r="KDA860" s="13"/>
      <c r="KDB860" s="13"/>
      <c r="KDC860" s="13"/>
      <c r="KDD860" s="13"/>
      <c r="KDE860" s="13"/>
      <c r="KDF860" s="13"/>
      <c r="KDG860" s="13"/>
      <c r="KDH860" s="13"/>
      <c r="KDI860" s="13"/>
      <c r="KDJ860" s="13"/>
      <c r="KDK860" s="13"/>
      <c r="KDL860" s="13"/>
      <c r="KDM860" s="13"/>
      <c r="KDN860" s="13"/>
      <c r="KDO860" s="13"/>
      <c r="KDP860" s="13"/>
      <c r="KDQ860" s="13"/>
      <c r="KDR860" s="13"/>
      <c r="KDS860" s="13"/>
      <c r="KDT860" s="13"/>
      <c r="KDU860" s="13"/>
      <c r="KDV860" s="13"/>
      <c r="KDW860" s="13"/>
      <c r="KDX860" s="13"/>
      <c r="KDY860" s="13"/>
      <c r="KDZ860" s="13"/>
      <c r="KEA860" s="13"/>
      <c r="KEB860" s="13"/>
      <c r="KEC860" s="13"/>
      <c r="KED860" s="13"/>
      <c r="KEE860" s="13"/>
      <c r="KEF860" s="13"/>
      <c r="KEG860" s="13"/>
      <c r="KEH860" s="13"/>
      <c r="KEI860" s="13"/>
      <c r="KEJ860" s="13"/>
      <c r="KEK860" s="13"/>
      <c r="KEL860" s="13"/>
      <c r="KEM860" s="13"/>
      <c r="KEN860" s="13"/>
      <c r="KEO860" s="13"/>
      <c r="KEP860" s="13"/>
      <c r="KEQ860" s="13"/>
      <c r="KER860" s="13"/>
      <c r="KES860" s="13"/>
      <c r="KET860" s="13"/>
      <c r="KEU860" s="13"/>
      <c r="KEV860" s="13"/>
      <c r="KEW860" s="13"/>
      <c r="KEX860" s="13"/>
      <c r="KEY860" s="13"/>
      <c r="KEZ860" s="13"/>
      <c r="KFA860" s="13"/>
      <c r="KFB860" s="13"/>
      <c r="KFC860" s="13"/>
      <c r="KFD860" s="13"/>
      <c r="KFE860" s="13"/>
      <c r="KFF860" s="13"/>
      <c r="KFG860" s="13"/>
      <c r="KFH860" s="13"/>
      <c r="KFI860" s="13"/>
      <c r="KFJ860" s="13"/>
      <c r="KFK860" s="13"/>
      <c r="KFL860" s="13"/>
      <c r="KFM860" s="13"/>
      <c r="KFN860" s="13"/>
      <c r="KFO860" s="13"/>
      <c r="KFP860" s="13"/>
      <c r="KFQ860" s="13"/>
      <c r="KFR860" s="13"/>
      <c r="KFS860" s="13"/>
      <c r="KFT860" s="13"/>
      <c r="KFU860" s="13"/>
      <c r="KFV860" s="13"/>
      <c r="KFW860" s="13"/>
      <c r="KFX860" s="13"/>
      <c r="KFY860" s="13"/>
      <c r="KFZ860" s="13"/>
      <c r="KGA860" s="13"/>
      <c r="KGB860" s="13"/>
      <c r="KGC860" s="13"/>
      <c r="KGD860" s="13"/>
      <c r="KGE860" s="13"/>
      <c r="KGF860" s="13"/>
      <c r="KGG860" s="13"/>
      <c r="KGH860" s="13"/>
      <c r="KGI860" s="13"/>
      <c r="KGJ860" s="13"/>
      <c r="KGK860" s="13"/>
      <c r="KGL860" s="13"/>
      <c r="KGM860" s="13"/>
      <c r="KGN860" s="13"/>
      <c r="KGO860" s="13"/>
      <c r="KGP860" s="13"/>
      <c r="KGQ860" s="13"/>
      <c r="KGR860" s="13"/>
      <c r="KGS860" s="13"/>
      <c r="KGT860" s="13"/>
      <c r="KGU860" s="13"/>
      <c r="KGV860" s="13"/>
      <c r="KGW860" s="13"/>
      <c r="KGX860" s="13"/>
      <c r="KGY860" s="13"/>
      <c r="KGZ860" s="13"/>
      <c r="KHA860" s="13"/>
      <c r="KHB860" s="13"/>
      <c r="KHC860" s="13"/>
      <c r="KHD860" s="13"/>
      <c r="KHE860" s="13"/>
      <c r="KHF860" s="13"/>
      <c r="KHG860" s="13"/>
      <c r="KHH860" s="13"/>
      <c r="KHI860" s="13"/>
      <c r="KHJ860" s="13"/>
      <c r="KHK860" s="13"/>
      <c r="KHL860" s="13"/>
      <c r="KHM860" s="13"/>
      <c r="KHN860" s="13"/>
      <c r="KHO860" s="13"/>
      <c r="KHP860" s="13"/>
      <c r="KHQ860" s="13"/>
      <c r="KHR860" s="13"/>
      <c r="KHS860" s="13"/>
      <c r="KHT860" s="13"/>
      <c r="KHU860" s="13"/>
      <c r="KHV860" s="13"/>
      <c r="KHW860" s="13"/>
      <c r="KHX860" s="13"/>
      <c r="KHY860" s="13"/>
      <c r="KHZ860" s="13"/>
      <c r="KIA860" s="13"/>
      <c r="KIB860" s="13"/>
      <c r="KIC860" s="13"/>
      <c r="KID860" s="13"/>
      <c r="KIE860" s="13"/>
      <c r="KIF860" s="13"/>
      <c r="KIG860" s="13"/>
      <c r="KIH860" s="13"/>
      <c r="KII860" s="13"/>
      <c r="KIJ860" s="13"/>
      <c r="KIK860" s="13"/>
      <c r="KIL860" s="13"/>
      <c r="KIM860" s="13"/>
      <c r="KIN860" s="13"/>
      <c r="KIO860" s="13"/>
      <c r="KIP860" s="13"/>
      <c r="KIQ860" s="13"/>
      <c r="KIR860" s="13"/>
      <c r="KIS860" s="13"/>
      <c r="KIT860" s="13"/>
      <c r="KIU860" s="13"/>
      <c r="KIV860" s="13"/>
      <c r="KIW860" s="13"/>
      <c r="KIX860" s="13"/>
      <c r="KIY860" s="13"/>
      <c r="KIZ860" s="13"/>
      <c r="KJA860" s="13"/>
      <c r="KJB860" s="13"/>
      <c r="KJC860" s="13"/>
      <c r="KJD860" s="13"/>
      <c r="KJE860" s="13"/>
      <c r="KJF860" s="13"/>
      <c r="KJG860" s="13"/>
      <c r="KJH860" s="13"/>
      <c r="KJI860" s="13"/>
      <c r="KJJ860" s="13"/>
      <c r="KJK860" s="13"/>
      <c r="KJL860" s="13"/>
      <c r="KJM860" s="13"/>
      <c r="KJN860" s="13"/>
      <c r="KJO860" s="13"/>
      <c r="KJP860" s="13"/>
      <c r="KJQ860" s="13"/>
      <c r="KJR860" s="13"/>
      <c r="KJS860" s="13"/>
      <c r="KJT860" s="13"/>
      <c r="KJU860" s="13"/>
      <c r="KJV860" s="13"/>
      <c r="KJW860" s="13"/>
      <c r="KJX860" s="13"/>
      <c r="KJY860" s="13"/>
      <c r="KJZ860" s="13"/>
      <c r="KKA860" s="13"/>
      <c r="KKB860" s="13"/>
      <c r="KKC860" s="13"/>
      <c r="KKD860" s="13"/>
      <c r="KKE860" s="13"/>
      <c r="KKF860" s="13"/>
      <c r="KKG860" s="13"/>
      <c r="KKH860" s="13"/>
      <c r="KKI860" s="13"/>
      <c r="KKJ860" s="13"/>
      <c r="KKK860" s="13"/>
      <c r="KKL860" s="13"/>
      <c r="KKM860" s="13"/>
      <c r="KKN860" s="13"/>
      <c r="KKO860" s="13"/>
      <c r="KKP860" s="13"/>
      <c r="KKQ860" s="13"/>
      <c r="KKR860" s="13"/>
      <c r="KKS860" s="13"/>
      <c r="KKT860" s="13"/>
      <c r="KKU860" s="13"/>
      <c r="KKV860" s="13"/>
      <c r="KKW860" s="13"/>
      <c r="KKX860" s="13"/>
      <c r="KKY860" s="13"/>
      <c r="KKZ860" s="13"/>
      <c r="KLA860" s="13"/>
      <c r="KLB860" s="13"/>
      <c r="KLC860" s="13"/>
      <c r="KLD860" s="13"/>
      <c r="KLE860" s="13"/>
      <c r="KLF860" s="13"/>
      <c r="KLG860" s="13"/>
      <c r="KLH860" s="13"/>
      <c r="KLI860" s="13"/>
      <c r="KLJ860" s="13"/>
      <c r="KLK860" s="13"/>
      <c r="KLL860" s="13"/>
      <c r="KLM860" s="13"/>
      <c r="KLN860" s="13"/>
      <c r="KLO860" s="13"/>
      <c r="KLP860" s="13"/>
      <c r="KLQ860" s="13"/>
      <c r="KLR860" s="13"/>
      <c r="KLS860" s="13"/>
      <c r="KLT860" s="13"/>
      <c r="KLU860" s="13"/>
      <c r="KLV860" s="13"/>
      <c r="KLW860" s="13"/>
      <c r="KLX860" s="13"/>
      <c r="KLY860" s="13"/>
      <c r="KLZ860" s="13"/>
      <c r="KMA860" s="13"/>
      <c r="KMB860" s="13"/>
      <c r="KMC860" s="13"/>
      <c r="KMD860" s="13"/>
      <c r="KME860" s="13"/>
      <c r="KMF860" s="13"/>
      <c r="KMG860" s="13"/>
      <c r="KMH860" s="13"/>
      <c r="KMI860" s="13"/>
      <c r="KMJ860" s="13"/>
      <c r="KMK860" s="13"/>
      <c r="KML860" s="13"/>
      <c r="KMM860" s="13"/>
      <c r="KMN860" s="13"/>
      <c r="KMO860" s="13"/>
      <c r="KMP860" s="13"/>
      <c r="KMQ860" s="13"/>
      <c r="KMR860" s="13"/>
      <c r="KMS860" s="13"/>
      <c r="KMT860" s="13"/>
      <c r="KMU860" s="13"/>
      <c r="KMV860" s="13"/>
      <c r="KMW860" s="13"/>
      <c r="KMX860" s="13"/>
      <c r="KMY860" s="13"/>
      <c r="KMZ860" s="13"/>
      <c r="KNA860" s="13"/>
      <c r="KNB860" s="13"/>
      <c r="KNC860" s="13"/>
      <c r="KND860" s="13"/>
      <c r="KNE860" s="13"/>
      <c r="KNF860" s="13"/>
      <c r="KNG860" s="13"/>
      <c r="KNH860" s="13"/>
      <c r="KNI860" s="13"/>
      <c r="KNJ860" s="13"/>
      <c r="KNK860" s="13"/>
      <c r="KNL860" s="13"/>
      <c r="KNM860" s="13"/>
      <c r="KNN860" s="13"/>
      <c r="KNO860" s="13"/>
      <c r="KNP860" s="13"/>
      <c r="KNQ860" s="13"/>
      <c r="KNR860" s="13"/>
      <c r="KNS860" s="13"/>
      <c r="KNT860" s="13"/>
      <c r="KNU860" s="13"/>
      <c r="KNV860" s="13"/>
      <c r="KNW860" s="13"/>
      <c r="KNX860" s="13"/>
      <c r="KNY860" s="13"/>
      <c r="KNZ860" s="13"/>
      <c r="KOA860" s="13"/>
      <c r="KOB860" s="13"/>
      <c r="KOC860" s="13"/>
      <c r="KOD860" s="13"/>
      <c r="KOE860" s="13"/>
      <c r="KOF860" s="13"/>
      <c r="KOG860" s="13"/>
      <c r="KOH860" s="13"/>
      <c r="KOI860" s="13"/>
      <c r="KOJ860" s="13"/>
      <c r="KOK860" s="13"/>
      <c r="KOL860" s="13"/>
      <c r="KOM860" s="13"/>
      <c r="KON860" s="13"/>
      <c r="KOO860" s="13"/>
      <c r="KOP860" s="13"/>
      <c r="KOQ860" s="13"/>
      <c r="KOR860" s="13"/>
      <c r="KOS860" s="13"/>
      <c r="KOT860" s="13"/>
      <c r="KOU860" s="13"/>
      <c r="KOV860" s="13"/>
      <c r="KOW860" s="13"/>
      <c r="KOX860" s="13"/>
      <c r="KOY860" s="13"/>
      <c r="KOZ860" s="13"/>
      <c r="KPA860" s="13"/>
      <c r="KPB860" s="13"/>
      <c r="KPC860" s="13"/>
      <c r="KPD860" s="13"/>
      <c r="KPE860" s="13"/>
      <c r="KPF860" s="13"/>
      <c r="KPG860" s="13"/>
      <c r="KPH860" s="13"/>
      <c r="KPI860" s="13"/>
      <c r="KPJ860" s="13"/>
      <c r="KPK860" s="13"/>
      <c r="KPL860" s="13"/>
      <c r="KPM860" s="13"/>
      <c r="KPN860" s="13"/>
      <c r="KPO860" s="13"/>
      <c r="KPP860" s="13"/>
      <c r="KPQ860" s="13"/>
      <c r="KPR860" s="13"/>
      <c r="KPS860" s="13"/>
      <c r="KPT860" s="13"/>
      <c r="KPU860" s="13"/>
      <c r="KPV860" s="13"/>
      <c r="KPW860" s="13"/>
      <c r="KPX860" s="13"/>
      <c r="KPY860" s="13"/>
      <c r="KPZ860" s="13"/>
      <c r="KQA860" s="13"/>
      <c r="KQB860" s="13"/>
      <c r="KQC860" s="13"/>
      <c r="KQD860" s="13"/>
      <c r="KQE860" s="13"/>
      <c r="KQF860" s="13"/>
      <c r="KQG860" s="13"/>
      <c r="KQH860" s="13"/>
      <c r="KQI860" s="13"/>
      <c r="KQJ860" s="13"/>
      <c r="KQK860" s="13"/>
      <c r="KQL860" s="13"/>
      <c r="KQM860" s="13"/>
      <c r="KQN860" s="13"/>
      <c r="KQO860" s="13"/>
      <c r="KQP860" s="13"/>
      <c r="KQQ860" s="13"/>
      <c r="KQR860" s="13"/>
      <c r="KQS860" s="13"/>
      <c r="KQT860" s="13"/>
      <c r="KQU860" s="13"/>
      <c r="KQV860" s="13"/>
      <c r="KQW860" s="13"/>
      <c r="KQX860" s="13"/>
      <c r="KQY860" s="13"/>
      <c r="KQZ860" s="13"/>
      <c r="KRA860" s="13"/>
      <c r="KRB860" s="13"/>
      <c r="KRC860" s="13"/>
      <c r="KRD860" s="13"/>
      <c r="KRE860" s="13"/>
      <c r="KRF860" s="13"/>
      <c r="KRG860" s="13"/>
      <c r="KRH860" s="13"/>
      <c r="KRI860" s="13"/>
      <c r="KRJ860" s="13"/>
      <c r="KRK860" s="13"/>
      <c r="KRL860" s="13"/>
      <c r="KRM860" s="13"/>
      <c r="KRN860" s="13"/>
      <c r="KRO860" s="13"/>
      <c r="KRP860" s="13"/>
      <c r="KRQ860" s="13"/>
      <c r="KRR860" s="13"/>
      <c r="KRS860" s="13"/>
      <c r="KRT860" s="13"/>
      <c r="KRU860" s="13"/>
      <c r="KRV860" s="13"/>
      <c r="KRW860" s="13"/>
      <c r="KRX860" s="13"/>
      <c r="KRY860" s="13"/>
      <c r="KRZ860" s="13"/>
      <c r="KSA860" s="13"/>
      <c r="KSB860" s="13"/>
      <c r="KSC860" s="13"/>
      <c r="KSD860" s="13"/>
      <c r="KSE860" s="13"/>
      <c r="KSF860" s="13"/>
      <c r="KSG860" s="13"/>
      <c r="KSH860" s="13"/>
      <c r="KSI860" s="13"/>
      <c r="KSJ860" s="13"/>
      <c r="KSK860" s="13"/>
      <c r="KSL860" s="13"/>
      <c r="KSM860" s="13"/>
      <c r="KSN860" s="13"/>
      <c r="KSO860" s="13"/>
      <c r="KSP860" s="13"/>
      <c r="KSQ860" s="13"/>
      <c r="KSR860" s="13"/>
      <c r="KSS860" s="13"/>
      <c r="KST860" s="13"/>
      <c r="KSU860" s="13"/>
      <c r="KSV860" s="13"/>
      <c r="KSW860" s="13"/>
      <c r="KSX860" s="13"/>
      <c r="KSY860" s="13"/>
      <c r="KSZ860" s="13"/>
      <c r="KTA860" s="13"/>
      <c r="KTB860" s="13"/>
      <c r="KTC860" s="13"/>
      <c r="KTD860" s="13"/>
      <c r="KTE860" s="13"/>
      <c r="KTF860" s="13"/>
      <c r="KTG860" s="13"/>
      <c r="KTH860" s="13"/>
      <c r="KTI860" s="13"/>
      <c r="KTJ860" s="13"/>
      <c r="KTK860" s="13"/>
      <c r="KTL860" s="13"/>
      <c r="KTM860" s="13"/>
      <c r="KTN860" s="13"/>
      <c r="KTO860" s="13"/>
      <c r="KTP860" s="13"/>
      <c r="KTQ860" s="13"/>
      <c r="KTR860" s="13"/>
      <c r="KTS860" s="13"/>
      <c r="KTT860" s="13"/>
      <c r="KTU860" s="13"/>
      <c r="KTV860" s="13"/>
      <c r="KTW860" s="13"/>
      <c r="KTX860" s="13"/>
      <c r="KTY860" s="13"/>
      <c r="KTZ860" s="13"/>
      <c r="KUA860" s="13"/>
      <c r="KUB860" s="13"/>
      <c r="KUC860" s="13"/>
      <c r="KUD860" s="13"/>
      <c r="KUE860" s="13"/>
      <c r="KUF860" s="13"/>
      <c r="KUG860" s="13"/>
      <c r="KUH860" s="13"/>
      <c r="KUI860" s="13"/>
      <c r="KUJ860" s="13"/>
      <c r="KUK860" s="13"/>
      <c r="KUL860" s="13"/>
      <c r="KUM860" s="13"/>
      <c r="KUN860" s="13"/>
      <c r="KUO860" s="13"/>
      <c r="KUP860" s="13"/>
      <c r="KUQ860" s="13"/>
      <c r="KUR860" s="13"/>
      <c r="KUS860" s="13"/>
      <c r="KUT860" s="13"/>
      <c r="KUU860" s="13"/>
      <c r="KUV860" s="13"/>
      <c r="KUW860" s="13"/>
      <c r="KUX860" s="13"/>
      <c r="KUY860" s="13"/>
      <c r="KUZ860" s="13"/>
      <c r="KVA860" s="13"/>
      <c r="KVB860" s="13"/>
      <c r="KVC860" s="13"/>
      <c r="KVD860" s="13"/>
      <c r="KVE860" s="13"/>
      <c r="KVF860" s="13"/>
      <c r="KVG860" s="13"/>
      <c r="KVH860" s="13"/>
      <c r="KVI860" s="13"/>
      <c r="KVJ860" s="13"/>
      <c r="KVK860" s="13"/>
      <c r="KVL860" s="13"/>
      <c r="KVM860" s="13"/>
      <c r="KVN860" s="13"/>
      <c r="KVO860" s="13"/>
      <c r="KVP860" s="13"/>
      <c r="KVQ860" s="13"/>
      <c r="KVR860" s="13"/>
      <c r="KVS860" s="13"/>
      <c r="KVT860" s="13"/>
      <c r="KVU860" s="13"/>
      <c r="KVV860" s="13"/>
      <c r="KVW860" s="13"/>
      <c r="KVX860" s="13"/>
      <c r="KVY860" s="13"/>
      <c r="KVZ860" s="13"/>
      <c r="KWA860" s="13"/>
      <c r="KWB860" s="13"/>
      <c r="KWC860" s="13"/>
      <c r="KWD860" s="13"/>
      <c r="KWE860" s="13"/>
      <c r="KWF860" s="13"/>
      <c r="KWG860" s="13"/>
      <c r="KWH860" s="13"/>
      <c r="KWI860" s="13"/>
      <c r="KWJ860" s="13"/>
      <c r="KWK860" s="13"/>
      <c r="KWL860" s="13"/>
      <c r="KWM860" s="13"/>
      <c r="KWN860" s="13"/>
      <c r="KWO860" s="13"/>
      <c r="KWP860" s="13"/>
      <c r="KWQ860" s="13"/>
      <c r="KWR860" s="13"/>
      <c r="KWS860" s="13"/>
      <c r="KWT860" s="13"/>
      <c r="KWU860" s="13"/>
      <c r="KWV860" s="13"/>
      <c r="KWW860" s="13"/>
      <c r="KWX860" s="13"/>
      <c r="KWY860" s="13"/>
      <c r="KWZ860" s="13"/>
      <c r="KXA860" s="13"/>
      <c r="KXB860" s="13"/>
      <c r="KXC860" s="13"/>
      <c r="KXD860" s="13"/>
      <c r="KXE860" s="13"/>
      <c r="KXF860" s="13"/>
      <c r="KXG860" s="13"/>
      <c r="KXH860" s="13"/>
      <c r="KXI860" s="13"/>
      <c r="KXJ860" s="13"/>
      <c r="KXK860" s="13"/>
      <c r="KXL860" s="13"/>
      <c r="KXM860" s="13"/>
      <c r="KXN860" s="13"/>
      <c r="KXO860" s="13"/>
      <c r="KXP860" s="13"/>
      <c r="KXQ860" s="13"/>
      <c r="KXR860" s="13"/>
      <c r="KXS860" s="13"/>
      <c r="KXT860" s="13"/>
      <c r="KXU860" s="13"/>
      <c r="KXV860" s="13"/>
      <c r="KXW860" s="13"/>
      <c r="KXX860" s="13"/>
      <c r="KXY860" s="13"/>
      <c r="KXZ860" s="13"/>
      <c r="KYA860" s="13"/>
      <c r="KYB860" s="13"/>
      <c r="KYC860" s="13"/>
      <c r="KYD860" s="13"/>
      <c r="KYE860" s="13"/>
      <c r="KYF860" s="13"/>
      <c r="KYG860" s="13"/>
      <c r="KYH860" s="13"/>
      <c r="KYI860" s="13"/>
      <c r="KYJ860" s="13"/>
      <c r="KYK860" s="13"/>
      <c r="KYL860" s="13"/>
      <c r="KYM860" s="13"/>
      <c r="KYN860" s="13"/>
      <c r="KYO860" s="13"/>
      <c r="KYP860" s="13"/>
      <c r="KYQ860" s="13"/>
      <c r="KYR860" s="13"/>
      <c r="KYS860" s="13"/>
      <c r="KYT860" s="13"/>
      <c r="KYU860" s="13"/>
      <c r="KYV860" s="13"/>
      <c r="KYW860" s="13"/>
      <c r="KYX860" s="13"/>
      <c r="KYY860" s="13"/>
      <c r="KYZ860" s="13"/>
      <c r="KZA860" s="13"/>
      <c r="KZB860" s="13"/>
      <c r="KZC860" s="13"/>
      <c r="KZD860" s="13"/>
      <c r="KZE860" s="13"/>
      <c r="KZF860" s="13"/>
      <c r="KZG860" s="13"/>
      <c r="KZH860" s="13"/>
      <c r="KZI860" s="13"/>
      <c r="KZJ860" s="13"/>
      <c r="KZK860" s="13"/>
      <c r="KZL860" s="13"/>
      <c r="KZM860" s="13"/>
      <c r="KZN860" s="13"/>
      <c r="KZO860" s="13"/>
      <c r="KZP860" s="13"/>
      <c r="KZQ860" s="13"/>
      <c r="KZR860" s="13"/>
      <c r="KZS860" s="13"/>
      <c r="KZT860" s="13"/>
      <c r="KZU860" s="13"/>
      <c r="KZV860" s="13"/>
      <c r="KZW860" s="13"/>
      <c r="KZX860" s="13"/>
      <c r="KZY860" s="13"/>
      <c r="KZZ860" s="13"/>
      <c r="LAA860" s="13"/>
      <c r="LAB860" s="13"/>
      <c r="LAC860" s="13"/>
      <c r="LAD860" s="13"/>
      <c r="LAE860" s="13"/>
      <c r="LAF860" s="13"/>
      <c r="LAG860" s="13"/>
      <c r="LAH860" s="13"/>
      <c r="LAI860" s="13"/>
      <c r="LAJ860" s="13"/>
      <c r="LAK860" s="13"/>
      <c r="LAL860" s="13"/>
      <c r="LAM860" s="13"/>
      <c r="LAN860" s="13"/>
      <c r="LAO860" s="13"/>
      <c r="LAP860" s="13"/>
      <c r="LAQ860" s="13"/>
      <c r="LAR860" s="13"/>
      <c r="LAS860" s="13"/>
      <c r="LAT860" s="13"/>
      <c r="LAU860" s="13"/>
      <c r="LAV860" s="13"/>
      <c r="LAW860" s="13"/>
      <c r="LAX860" s="13"/>
      <c r="LAY860" s="13"/>
      <c r="LAZ860" s="13"/>
      <c r="LBA860" s="13"/>
      <c r="LBB860" s="13"/>
      <c r="LBC860" s="13"/>
      <c r="LBD860" s="13"/>
      <c r="LBE860" s="13"/>
      <c r="LBF860" s="13"/>
      <c r="LBG860" s="13"/>
      <c r="LBH860" s="13"/>
      <c r="LBI860" s="13"/>
      <c r="LBJ860" s="13"/>
      <c r="LBK860" s="13"/>
      <c r="LBL860" s="13"/>
      <c r="LBM860" s="13"/>
      <c r="LBN860" s="13"/>
      <c r="LBO860" s="13"/>
      <c r="LBP860" s="13"/>
      <c r="LBQ860" s="13"/>
      <c r="LBR860" s="13"/>
      <c r="LBS860" s="13"/>
      <c r="LBT860" s="13"/>
      <c r="LBU860" s="13"/>
      <c r="LBV860" s="13"/>
      <c r="LBW860" s="13"/>
      <c r="LBX860" s="13"/>
      <c r="LBY860" s="13"/>
      <c r="LBZ860" s="13"/>
      <c r="LCA860" s="13"/>
      <c r="LCB860" s="13"/>
      <c r="LCC860" s="13"/>
      <c r="LCD860" s="13"/>
      <c r="LCE860" s="13"/>
      <c r="LCF860" s="13"/>
      <c r="LCG860" s="13"/>
      <c r="LCH860" s="13"/>
      <c r="LCI860" s="13"/>
      <c r="LCJ860" s="13"/>
      <c r="LCK860" s="13"/>
      <c r="LCL860" s="13"/>
      <c r="LCM860" s="13"/>
      <c r="LCN860" s="13"/>
      <c r="LCO860" s="13"/>
      <c r="LCP860" s="13"/>
      <c r="LCQ860" s="13"/>
      <c r="LCR860" s="13"/>
      <c r="LCS860" s="13"/>
      <c r="LCT860" s="13"/>
      <c r="LCU860" s="13"/>
      <c r="LCV860" s="13"/>
      <c r="LCW860" s="13"/>
      <c r="LCX860" s="13"/>
      <c r="LCY860" s="13"/>
      <c r="LCZ860" s="13"/>
      <c r="LDA860" s="13"/>
      <c r="LDB860" s="13"/>
      <c r="LDC860" s="13"/>
      <c r="LDD860" s="13"/>
      <c r="LDE860" s="13"/>
      <c r="LDF860" s="13"/>
      <c r="LDG860" s="13"/>
      <c r="LDH860" s="13"/>
      <c r="LDI860" s="13"/>
      <c r="LDJ860" s="13"/>
      <c r="LDK860" s="13"/>
      <c r="LDL860" s="13"/>
      <c r="LDM860" s="13"/>
      <c r="LDN860" s="13"/>
      <c r="LDO860" s="13"/>
      <c r="LDP860" s="13"/>
      <c r="LDQ860" s="13"/>
      <c r="LDR860" s="13"/>
      <c r="LDS860" s="13"/>
      <c r="LDT860" s="13"/>
      <c r="LDU860" s="13"/>
      <c r="LDV860" s="13"/>
      <c r="LDW860" s="13"/>
      <c r="LDX860" s="13"/>
      <c r="LDY860" s="13"/>
      <c r="LDZ860" s="13"/>
      <c r="LEA860" s="13"/>
      <c r="LEB860" s="13"/>
      <c r="LEC860" s="13"/>
      <c r="LED860" s="13"/>
      <c r="LEE860" s="13"/>
      <c r="LEF860" s="13"/>
      <c r="LEG860" s="13"/>
      <c r="LEH860" s="13"/>
      <c r="LEI860" s="13"/>
      <c r="LEJ860" s="13"/>
      <c r="LEK860" s="13"/>
      <c r="LEL860" s="13"/>
      <c r="LEM860" s="13"/>
      <c r="LEN860" s="13"/>
      <c r="LEO860" s="13"/>
      <c r="LEP860" s="13"/>
      <c r="LEQ860" s="13"/>
      <c r="LER860" s="13"/>
      <c r="LES860" s="13"/>
      <c r="LET860" s="13"/>
      <c r="LEU860" s="13"/>
      <c r="LEV860" s="13"/>
      <c r="LEW860" s="13"/>
      <c r="LEX860" s="13"/>
      <c r="LEY860" s="13"/>
      <c r="LEZ860" s="13"/>
      <c r="LFA860" s="13"/>
      <c r="LFB860" s="13"/>
      <c r="LFC860" s="13"/>
      <c r="LFD860" s="13"/>
      <c r="LFE860" s="13"/>
      <c r="LFF860" s="13"/>
      <c r="LFG860" s="13"/>
      <c r="LFH860" s="13"/>
      <c r="LFI860" s="13"/>
      <c r="LFJ860" s="13"/>
      <c r="LFK860" s="13"/>
      <c r="LFL860" s="13"/>
      <c r="LFM860" s="13"/>
      <c r="LFN860" s="13"/>
      <c r="LFO860" s="13"/>
      <c r="LFP860" s="13"/>
      <c r="LFQ860" s="13"/>
      <c r="LFR860" s="13"/>
      <c r="LFS860" s="13"/>
      <c r="LFT860" s="13"/>
      <c r="LFU860" s="13"/>
      <c r="LFV860" s="13"/>
      <c r="LFW860" s="13"/>
      <c r="LFX860" s="13"/>
      <c r="LFY860" s="13"/>
      <c r="LFZ860" s="13"/>
      <c r="LGA860" s="13"/>
      <c r="LGB860" s="13"/>
      <c r="LGC860" s="13"/>
      <c r="LGD860" s="13"/>
      <c r="LGE860" s="13"/>
      <c r="LGF860" s="13"/>
      <c r="LGG860" s="13"/>
      <c r="LGH860" s="13"/>
      <c r="LGI860" s="13"/>
      <c r="LGJ860" s="13"/>
      <c r="LGK860" s="13"/>
      <c r="LGL860" s="13"/>
      <c r="LGM860" s="13"/>
      <c r="LGN860" s="13"/>
      <c r="LGO860" s="13"/>
      <c r="LGP860" s="13"/>
      <c r="LGQ860" s="13"/>
      <c r="LGR860" s="13"/>
      <c r="LGS860" s="13"/>
      <c r="LGT860" s="13"/>
      <c r="LGU860" s="13"/>
      <c r="LGV860" s="13"/>
      <c r="LGW860" s="13"/>
      <c r="LGX860" s="13"/>
      <c r="LGY860" s="13"/>
      <c r="LGZ860" s="13"/>
      <c r="LHA860" s="13"/>
      <c r="LHB860" s="13"/>
      <c r="LHC860" s="13"/>
      <c r="LHD860" s="13"/>
      <c r="LHE860" s="13"/>
      <c r="LHF860" s="13"/>
      <c r="LHG860" s="13"/>
      <c r="LHH860" s="13"/>
      <c r="LHI860" s="13"/>
      <c r="LHJ860" s="13"/>
      <c r="LHK860" s="13"/>
      <c r="LHL860" s="13"/>
      <c r="LHM860" s="13"/>
      <c r="LHN860" s="13"/>
      <c r="LHO860" s="13"/>
      <c r="LHP860" s="13"/>
      <c r="LHQ860" s="13"/>
      <c r="LHR860" s="13"/>
      <c r="LHS860" s="13"/>
      <c r="LHT860" s="13"/>
      <c r="LHU860" s="13"/>
      <c r="LHV860" s="13"/>
      <c r="LHW860" s="13"/>
      <c r="LHX860" s="13"/>
      <c r="LHY860" s="13"/>
      <c r="LHZ860" s="13"/>
      <c r="LIA860" s="13"/>
      <c r="LIB860" s="13"/>
      <c r="LIC860" s="13"/>
      <c r="LID860" s="13"/>
      <c r="LIE860" s="13"/>
      <c r="LIF860" s="13"/>
      <c r="LIG860" s="13"/>
      <c r="LIH860" s="13"/>
      <c r="LII860" s="13"/>
      <c r="LIJ860" s="13"/>
      <c r="LIK860" s="13"/>
      <c r="LIL860" s="13"/>
      <c r="LIM860" s="13"/>
      <c r="LIN860" s="13"/>
      <c r="LIO860" s="13"/>
      <c r="LIP860" s="13"/>
      <c r="LIQ860" s="13"/>
      <c r="LIR860" s="13"/>
      <c r="LIS860" s="13"/>
      <c r="LIT860" s="13"/>
      <c r="LIU860" s="13"/>
      <c r="LIV860" s="13"/>
      <c r="LIW860" s="13"/>
      <c r="LIX860" s="13"/>
      <c r="LIY860" s="13"/>
      <c r="LIZ860" s="13"/>
      <c r="LJA860" s="13"/>
      <c r="LJB860" s="13"/>
      <c r="LJC860" s="13"/>
      <c r="LJD860" s="13"/>
      <c r="LJE860" s="13"/>
      <c r="LJF860" s="13"/>
      <c r="LJG860" s="13"/>
      <c r="LJH860" s="13"/>
      <c r="LJI860" s="13"/>
      <c r="LJJ860" s="13"/>
      <c r="LJK860" s="13"/>
      <c r="LJL860" s="13"/>
      <c r="LJM860" s="13"/>
      <c r="LJN860" s="13"/>
      <c r="LJO860" s="13"/>
      <c r="LJP860" s="13"/>
      <c r="LJQ860" s="13"/>
      <c r="LJR860" s="13"/>
      <c r="LJS860" s="13"/>
      <c r="LJT860" s="13"/>
      <c r="LJU860" s="13"/>
      <c r="LJV860" s="13"/>
      <c r="LJW860" s="13"/>
      <c r="LJX860" s="13"/>
      <c r="LJY860" s="13"/>
      <c r="LJZ860" s="13"/>
      <c r="LKA860" s="13"/>
      <c r="LKB860" s="13"/>
      <c r="LKC860" s="13"/>
      <c r="LKD860" s="13"/>
      <c r="LKE860" s="13"/>
      <c r="LKF860" s="13"/>
      <c r="LKG860" s="13"/>
      <c r="LKH860" s="13"/>
      <c r="LKI860" s="13"/>
      <c r="LKJ860" s="13"/>
      <c r="LKK860" s="13"/>
      <c r="LKL860" s="13"/>
      <c r="LKM860" s="13"/>
      <c r="LKN860" s="13"/>
      <c r="LKO860" s="13"/>
      <c r="LKP860" s="13"/>
      <c r="LKQ860" s="13"/>
      <c r="LKR860" s="13"/>
      <c r="LKS860" s="13"/>
      <c r="LKT860" s="13"/>
      <c r="LKU860" s="13"/>
      <c r="LKV860" s="13"/>
      <c r="LKW860" s="13"/>
      <c r="LKX860" s="13"/>
      <c r="LKY860" s="13"/>
      <c r="LKZ860" s="13"/>
      <c r="LLA860" s="13"/>
      <c r="LLB860" s="13"/>
      <c r="LLC860" s="13"/>
      <c r="LLD860" s="13"/>
      <c r="LLE860" s="13"/>
      <c r="LLF860" s="13"/>
      <c r="LLG860" s="13"/>
      <c r="LLH860" s="13"/>
      <c r="LLI860" s="13"/>
      <c r="LLJ860" s="13"/>
      <c r="LLK860" s="13"/>
      <c r="LLL860" s="13"/>
      <c r="LLM860" s="13"/>
      <c r="LLN860" s="13"/>
      <c r="LLO860" s="13"/>
      <c r="LLP860" s="13"/>
      <c r="LLQ860" s="13"/>
      <c r="LLR860" s="13"/>
      <c r="LLS860" s="13"/>
      <c r="LLT860" s="13"/>
      <c r="LLU860" s="13"/>
      <c r="LLV860" s="13"/>
      <c r="LLW860" s="13"/>
      <c r="LLX860" s="13"/>
      <c r="LLY860" s="13"/>
      <c r="LLZ860" s="13"/>
      <c r="LMA860" s="13"/>
      <c r="LMB860" s="13"/>
      <c r="LMC860" s="13"/>
      <c r="LMD860" s="13"/>
      <c r="LME860" s="13"/>
      <c r="LMF860" s="13"/>
      <c r="LMG860" s="13"/>
      <c r="LMH860" s="13"/>
      <c r="LMI860" s="13"/>
      <c r="LMJ860" s="13"/>
      <c r="LMK860" s="13"/>
      <c r="LML860" s="13"/>
      <c r="LMM860" s="13"/>
      <c r="LMN860" s="13"/>
      <c r="LMO860" s="13"/>
      <c r="LMP860" s="13"/>
      <c r="LMQ860" s="13"/>
      <c r="LMR860" s="13"/>
      <c r="LMS860" s="13"/>
      <c r="LMT860" s="13"/>
      <c r="LMU860" s="13"/>
      <c r="LMV860" s="13"/>
      <c r="LMW860" s="13"/>
      <c r="LMX860" s="13"/>
      <c r="LMY860" s="13"/>
      <c r="LMZ860" s="13"/>
      <c r="LNA860" s="13"/>
      <c r="LNB860" s="13"/>
      <c r="LNC860" s="13"/>
      <c r="LND860" s="13"/>
      <c r="LNE860" s="13"/>
      <c r="LNF860" s="13"/>
      <c r="LNG860" s="13"/>
      <c r="LNH860" s="13"/>
      <c r="LNI860" s="13"/>
      <c r="LNJ860" s="13"/>
      <c r="LNK860" s="13"/>
      <c r="LNL860" s="13"/>
      <c r="LNM860" s="13"/>
      <c r="LNN860" s="13"/>
      <c r="LNO860" s="13"/>
      <c r="LNP860" s="13"/>
      <c r="LNQ860" s="13"/>
      <c r="LNR860" s="13"/>
      <c r="LNS860" s="13"/>
      <c r="LNT860" s="13"/>
      <c r="LNU860" s="13"/>
      <c r="LNV860" s="13"/>
      <c r="LNW860" s="13"/>
      <c r="LNX860" s="13"/>
      <c r="LNY860" s="13"/>
      <c r="LNZ860" s="13"/>
      <c r="LOA860" s="13"/>
      <c r="LOB860" s="13"/>
      <c r="LOC860" s="13"/>
      <c r="LOD860" s="13"/>
      <c r="LOE860" s="13"/>
      <c r="LOF860" s="13"/>
      <c r="LOG860" s="13"/>
      <c r="LOH860" s="13"/>
      <c r="LOI860" s="13"/>
      <c r="LOJ860" s="13"/>
      <c r="LOK860" s="13"/>
      <c r="LOL860" s="13"/>
      <c r="LOM860" s="13"/>
      <c r="LON860" s="13"/>
      <c r="LOO860" s="13"/>
      <c r="LOP860" s="13"/>
      <c r="LOQ860" s="13"/>
      <c r="LOR860" s="13"/>
      <c r="LOS860" s="13"/>
      <c r="LOT860" s="13"/>
      <c r="LOU860" s="13"/>
      <c r="LOV860" s="13"/>
      <c r="LOW860" s="13"/>
      <c r="LOX860" s="13"/>
      <c r="LOY860" s="13"/>
      <c r="LOZ860" s="13"/>
      <c r="LPA860" s="13"/>
      <c r="LPB860" s="13"/>
      <c r="LPC860" s="13"/>
      <c r="LPD860" s="13"/>
      <c r="LPE860" s="13"/>
      <c r="LPF860" s="13"/>
      <c r="LPG860" s="13"/>
      <c r="LPH860" s="13"/>
      <c r="LPI860" s="13"/>
      <c r="LPJ860" s="13"/>
      <c r="LPK860" s="13"/>
      <c r="LPL860" s="13"/>
      <c r="LPM860" s="13"/>
      <c r="LPN860" s="13"/>
      <c r="LPO860" s="13"/>
      <c r="LPP860" s="13"/>
      <c r="LPQ860" s="13"/>
      <c r="LPR860" s="13"/>
      <c r="LPS860" s="13"/>
      <c r="LPT860" s="13"/>
      <c r="LPU860" s="13"/>
      <c r="LPV860" s="13"/>
      <c r="LPW860" s="13"/>
      <c r="LPX860" s="13"/>
      <c r="LPY860" s="13"/>
      <c r="LPZ860" s="13"/>
      <c r="LQA860" s="13"/>
      <c r="LQB860" s="13"/>
      <c r="LQC860" s="13"/>
      <c r="LQD860" s="13"/>
      <c r="LQE860" s="13"/>
      <c r="LQF860" s="13"/>
      <c r="LQG860" s="13"/>
      <c r="LQH860" s="13"/>
      <c r="LQI860" s="13"/>
      <c r="LQJ860" s="13"/>
      <c r="LQK860" s="13"/>
      <c r="LQL860" s="13"/>
      <c r="LQM860" s="13"/>
      <c r="LQN860" s="13"/>
      <c r="LQO860" s="13"/>
      <c r="LQP860" s="13"/>
      <c r="LQQ860" s="13"/>
      <c r="LQR860" s="13"/>
      <c r="LQS860" s="13"/>
      <c r="LQT860" s="13"/>
      <c r="LQU860" s="13"/>
      <c r="LQV860" s="13"/>
      <c r="LQW860" s="13"/>
      <c r="LQX860" s="13"/>
      <c r="LQY860" s="13"/>
      <c r="LQZ860" s="13"/>
      <c r="LRA860" s="13"/>
      <c r="LRB860" s="13"/>
      <c r="LRC860" s="13"/>
      <c r="LRD860" s="13"/>
      <c r="LRE860" s="13"/>
      <c r="LRF860" s="13"/>
      <c r="LRG860" s="13"/>
      <c r="LRH860" s="13"/>
      <c r="LRI860" s="13"/>
      <c r="LRJ860" s="13"/>
      <c r="LRK860" s="13"/>
      <c r="LRL860" s="13"/>
      <c r="LRM860" s="13"/>
      <c r="LRN860" s="13"/>
      <c r="LRO860" s="13"/>
      <c r="LRP860" s="13"/>
      <c r="LRQ860" s="13"/>
      <c r="LRR860" s="13"/>
      <c r="LRS860" s="13"/>
      <c r="LRT860" s="13"/>
      <c r="LRU860" s="13"/>
      <c r="LRV860" s="13"/>
      <c r="LRW860" s="13"/>
      <c r="LRX860" s="13"/>
      <c r="LRY860" s="13"/>
      <c r="LRZ860" s="13"/>
      <c r="LSA860" s="13"/>
      <c r="LSB860" s="13"/>
      <c r="LSC860" s="13"/>
      <c r="LSD860" s="13"/>
      <c r="LSE860" s="13"/>
      <c r="LSF860" s="13"/>
      <c r="LSG860" s="13"/>
      <c r="LSH860" s="13"/>
      <c r="LSI860" s="13"/>
      <c r="LSJ860" s="13"/>
      <c r="LSK860" s="13"/>
      <c r="LSL860" s="13"/>
      <c r="LSM860" s="13"/>
      <c r="LSN860" s="13"/>
      <c r="LSO860" s="13"/>
      <c r="LSP860" s="13"/>
      <c r="LSQ860" s="13"/>
      <c r="LSR860" s="13"/>
      <c r="LSS860" s="13"/>
      <c r="LST860" s="13"/>
      <c r="LSU860" s="13"/>
      <c r="LSV860" s="13"/>
      <c r="LSW860" s="13"/>
      <c r="LSX860" s="13"/>
      <c r="LSY860" s="13"/>
      <c r="LSZ860" s="13"/>
      <c r="LTA860" s="13"/>
      <c r="LTB860" s="13"/>
      <c r="LTC860" s="13"/>
      <c r="LTD860" s="13"/>
      <c r="LTE860" s="13"/>
      <c r="LTF860" s="13"/>
      <c r="LTG860" s="13"/>
      <c r="LTH860" s="13"/>
      <c r="LTI860" s="13"/>
      <c r="LTJ860" s="13"/>
      <c r="LTK860" s="13"/>
      <c r="LTL860" s="13"/>
      <c r="LTM860" s="13"/>
      <c r="LTN860" s="13"/>
      <c r="LTO860" s="13"/>
      <c r="LTP860" s="13"/>
      <c r="LTQ860" s="13"/>
      <c r="LTR860" s="13"/>
      <c r="LTS860" s="13"/>
      <c r="LTT860" s="13"/>
      <c r="LTU860" s="13"/>
      <c r="LTV860" s="13"/>
      <c r="LTW860" s="13"/>
      <c r="LTX860" s="13"/>
      <c r="LTY860" s="13"/>
      <c r="LTZ860" s="13"/>
      <c r="LUA860" s="13"/>
      <c r="LUB860" s="13"/>
      <c r="LUC860" s="13"/>
      <c r="LUD860" s="13"/>
      <c r="LUE860" s="13"/>
      <c r="LUF860" s="13"/>
      <c r="LUG860" s="13"/>
      <c r="LUH860" s="13"/>
      <c r="LUI860" s="13"/>
      <c r="LUJ860" s="13"/>
      <c r="LUK860" s="13"/>
      <c r="LUL860" s="13"/>
      <c r="LUM860" s="13"/>
      <c r="LUN860" s="13"/>
      <c r="LUO860" s="13"/>
      <c r="LUP860" s="13"/>
      <c r="LUQ860" s="13"/>
      <c r="LUR860" s="13"/>
      <c r="LUS860" s="13"/>
      <c r="LUT860" s="13"/>
      <c r="LUU860" s="13"/>
      <c r="LUV860" s="13"/>
      <c r="LUW860" s="13"/>
      <c r="LUX860" s="13"/>
      <c r="LUY860" s="13"/>
      <c r="LUZ860" s="13"/>
      <c r="LVA860" s="13"/>
      <c r="LVB860" s="13"/>
      <c r="LVC860" s="13"/>
      <c r="LVD860" s="13"/>
      <c r="LVE860" s="13"/>
      <c r="LVF860" s="13"/>
      <c r="LVG860" s="13"/>
      <c r="LVH860" s="13"/>
      <c r="LVI860" s="13"/>
      <c r="LVJ860" s="13"/>
      <c r="LVK860" s="13"/>
      <c r="LVL860" s="13"/>
      <c r="LVM860" s="13"/>
      <c r="LVN860" s="13"/>
      <c r="LVO860" s="13"/>
      <c r="LVP860" s="13"/>
      <c r="LVQ860" s="13"/>
      <c r="LVR860" s="13"/>
      <c r="LVS860" s="13"/>
      <c r="LVT860" s="13"/>
      <c r="LVU860" s="13"/>
      <c r="LVV860" s="13"/>
      <c r="LVW860" s="13"/>
      <c r="LVX860" s="13"/>
      <c r="LVY860" s="13"/>
      <c r="LVZ860" s="13"/>
      <c r="LWA860" s="13"/>
      <c r="LWB860" s="13"/>
      <c r="LWC860" s="13"/>
      <c r="LWD860" s="13"/>
      <c r="LWE860" s="13"/>
      <c r="LWF860" s="13"/>
      <c r="LWG860" s="13"/>
      <c r="LWH860" s="13"/>
      <c r="LWI860" s="13"/>
      <c r="LWJ860" s="13"/>
      <c r="LWK860" s="13"/>
      <c r="LWL860" s="13"/>
      <c r="LWM860" s="13"/>
      <c r="LWN860" s="13"/>
      <c r="LWO860" s="13"/>
      <c r="LWP860" s="13"/>
      <c r="LWQ860" s="13"/>
      <c r="LWR860" s="13"/>
      <c r="LWS860" s="13"/>
      <c r="LWT860" s="13"/>
      <c r="LWU860" s="13"/>
      <c r="LWV860" s="13"/>
      <c r="LWW860" s="13"/>
      <c r="LWX860" s="13"/>
      <c r="LWY860" s="13"/>
      <c r="LWZ860" s="13"/>
      <c r="LXA860" s="13"/>
      <c r="LXB860" s="13"/>
      <c r="LXC860" s="13"/>
      <c r="LXD860" s="13"/>
      <c r="LXE860" s="13"/>
      <c r="LXF860" s="13"/>
      <c r="LXG860" s="13"/>
      <c r="LXH860" s="13"/>
      <c r="LXI860" s="13"/>
      <c r="LXJ860" s="13"/>
      <c r="LXK860" s="13"/>
      <c r="LXL860" s="13"/>
      <c r="LXM860" s="13"/>
      <c r="LXN860" s="13"/>
      <c r="LXO860" s="13"/>
      <c r="LXP860" s="13"/>
      <c r="LXQ860" s="13"/>
      <c r="LXR860" s="13"/>
      <c r="LXS860" s="13"/>
      <c r="LXT860" s="13"/>
      <c r="LXU860" s="13"/>
      <c r="LXV860" s="13"/>
      <c r="LXW860" s="13"/>
      <c r="LXX860" s="13"/>
      <c r="LXY860" s="13"/>
      <c r="LXZ860" s="13"/>
      <c r="LYA860" s="13"/>
      <c r="LYB860" s="13"/>
      <c r="LYC860" s="13"/>
      <c r="LYD860" s="13"/>
      <c r="LYE860" s="13"/>
      <c r="LYF860" s="13"/>
      <c r="LYG860" s="13"/>
      <c r="LYH860" s="13"/>
      <c r="LYI860" s="13"/>
      <c r="LYJ860" s="13"/>
      <c r="LYK860" s="13"/>
      <c r="LYL860" s="13"/>
      <c r="LYM860" s="13"/>
      <c r="LYN860" s="13"/>
      <c r="LYO860" s="13"/>
      <c r="LYP860" s="13"/>
      <c r="LYQ860" s="13"/>
      <c r="LYR860" s="13"/>
      <c r="LYS860" s="13"/>
      <c r="LYT860" s="13"/>
      <c r="LYU860" s="13"/>
      <c r="LYV860" s="13"/>
      <c r="LYW860" s="13"/>
      <c r="LYX860" s="13"/>
      <c r="LYY860" s="13"/>
      <c r="LYZ860" s="13"/>
      <c r="LZA860" s="13"/>
      <c r="LZB860" s="13"/>
      <c r="LZC860" s="13"/>
      <c r="LZD860" s="13"/>
      <c r="LZE860" s="13"/>
      <c r="LZF860" s="13"/>
      <c r="LZG860" s="13"/>
      <c r="LZH860" s="13"/>
      <c r="LZI860" s="13"/>
      <c r="LZJ860" s="13"/>
      <c r="LZK860" s="13"/>
      <c r="LZL860" s="13"/>
      <c r="LZM860" s="13"/>
      <c r="LZN860" s="13"/>
      <c r="LZO860" s="13"/>
      <c r="LZP860" s="13"/>
      <c r="LZQ860" s="13"/>
      <c r="LZR860" s="13"/>
      <c r="LZS860" s="13"/>
      <c r="LZT860" s="13"/>
      <c r="LZU860" s="13"/>
      <c r="LZV860" s="13"/>
      <c r="LZW860" s="13"/>
      <c r="LZX860" s="13"/>
      <c r="LZY860" s="13"/>
      <c r="LZZ860" s="13"/>
      <c r="MAA860" s="13"/>
      <c r="MAB860" s="13"/>
      <c r="MAC860" s="13"/>
      <c r="MAD860" s="13"/>
      <c r="MAE860" s="13"/>
      <c r="MAF860" s="13"/>
      <c r="MAG860" s="13"/>
      <c r="MAH860" s="13"/>
      <c r="MAI860" s="13"/>
      <c r="MAJ860" s="13"/>
      <c r="MAK860" s="13"/>
      <c r="MAL860" s="13"/>
      <c r="MAM860" s="13"/>
      <c r="MAN860" s="13"/>
      <c r="MAO860" s="13"/>
      <c r="MAP860" s="13"/>
      <c r="MAQ860" s="13"/>
      <c r="MAR860" s="13"/>
      <c r="MAS860" s="13"/>
      <c r="MAT860" s="13"/>
      <c r="MAU860" s="13"/>
      <c r="MAV860" s="13"/>
      <c r="MAW860" s="13"/>
      <c r="MAX860" s="13"/>
      <c r="MAY860" s="13"/>
      <c r="MAZ860" s="13"/>
      <c r="MBA860" s="13"/>
      <c r="MBB860" s="13"/>
      <c r="MBC860" s="13"/>
      <c r="MBD860" s="13"/>
      <c r="MBE860" s="13"/>
      <c r="MBF860" s="13"/>
      <c r="MBG860" s="13"/>
      <c r="MBH860" s="13"/>
      <c r="MBI860" s="13"/>
      <c r="MBJ860" s="13"/>
      <c r="MBK860" s="13"/>
      <c r="MBL860" s="13"/>
      <c r="MBM860" s="13"/>
      <c r="MBN860" s="13"/>
      <c r="MBO860" s="13"/>
      <c r="MBP860" s="13"/>
      <c r="MBQ860" s="13"/>
      <c r="MBR860" s="13"/>
      <c r="MBS860" s="13"/>
      <c r="MBT860" s="13"/>
      <c r="MBU860" s="13"/>
      <c r="MBV860" s="13"/>
      <c r="MBW860" s="13"/>
      <c r="MBX860" s="13"/>
      <c r="MBY860" s="13"/>
      <c r="MBZ860" s="13"/>
      <c r="MCA860" s="13"/>
      <c r="MCB860" s="13"/>
      <c r="MCC860" s="13"/>
      <c r="MCD860" s="13"/>
      <c r="MCE860" s="13"/>
      <c r="MCF860" s="13"/>
      <c r="MCG860" s="13"/>
      <c r="MCH860" s="13"/>
      <c r="MCI860" s="13"/>
      <c r="MCJ860" s="13"/>
      <c r="MCK860" s="13"/>
      <c r="MCL860" s="13"/>
      <c r="MCM860" s="13"/>
      <c r="MCN860" s="13"/>
      <c r="MCO860" s="13"/>
      <c r="MCP860" s="13"/>
      <c r="MCQ860" s="13"/>
      <c r="MCR860" s="13"/>
      <c r="MCS860" s="13"/>
      <c r="MCT860" s="13"/>
      <c r="MCU860" s="13"/>
      <c r="MCV860" s="13"/>
      <c r="MCW860" s="13"/>
      <c r="MCX860" s="13"/>
      <c r="MCY860" s="13"/>
      <c r="MCZ860" s="13"/>
      <c r="MDA860" s="13"/>
      <c r="MDB860" s="13"/>
      <c r="MDC860" s="13"/>
      <c r="MDD860" s="13"/>
      <c r="MDE860" s="13"/>
      <c r="MDF860" s="13"/>
      <c r="MDG860" s="13"/>
      <c r="MDH860" s="13"/>
      <c r="MDI860" s="13"/>
      <c r="MDJ860" s="13"/>
      <c r="MDK860" s="13"/>
      <c r="MDL860" s="13"/>
      <c r="MDM860" s="13"/>
      <c r="MDN860" s="13"/>
      <c r="MDO860" s="13"/>
      <c r="MDP860" s="13"/>
      <c r="MDQ860" s="13"/>
      <c r="MDR860" s="13"/>
      <c r="MDS860" s="13"/>
      <c r="MDT860" s="13"/>
      <c r="MDU860" s="13"/>
      <c r="MDV860" s="13"/>
      <c r="MDW860" s="13"/>
      <c r="MDX860" s="13"/>
      <c r="MDY860" s="13"/>
      <c r="MDZ860" s="13"/>
      <c r="MEA860" s="13"/>
      <c r="MEB860" s="13"/>
      <c r="MEC860" s="13"/>
      <c r="MED860" s="13"/>
      <c r="MEE860" s="13"/>
      <c r="MEF860" s="13"/>
      <c r="MEG860" s="13"/>
      <c r="MEH860" s="13"/>
      <c r="MEI860" s="13"/>
      <c r="MEJ860" s="13"/>
      <c r="MEK860" s="13"/>
      <c r="MEL860" s="13"/>
      <c r="MEM860" s="13"/>
      <c r="MEN860" s="13"/>
      <c r="MEO860" s="13"/>
      <c r="MEP860" s="13"/>
      <c r="MEQ860" s="13"/>
      <c r="MER860" s="13"/>
      <c r="MES860" s="13"/>
      <c r="MET860" s="13"/>
      <c r="MEU860" s="13"/>
      <c r="MEV860" s="13"/>
      <c r="MEW860" s="13"/>
      <c r="MEX860" s="13"/>
      <c r="MEY860" s="13"/>
      <c r="MEZ860" s="13"/>
      <c r="MFA860" s="13"/>
      <c r="MFB860" s="13"/>
      <c r="MFC860" s="13"/>
      <c r="MFD860" s="13"/>
      <c r="MFE860" s="13"/>
      <c r="MFF860" s="13"/>
      <c r="MFG860" s="13"/>
      <c r="MFH860" s="13"/>
      <c r="MFI860" s="13"/>
      <c r="MFJ860" s="13"/>
      <c r="MFK860" s="13"/>
      <c r="MFL860" s="13"/>
      <c r="MFM860" s="13"/>
      <c r="MFN860" s="13"/>
      <c r="MFO860" s="13"/>
      <c r="MFP860" s="13"/>
      <c r="MFQ860" s="13"/>
      <c r="MFR860" s="13"/>
      <c r="MFS860" s="13"/>
      <c r="MFT860" s="13"/>
      <c r="MFU860" s="13"/>
      <c r="MFV860" s="13"/>
      <c r="MFW860" s="13"/>
      <c r="MFX860" s="13"/>
      <c r="MFY860" s="13"/>
      <c r="MFZ860" s="13"/>
      <c r="MGA860" s="13"/>
      <c r="MGB860" s="13"/>
      <c r="MGC860" s="13"/>
      <c r="MGD860" s="13"/>
      <c r="MGE860" s="13"/>
      <c r="MGF860" s="13"/>
      <c r="MGG860" s="13"/>
      <c r="MGH860" s="13"/>
      <c r="MGI860" s="13"/>
      <c r="MGJ860" s="13"/>
      <c r="MGK860" s="13"/>
      <c r="MGL860" s="13"/>
      <c r="MGM860" s="13"/>
      <c r="MGN860" s="13"/>
      <c r="MGO860" s="13"/>
      <c r="MGP860" s="13"/>
      <c r="MGQ860" s="13"/>
      <c r="MGR860" s="13"/>
      <c r="MGS860" s="13"/>
      <c r="MGT860" s="13"/>
      <c r="MGU860" s="13"/>
      <c r="MGV860" s="13"/>
      <c r="MGW860" s="13"/>
      <c r="MGX860" s="13"/>
      <c r="MGY860" s="13"/>
      <c r="MGZ860" s="13"/>
      <c r="MHA860" s="13"/>
      <c r="MHB860" s="13"/>
      <c r="MHC860" s="13"/>
      <c r="MHD860" s="13"/>
      <c r="MHE860" s="13"/>
      <c r="MHF860" s="13"/>
      <c r="MHG860" s="13"/>
      <c r="MHH860" s="13"/>
      <c r="MHI860" s="13"/>
      <c r="MHJ860" s="13"/>
      <c r="MHK860" s="13"/>
      <c r="MHL860" s="13"/>
      <c r="MHM860" s="13"/>
      <c r="MHN860" s="13"/>
      <c r="MHO860" s="13"/>
      <c r="MHP860" s="13"/>
      <c r="MHQ860" s="13"/>
      <c r="MHR860" s="13"/>
      <c r="MHS860" s="13"/>
      <c r="MHT860" s="13"/>
      <c r="MHU860" s="13"/>
      <c r="MHV860" s="13"/>
      <c r="MHW860" s="13"/>
      <c r="MHX860" s="13"/>
      <c r="MHY860" s="13"/>
      <c r="MHZ860" s="13"/>
      <c r="MIA860" s="13"/>
      <c r="MIB860" s="13"/>
      <c r="MIC860" s="13"/>
      <c r="MID860" s="13"/>
      <c r="MIE860" s="13"/>
      <c r="MIF860" s="13"/>
      <c r="MIG860" s="13"/>
      <c r="MIH860" s="13"/>
      <c r="MII860" s="13"/>
      <c r="MIJ860" s="13"/>
      <c r="MIK860" s="13"/>
      <c r="MIL860" s="13"/>
      <c r="MIM860" s="13"/>
      <c r="MIN860" s="13"/>
      <c r="MIO860" s="13"/>
      <c r="MIP860" s="13"/>
      <c r="MIQ860" s="13"/>
      <c r="MIR860" s="13"/>
      <c r="MIS860" s="13"/>
      <c r="MIT860" s="13"/>
      <c r="MIU860" s="13"/>
      <c r="MIV860" s="13"/>
      <c r="MIW860" s="13"/>
      <c r="MIX860" s="13"/>
      <c r="MIY860" s="13"/>
      <c r="MIZ860" s="13"/>
      <c r="MJA860" s="13"/>
      <c r="MJB860" s="13"/>
      <c r="MJC860" s="13"/>
      <c r="MJD860" s="13"/>
      <c r="MJE860" s="13"/>
      <c r="MJF860" s="13"/>
      <c r="MJG860" s="13"/>
      <c r="MJH860" s="13"/>
      <c r="MJI860" s="13"/>
      <c r="MJJ860" s="13"/>
      <c r="MJK860" s="13"/>
      <c r="MJL860" s="13"/>
      <c r="MJM860" s="13"/>
      <c r="MJN860" s="13"/>
      <c r="MJO860" s="13"/>
      <c r="MJP860" s="13"/>
      <c r="MJQ860" s="13"/>
      <c r="MJR860" s="13"/>
      <c r="MJS860" s="13"/>
      <c r="MJT860" s="13"/>
      <c r="MJU860" s="13"/>
      <c r="MJV860" s="13"/>
      <c r="MJW860" s="13"/>
      <c r="MJX860" s="13"/>
      <c r="MJY860" s="13"/>
      <c r="MJZ860" s="13"/>
      <c r="MKA860" s="13"/>
      <c r="MKB860" s="13"/>
      <c r="MKC860" s="13"/>
      <c r="MKD860" s="13"/>
      <c r="MKE860" s="13"/>
      <c r="MKF860" s="13"/>
      <c r="MKG860" s="13"/>
      <c r="MKH860" s="13"/>
      <c r="MKI860" s="13"/>
      <c r="MKJ860" s="13"/>
      <c r="MKK860" s="13"/>
      <c r="MKL860" s="13"/>
      <c r="MKM860" s="13"/>
      <c r="MKN860" s="13"/>
      <c r="MKO860" s="13"/>
      <c r="MKP860" s="13"/>
      <c r="MKQ860" s="13"/>
      <c r="MKR860" s="13"/>
      <c r="MKS860" s="13"/>
      <c r="MKT860" s="13"/>
      <c r="MKU860" s="13"/>
      <c r="MKV860" s="13"/>
      <c r="MKW860" s="13"/>
      <c r="MKX860" s="13"/>
      <c r="MKY860" s="13"/>
      <c r="MKZ860" s="13"/>
      <c r="MLA860" s="13"/>
      <c r="MLB860" s="13"/>
      <c r="MLC860" s="13"/>
      <c r="MLD860" s="13"/>
      <c r="MLE860" s="13"/>
      <c r="MLF860" s="13"/>
      <c r="MLG860" s="13"/>
      <c r="MLH860" s="13"/>
      <c r="MLI860" s="13"/>
      <c r="MLJ860" s="13"/>
      <c r="MLK860" s="13"/>
      <c r="MLL860" s="13"/>
      <c r="MLM860" s="13"/>
      <c r="MLN860" s="13"/>
      <c r="MLO860" s="13"/>
      <c r="MLP860" s="13"/>
      <c r="MLQ860" s="13"/>
      <c r="MLR860" s="13"/>
      <c r="MLS860" s="13"/>
      <c r="MLT860" s="13"/>
      <c r="MLU860" s="13"/>
      <c r="MLV860" s="13"/>
      <c r="MLW860" s="13"/>
      <c r="MLX860" s="13"/>
      <c r="MLY860" s="13"/>
      <c r="MLZ860" s="13"/>
      <c r="MMA860" s="13"/>
      <c r="MMB860" s="13"/>
      <c r="MMC860" s="13"/>
      <c r="MMD860" s="13"/>
      <c r="MME860" s="13"/>
      <c r="MMF860" s="13"/>
      <c r="MMG860" s="13"/>
      <c r="MMH860" s="13"/>
      <c r="MMI860" s="13"/>
      <c r="MMJ860" s="13"/>
      <c r="MMK860" s="13"/>
      <c r="MML860" s="13"/>
      <c r="MMM860" s="13"/>
      <c r="MMN860" s="13"/>
      <c r="MMO860" s="13"/>
      <c r="MMP860" s="13"/>
      <c r="MMQ860" s="13"/>
      <c r="MMR860" s="13"/>
      <c r="MMS860" s="13"/>
      <c r="MMT860" s="13"/>
      <c r="MMU860" s="13"/>
      <c r="MMV860" s="13"/>
      <c r="MMW860" s="13"/>
      <c r="MMX860" s="13"/>
      <c r="MMY860" s="13"/>
      <c r="MMZ860" s="13"/>
      <c r="MNA860" s="13"/>
      <c r="MNB860" s="13"/>
      <c r="MNC860" s="13"/>
      <c r="MND860" s="13"/>
      <c r="MNE860" s="13"/>
      <c r="MNF860" s="13"/>
      <c r="MNG860" s="13"/>
      <c r="MNH860" s="13"/>
      <c r="MNI860" s="13"/>
      <c r="MNJ860" s="13"/>
      <c r="MNK860" s="13"/>
      <c r="MNL860" s="13"/>
      <c r="MNM860" s="13"/>
      <c r="MNN860" s="13"/>
      <c r="MNO860" s="13"/>
      <c r="MNP860" s="13"/>
      <c r="MNQ860" s="13"/>
      <c r="MNR860" s="13"/>
      <c r="MNS860" s="13"/>
      <c r="MNT860" s="13"/>
      <c r="MNU860" s="13"/>
      <c r="MNV860" s="13"/>
      <c r="MNW860" s="13"/>
      <c r="MNX860" s="13"/>
      <c r="MNY860" s="13"/>
      <c r="MNZ860" s="13"/>
      <c r="MOA860" s="13"/>
      <c r="MOB860" s="13"/>
      <c r="MOC860" s="13"/>
      <c r="MOD860" s="13"/>
      <c r="MOE860" s="13"/>
      <c r="MOF860" s="13"/>
      <c r="MOG860" s="13"/>
      <c r="MOH860" s="13"/>
      <c r="MOI860" s="13"/>
      <c r="MOJ860" s="13"/>
      <c r="MOK860" s="13"/>
      <c r="MOL860" s="13"/>
      <c r="MOM860" s="13"/>
      <c r="MON860" s="13"/>
      <c r="MOO860" s="13"/>
      <c r="MOP860" s="13"/>
      <c r="MOQ860" s="13"/>
      <c r="MOR860" s="13"/>
      <c r="MOS860" s="13"/>
      <c r="MOT860" s="13"/>
      <c r="MOU860" s="13"/>
      <c r="MOV860" s="13"/>
      <c r="MOW860" s="13"/>
      <c r="MOX860" s="13"/>
      <c r="MOY860" s="13"/>
      <c r="MOZ860" s="13"/>
      <c r="MPA860" s="13"/>
      <c r="MPB860" s="13"/>
      <c r="MPC860" s="13"/>
      <c r="MPD860" s="13"/>
      <c r="MPE860" s="13"/>
      <c r="MPF860" s="13"/>
      <c r="MPG860" s="13"/>
      <c r="MPH860" s="13"/>
      <c r="MPI860" s="13"/>
      <c r="MPJ860" s="13"/>
      <c r="MPK860" s="13"/>
      <c r="MPL860" s="13"/>
      <c r="MPM860" s="13"/>
      <c r="MPN860" s="13"/>
      <c r="MPO860" s="13"/>
      <c r="MPP860" s="13"/>
      <c r="MPQ860" s="13"/>
      <c r="MPR860" s="13"/>
      <c r="MPS860" s="13"/>
      <c r="MPT860" s="13"/>
      <c r="MPU860" s="13"/>
      <c r="MPV860" s="13"/>
      <c r="MPW860" s="13"/>
      <c r="MPX860" s="13"/>
      <c r="MPY860" s="13"/>
      <c r="MPZ860" s="13"/>
      <c r="MQA860" s="13"/>
      <c r="MQB860" s="13"/>
      <c r="MQC860" s="13"/>
      <c r="MQD860" s="13"/>
      <c r="MQE860" s="13"/>
      <c r="MQF860" s="13"/>
      <c r="MQG860" s="13"/>
      <c r="MQH860" s="13"/>
      <c r="MQI860" s="13"/>
      <c r="MQJ860" s="13"/>
      <c r="MQK860" s="13"/>
      <c r="MQL860" s="13"/>
      <c r="MQM860" s="13"/>
      <c r="MQN860" s="13"/>
      <c r="MQO860" s="13"/>
      <c r="MQP860" s="13"/>
      <c r="MQQ860" s="13"/>
      <c r="MQR860" s="13"/>
      <c r="MQS860" s="13"/>
      <c r="MQT860" s="13"/>
      <c r="MQU860" s="13"/>
      <c r="MQV860" s="13"/>
      <c r="MQW860" s="13"/>
      <c r="MQX860" s="13"/>
      <c r="MQY860" s="13"/>
      <c r="MQZ860" s="13"/>
      <c r="MRA860" s="13"/>
      <c r="MRB860" s="13"/>
      <c r="MRC860" s="13"/>
      <c r="MRD860" s="13"/>
      <c r="MRE860" s="13"/>
      <c r="MRF860" s="13"/>
      <c r="MRG860" s="13"/>
      <c r="MRH860" s="13"/>
      <c r="MRI860" s="13"/>
      <c r="MRJ860" s="13"/>
      <c r="MRK860" s="13"/>
      <c r="MRL860" s="13"/>
      <c r="MRM860" s="13"/>
      <c r="MRN860" s="13"/>
      <c r="MRO860" s="13"/>
      <c r="MRP860" s="13"/>
      <c r="MRQ860" s="13"/>
      <c r="MRR860" s="13"/>
      <c r="MRS860" s="13"/>
      <c r="MRT860" s="13"/>
      <c r="MRU860" s="13"/>
      <c r="MRV860" s="13"/>
      <c r="MRW860" s="13"/>
      <c r="MRX860" s="13"/>
      <c r="MRY860" s="13"/>
      <c r="MRZ860" s="13"/>
      <c r="MSA860" s="13"/>
      <c r="MSB860" s="13"/>
      <c r="MSC860" s="13"/>
      <c r="MSD860" s="13"/>
      <c r="MSE860" s="13"/>
      <c r="MSF860" s="13"/>
      <c r="MSG860" s="13"/>
      <c r="MSH860" s="13"/>
      <c r="MSI860" s="13"/>
      <c r="MSJ860" s="13"/>
      <c r="MSK860" s="13"/>
      <c r="MSL860" s="13"/>
      <c r="MSM860" s="13"/>
      <c r="MSN860" s="13"/>
      <c r="MSO860" s="13"/>
      <c r="MSP860" s="13"/>
      <c r="MSQ860" s="13"/>
      <c r="MSR860" s="13"/>
      <c r="MSS860" s="13"/>
      <c r="MST860" s="13"/>
      <c r="MSU860" s="13"/>
      <c r="MSV860" s="13"/>
      <c r="MSW860" s="13"/>
      <c r="MSX860" s="13"/>
      <c r="MSY860" s="13"/>
      <c r="MSZ860" s="13"/>
      <c r="MTA860" s="13"/>
      <c r="MTB860" s="13"/>
      <c r="MTC860" s="13"/>
      <c r="MTD860" s="13"/>
      <c r="MTE860" s="13"/>
      <c r="MTF860" s="13"/>
      <c r="MTG860" s="13"/>
      <c r="MTH860" s="13"/>
      <c r="MTI860" s="13"/>
      <c r="MTJ860" s="13"/>
      <c r="MTK860" s="13"/>
      <c r="MTL860" s="13"/>
      <c r="MTM860" s="13"/>
      <c r="MTN860" s="13"/>
      <c r="MTO860" s="13"/>
      <c r="MTP860" s="13"/>
      <c r="MTQ860" s="13"/>
      <c r="MTR860" s="13"/>
      <c r="MTS860" s="13"/>
      <c r="MTT860" s="13"/>
      <c r="MTU860" s="13"/>
      <c r="MTV860" s="13"/>
      <c r="MTW860" s="13"/>
      <c r="MTX860" s="13"/>
      <c r="MTY860" s="13"/>
      <c r="MTZ860" s="13"/>
      <c r="MUA860" s="13"/>
      <c r="MUB860" s="13"/>
      <c r="MUC860" s="13"/>
      <c r="MUD860" s="13"/>
      <c r="MUE860" s="13"/>
      <c r="MUF860" s="13"/>
      <c r="MUG860" s="13"/>
      <c r="MUH860" s="13"/>
      <c r="MUI860" s="13"/>
      <c r="MUJ860" s="13"/>
      <c r="MUK860" s="13"/>
      <c r="MUL860" s="13"/>
      <c r="MUM860" s="13"/>
      <c r="MUN860" s="13"/>
      <c r="MUO860" s="13"/>
      <c r="MUP860" s="13"/>
      <c r="MUQ860" s="13"/>
      <c r="MUR860" s="13"/>
      <c r="MUS860" s="13"/>
      <c r="MUT860" s="13"/>
      <c r="MUU860" s="13"/>
      <c r="MUV860" s="13"/>
      <c r="MUW860" s="13"/>
      <c r="MUX860" s="13"/>
      <c r="MUY860" s="13"/>
      <c r="MUZ860" s="13"/>
      <c r="MVA860" s="13"/>
      <c r="MVB860" s="13"/>
      <c r="MVC860" s="13"/>
      <c r="MVD860" s="13"/>
      <c r="MVE860" s="13"/>
      <c r="MVF860" s="13"/>
      <c r="MVG860" s="13"/>
      <c r="MVH860" s="13"/>
      <c r="MVI860" s="13"/>
      <c r="MVJ860" s="13"/>
      <c r="MVK860" s="13"/>
      <c r="MVL860" s="13"/>
      <c r="MVM860" s="13"/>
      <c r="MVN860" s="13"/>
      <c r="MVO860" s="13"/>
      <c r="MVP860" s="13"/>
      <c r="MVQ860" s="13"/>
      <c r="MVR860" s="13"/>
      <c r="MVS860" s="13"/>
      <c r="MVT860" s="13"/>
      <c r="MVU860" s="13"/>
      <c r="MVV860" s="13"/>
      <c r="MVW860" s="13"/>
      <c r="MVX860" s="13"/>
      <c r="MVY860" s="13"/>
      <c r="MVZ860" s="13"/>
      <c r="MWA860" s="13"/>
      <c r="MWB860" s="13"/>
      <c r="MWC860" s="13"/>
      <c r="MWD860" s="13"/>
      <c r="MWE860" s="13"/>
      <c r="MWF860" s="13"/>
      <c r="MWG860" s="13"/>
      <c r="MWH860" s="13"/>
      <c r="MWI860" s="13"/>
      <c r="MWJ860" s="13"/>
      <c r="MWK860" s="13"/>
      <c r="MWL860" s="13"/>
      <c r="MWM860" s="13"/>
      <c r="MWN860" s="13"/>
      <c r="MWO860" s="13"/>
      <c r="MWP860" s="13"/>
      <c r="MWQ860" s="13"/>
      <c r="MWR860" s="13"/>
      <c r="MWS860" s="13"/>
      <c r="MWT860" s="13"/>
      <c r="MWU860" s="13"/>
      <c r="MWV860" s="13"/>
      <c r="MWW860" s="13"/>
      <c r="MWX860" s="13"/>
      <c r="MWY860" s="13"/>
      <c r="MWZ860" s="13"/>
      <c r="MXA860" s="13"/>
      <c r="MXB860" s="13"/>
      <c r="MXC860" s="13"/>
      <c r="MXD860" s="13"/>
      <c r="MXE860" s="13"/>
      <c r="MXF860" s="13"/>
      <c r="MXG860" s="13"/>
      <c r="MXH860" s="13"/>
      <c r="MXI860" s="13"/>
      <c r="MXJ860" s="13"/>
      <c r="MXK860" s="13"/>
      <c r="MXL860" s="13"/>
      <c r="MXM860" s="13"/>
      <c r="MXN860" s="13"/>
      <c r="MXO860" s="13"/>
      <c r="MXP860" s="13"/>
      <c r="MXQ860" s="13"/>
      <c r="MXR860" s="13"/>
      <c r="MXS860" s="13"/>
      <c r="MXT860" s="13"/>
      <c r="MXU860" s="13"/>
      <c r="MXV860" s="13"/>
      <c r="MXW860" s="13"/>
      <c r="MXX860" s="13"/>
      <c r="MXY860" s="13"/>
      <c r="MXZ860" s="13"/>
      <c r="MYA860" s="13"/>
      <c r="MYB860" s="13"/>
      <c r="MYC860" s="13"/>
      <c r="MYD860" s="13"/>
      <c r="MYE860" s="13"/>
      <c r="MYF860" s="13"/>
      <c r="MYG860" s="13"/>
      <c r="MYH860" s="13"/>
      <c r="MYI860" s="13"/>
      <c r="MYJ860" s="13"/>
      <c r="MYK860" s="13"/>
      <c r="MYL860" s="13"/>
      <c r="MYM860" s="13"/>
      <c r="MYN860" s="13"/>
      <c r="MYO860" s="13"/>
      <c r="MYP860" s="13"/>
      <c r="MYQ860" s="13"/>
      <c r="MYR860" s="13"/>
      <c r="MYS860" s="13"/>
      <c r="MYT860" s="13"/>
      <c r="MYU860" s="13"/>
      <c r="MYV860" s="13"/>
      <c r="MYW860" s="13"/>
      <c r="MYX860" s="13"/>
      <c r="MYY860" s="13"/>
      <c r="MYZ860" s="13"/>
      <c r="MZA860" s="13"/>
      <c r="MZB860" s="13"/>
      <c r="MZC860" s="13"/>
      <c r="MZD860" s="13"/>
      <c r="MZE860" s="13"/>
      <c r="MZF860" s="13"/>
      <c r="MZG860" s="13"/>
      <c r="MZH860" s="13"/>
      <c r="MZI860" s="13"/>
      <c r="MZJ860" s="13"/>
      <c r="MZK860" s="13"/>
      <c r="MZL860" s="13"/>
      <c r="MZM860" s="13"/>
      <c r="MZN860" s="13"/>
      <c r="MZO860" s="13"/>
      <c r="MZP860" s="13"/>
      <c r="MZQ860" s="13"/>
      <c r="MZR860" s="13"/>
      <c r="MZS860" s="13"/>
      <c r="MZT860" s="13"/>
      <c r="MZU860" s="13"/>
      <c r="MZV860" s="13"/>
      <c r="MZW860" s="13"/>
      <c r="MZX860" s="13"/>
      <c r="MZY860" s="13"/>
      <c r="MZZ860" s="13"/>
      <c r="NAA860" s="13"/>
      <c r="NAB860" s="13"/>
      <c r="NAC860" s="13"/>
      <c r="NAD860" s="13"/>
      <c r="NAE860" s="13"/>
      <c r="NAF860" s="13"/>
      <c r="NAG860" s="13"/>
      <c r="NAH860" s="13"/>
      <c r="NAI860" s="13"/>
      <c r="NAJ860" s="13"/>
      <c r="NAK860" s="13"/>
      <c r="NAL860" s="13"/>
      <c r="NAM860" s="13"/>
      <c r="NAN860" s="13"/>
      <c r="NAO860" s="13"/>
      <c r="NAP860" s="13"/>
      <c r="NAQ860" s="13"/>
      <c r="NAR860" s="13"/>
      <c r="NAS860" s="13"/>
      <c r="NAT860" s="13"/>
      <c r="NAU860" s="13"/>
      <c r="NAV860" s="13"/>
      <c r="NAW860" s="13"/>
      <c r="NAX860" s="13"/>
      <c r="NAY860" s="13"/>
      <c r="NAZ860" s="13"/>
      <c r="NBA860" s="13"/>
      <c r="NBB860" s="13"/>
      <c r="NBC860" s="13"/>
      <c r="NBD860" s="13"/>
      <c r="NBE860" s="13"/>
      <c r="NBF860" s="13"/>
      <c r="NBG860" s="13"/>
      <c r="NBH860" s="13"/>
      <c r="NBI860" s="13"/>
      <c r="NBJ860" s="13"/>
      <c r="NBK860" s="13"/>
      <c r="NBL860" s="13"/>
      <c r="NBM860" s="13"/>
      <c r="NBN860" s="13"/>
      <c r="NBO860" s="13"/>
      <c r="NBP860" s="13"/>
      <c r="NBQ860" s="13"/>
      <c r="NBR860" s="13"/>
      <c r="NBS860" s="13"/>
      <c r="NBT860" s="13"/>
      <c r="NBU860" s="13"/>
      <c r="NBV860" s="13"/>
      <c r="NBW860" s="13"/>
      <c r="NBX860" s="13"/>
      <c r="NBY860" s="13"/>
      <c r="NBZ860" s="13"/>
      <c r="NCA860" s="13"/>
      <c r="NCB860" s="13"/>
      <c r="NCC860" s="13"/>
      <c r="NCD860" s="13"/>
      <c r="NCE860" s="13"/>
      <c r="NCF860" s="13"/>
      <c r="NCG860" s="13"/>
      <c r="NCH860" s="13"/>
      <c r="NCI860" s="13"/>
      <c r="NCJ860" s="13"/>
      <c r="NCK860" s="13"/>
      <c r="NCL860" s="13"/>
      <c r="NCM860" s="13"/>
      <c r="NCN860" s="13"/>
      <c r="NCO860" s="13"/>
      <c r="NCP860" s="13"/>
      <c r="NCQ860" s="13"/>
      <c r="NCR860" s="13"/>
      <c r="NCS860" s="13"/>
      <c r="NCT860" s="13"/>
      <c r="NCU860" s="13"/>
      <c r="NCV860" s="13"/>
      <c r="NCW860" s="13"/>
      <c r="NCX860" s="13"/>
      <c r="NCY860" s="13"/>
      <c r="NCZ860" s="13"/>
      <c r="NDA860" s="13"/>
      <c r="NDB860" s="13"/>
      <c r="NDC860" s="13"/>
      <c r="NDD860" s="13"/>
      <c r="NDE860" s="13"/>
      <c r="NDF860" s="13"/>
      <c r="NDG860" s="13"/>
      <c r="NDH860" s="13"/>
      <c r="NDI860" s="13"/>
      <c r="NDJ860" s="13"/>
      <c r="NDK860" s="13"/>
      <c r="NDL860" s="13"/>
      <c r="NDM860" s="13"/>
      <c r="NDN860" s="13"/>
      <c r="NDO860" s="13"/>
      <c r="NDP860" s="13"/>
      <c r="NDQ860" s="13"/>
      <c r="NDR860" s="13"/>
      <c r="NDS860" s="13"/>
      <c r="NDT860" s="13"/>
      <c r="NDU860" s="13"/>
      <c r="NDV860" s="13"/>
      <c r="NDW860" s="13"/>
      <c r="NDX860" s="13"/>
      <c r="NDY860" s="13"/>
      <c r="NDZ860" s="13"/>
      <c r="NEA860" s="13"/>
      <c r="NEB860" s="13"/>
      <c r="NEC860" s="13"/>
      <c r="NED860" s="13"/>
      <c r="NEE860" s="13"/>
      <c r="NEF860" s="13"/>
      <c r="NEG860" s="13"/>
      <c r="NEH860" s="13"/>
      <c r="NEI860" s="13"/>
      <c r="NEJ860" s="13"/>
      <c r="NEK860" s="13"/>
      <c r="NEL860" s="13"/>
      <c r="NEM860" s="13"/>
      <c r="NEN860" s="13"/>
      <c r="NEO860" s="13"/>
      <c r="NEP860" s="13"/>
      <c r="NEQ860" s="13"/>
      <c r="NER860" s="13"/>
      <c r="NES860" s="13"/>
      <c r="NET860" s="13"/>
      <c r="NEU860" s="13"/>
      <c r="NEV860" s="13"/>
      <c r="NEW860" s="13"/>
      <c r="NEX860" s="13"/>
      <c r="NEY860" s="13"/>
      <c r="NEZ860" s="13"/>
      <c r="NFA860" s="13"/>
      <c r="NFB860" s="13"/>
      <c r="NFC860" s="13"/>
      <c r="NFD860" s="13"/>
      <c r="NFE860" s="13"/>
      <c r="NFF860" s="13"/>
      <c r="NFG860" s="13"/>
      <c r="NFH860" s="13"/>
      <c r="NFI860" s="13"/>
      <c r="NFJ860" s="13"/>
      <c r="NFK860" s="13"/>
      <c r="NFL860" s="13"/>
      <c r="NFM860" s="13"/>
      <c r="NFN860" s="13"/>
      <c r="NFO860" s="13"/>
      <c r="NFP860" s="13"/>
      <c r="NFQ860" s="13"/>
      <c r="NFR860" s="13"/>
      <c r="NFS860" s="13"/>
      <c r="NFT860" s="13"/>
      <c r="NFU860" s="13"/>
      <c r="NFV860" s="13"/>
      <c r="NFW860" s="13"/>
      <c r="NFX860" s="13"/>
      <c r="NFY860" s="13"/>
      <c r="NFZ860" s="13"/>
      <c r="NGA860" s="13"/>
      <c r="NGB860" s="13"/>
      <c r="NGC860" s="13"/>
      <c r="NGD860" s="13"/>
      <c r="NGE860" s="13"/>
      <c r="NGF860" s="13"/>
      <c r="NGG860" s="13"/>
      <c r="NGH860" s="13"/>
      <c r="NGI860" s="13"/>
      <c r="NGJ860" s="13"/>
      <c r="NGK860" s="13"/>
      <c r="NGL860" s="13"/>
      <c r="NGM860" s="13"/>
      <c r="NGN860" s="13"/>
      <c r="NGO860" s="13"/>
      <c r="NGP860" s="13"/>
      <c r="NGQ860" s="13"/>
      <c r="NGR860" s="13"/>
      <c r="NGS860" s="13"/>
      <c r="NGT860" s="13"/>
      <c r="NGU860" s="13"/>
      <c r="NGV860" s="13"/>
      <c r="NGW860" s="13"/>
      <c r="NGX860" s="13"/>
      <c r="NGY860" s="13"/>
      <c r="NGZ860" s="13"/>
      <c r="NHA860" s="13"/>
      <c r="NHB860" s="13"/>
      <c r="NHC860" s="13"/>
      <c r="NHD860" s="13"/>
      <c r="NHE860" s="13"/>
      <c r="NHF860" s="13"/>
      <c r="NHG860" s="13"/>
      <c r="NHH860" s="13"/>
      <c r="NHI860" s="13"/>
      <c r="NHJ860" s="13"/>
      <c r="NHK860" s="13"/>
      <c r="NHL860" s="13"/>
      <c r="NHM860" s="13"/>
      <c r="NHN860" s="13"/>
      <c r="NHO860" s="13"/>
      <c r="NHP860" s="13"/>
      <c r="NHQ860" s="13"/>
      <c r="NHR860" s="13"/>
      <c r="NHS860" s="13"/>
      <c r="NHT860" s="13"/>
      <c r="NHU860" s="13"/>
      <c r="NHV860" s="13"/>
      <c r="NHW860" s="13"/>
      <c r="NHX860" s="13"/>
      <c r="NHY860" s="13"/>
      <c r="NHZ860" s="13"/>
      <c r="NIA860" s="13"/>
      <c r="NIB860" s="13"/>
      <c r="NIC860" s="13"/>
      <c r="NID860" s="13"/>
      <c r="NIE860" s="13"/>
      <c r="NIF860" s="13"/>
      <c r="NIG860" s="13"/>
      <c r="NIH860" s="13"/>
      <c r="NII860" s="13"/>
      <c r="NIJ860" s="13"/>
      <c r="NIK860" s="13"/>
      <c r="NIL860" s="13"/>
      <c r="NIM860" s="13"/>
      <c r="NIN860" s="13"/>
      <c r="NIO860" s="13"/>
      <c r="NIP860" s="13"/>
      <c r="NIQ860" s="13"/>
      <c r="NIR860" s="13"/>
      <c r="NIS860" s="13"/>
      <c r="NIT860" s="13"/>
      <c r="NIU860" s="13"/>
      <c r="NIV860" s="13"/>
      <c r="NIW860" s="13"/>
      <c r="NIX860" s="13"/>
      <c r="NIY860" s="13"/>
      <c r="NIZ860" s="13"/>
      <c r="NJA860" s="13"/>
      <c r="NJB860" s="13"/>
      <c r="NJC860" s="13"/>
      <c r="NJD860" s="13"/>
      <c r="NJE860" s="13"/>
      <c r="NJF860" s="13"/>
      <c r="NJG860" s="13"/>
      <c r="NJH860" s="13"/>
      <c r="NJI860" s="13"/>
      <c r="NJJ860" s="13"/>
      <c r="NJK860" s="13"/>
      <c r="NJL860" s="13"/>
      <c r="NJM860" s="13"/>
      <c r="NJN860" s="13"/>
      <c r="NJO860" s="13"/>
      <c r="NJP860" s="13"/>
      <c r="NJQ860" s="13"/>
      <c r="NJR860" s="13"/>
      <c r="NJS860" s="13"/>
      <c r="NJT860" s="13"/>
      <c r="NJU860" s="13"/>
      <c r="NJV860" s="13"/>
      <c r="NJW860" s="13"/>
      <c r="NJX860" s="13"/>
      <c r="NJY860" s="13"/>
      <c r="NJZ860" s="13"/>
      <c r="NKA860" s="13"/>
      <c r="NKB860" s="13"/>
      <c r="NKC860" s="13"/>
      <c r="NKD860" s="13"/>
      <c r="NKE860" s="13"/>
      <c r="NKF860" s="13"/>
      <c r="NKG860" s="13"/>
      <c r="NKH860" s="13"/>
      <c r="NKI860" s="13"/>
      <c r="NKJ860" s="13"/>
      <c r="NKK860" s="13"/>
      <c r="NKL860" s="13"/>
      <c r="NKM860" s="13"/>
      <c r="NKN860" s="13"/>
      <c r="NKO860" s="13"/>
      <c r="NKP860" s="13"/>
      <c r="NKQ860" s="13"/>
      <c r="NKR860" s="13"/>
      <c r="NKS860" s="13"/>
      <c r="NKT860" s="13"/>
      <c r="NKU860" s="13"/>
      <c r="NKV860" s="13"/>
      <c r="NKW860" s="13"/>
      <c r="NKX860" s="13"/>
      <c r="NKY860" s="13"/>
      <c r="NKZ860" s="13"/>
      <c r="NLA860" s="13"/>
      <c r="NLB860" s="13"/>
      <c r="NLC860" s="13"/>
      <c r="NLD860" s="13"/>
      <c r="NLE860" s="13"/>
      <c r="NLF860" s="13"/>
      <c r="NLG860" s="13"/>
      <c r="NLH860" s="13"/>
      <c r="NLI860" s="13"/>
      <c r="NLJ860" s="13"/>
      <c r="NLK860" s="13"/>
      <c r="NLL860" s="13"/>
      <c r="NLM860" s="13"/>
      <c r="NLN860" s="13"/>
      <c r="NLO860" s="13"/>
      <c r="NLP860" s="13"/>
      <c r="NLQ860" s="13"/>
      <c r="NLR860" s="13"/>
      <c r="NLS860" s="13"/>
      <c r="NLT860" s="13"/>
      <c r="NLU860" s="13"/>
      <c r="NLV860" s="13"/>
      <c r="NLW860" s="13"/>
      <c r="NLX860" s="13"/>
      <c r="NLY860" s="13"/>
      <c r="NLZ860" s="13"/>
      <c r="NMA860" s="13"/>
      <c r="NMB860" s="13"/>
      <c r="NMC860" s="13"/>
      <c r="NMD860" s="13"/>
      <c r="NME860" s="13"/>
      <c r="NMF860" s="13"/>
      <c r="NMG860" s="13"/>
      <c r="NMH860" s="13"/>
      <c r="NMI860" s="13"/>
      <c r="NMJ860" s="13"/>
      <c r="NMK860" s="13"/>
      <c r="NML860" s="13"/>
      <c r="NMM860" s="13"/>
      <c r="NMN860" s="13"/>
      <c r="NMO860" s="13"/>
      <c r="NMP860" s="13"/>
      <c r="NMQ860" s="13"/>
      <c r="NMR860" s="13"/>
      <c r="NMS860" s="13"/>
      <c r="NMT860" s="13"/>
      <c r="NMU860" s="13"/>
      <c r="NMV860" s="13"/>
      <c r="NMW860" s="13"/>
      <c r="NMX860" s="13"/>
      <c r="NMY860" s="13"/>
      <c r="NMZ860" s="13"/>
      <c r="NNA860" s="13"/>
      <c r="NNB860" s="13"/>
      <c r="NNC860" s="13"/>
      <c r="NND860" s="13"/>
      <c r="NNE860" s="13"/>
      <c r="NNF860" s="13"/>
      <c r="NNG860" s="13"/>
      <c r="NNH860" s="13"/>
      <c r="NNI860" s="13"/>
      <c r="NNJ860" s="13"/>
      <c r="NNK860" s="13"/>
      <c r="NNL860" s="13"/>
      <c r="NNM860" s="13"/>
      <c r="NNN860" s="13"/>
      <c r="NNO860" s="13"/>
      <c r="NNP860" s="13"/>
      <c r="NNQ860" s="13"/>
      <c r="NNR860" s="13"/>
      <c r="NNS860" s="13"/>
      <c r="NNT860" s="13"/>
      <c r="NNU860" s="13"/>
      <c r="NNV860" s="13"/>
      <c r="NNW860" s="13"/>
      <c r="NNX860" s="13"/>
      <c r="NNY860" s="13"/>
      <c r="NNZ860" s="13"/>
      <c r="NOA860" s="13"/>
      <c r="NOB860" s="13"/>
      <c r="NOC860" s="13"/>
      <c r="NOD860" s="13"/>
      <c r="NOE860" s="13"/>
      <c r="NOF860" s="13"/>
      <c r="NOG860" s="13"/>
      <c r="NOH860" s="13"/>
      <c r="NOI860" s="13"/>
      <c r="NOJ860" s="13"/>
      <c r="NOK860" s="13"/>
      <c r="NOL860" s="13"/>
      <c r="NOM860" s="13"/>
      <c r="NON860" s="13"/>
      <c r="NOO860" s="13"/>
      <c r="NOP860" s="13"/>
      <c r="NOQ860" s="13"/>
      <c r="NOR860" s="13"/>
      <c r="NOS860" s="13"/>
      <c r="NOT860" s="13"/>
      <c r="NOU860" s="13"/>
      <c r="NOV860" s="13"/>
      <c r="NOW860" s="13"/>
      <c r="NOX860" s="13"/>
      <c r="NOY860" s="13"/>
      <c r="NOZ860" s="13"/>
      <c r="NPA860" s="13"/>
      <c r="NPB860" s="13"/>
      <c r="NPC860" s="13"/>
      <c r="NPD860" s="13"/>
      <c r="NPE860" s="13"/>
      <c r="NPF860" s="13"/>
      <c r="NPG860" s="13"/>
      <c r="NPH860" s="13"/>
      <c r="NPI860" s="13"/>
      <c r="NPJ860" s="13"/>
      <c r="NPK860" s="13"/>
      <c r="NPL860" s="13"/>
      <c r="NPM860" s="13"/>
      <c r="NPN860" s="13"/>
      <c r="NPO860" s="13"/>
      <c r="NPP860" s="13"/>
      <c r="NPQ860" s="13"/>
      <c r="NPR860" s="13"/>
      <c r="NPS860" s="13"/>
      <c r="NPT860" s="13"/>
      <c r="NPU860" s="13"/>
      <c r="NPV860" s="13"/>
      <c r="NPW860" s="13"/>
      <c r="NPX860" s="13"/>
      <c r="NPY860" s="13"/>
      <c r="NPZ860" s="13"/>
      <c r="NQA860" s="13"/>
      <c r="NQB860" s="13"/>
      <c r="NQC860" s="13"/>
      <c r="NQD860" s="13"/>
      <c r="NQE860" s="13"/>
      <c r="NQF860" s="13"/>
      <c r="NQG860" s="13"/>
      <c r="NQH860" s="13"/>
      <c r="NQI860" s="13"/>
      <c r="NQJ860" s="13"/>
      <c r="NQK860" s="13"/>
      <c r="NQL860" s="13"/>
      <c r="NQM860" s="13"/>
      <c r="NQN860" s="13"/>
      <c r="NQO860" s="13"/>
      <c r="NQP860" s="13"/>
      <c r="NQQ860" s="13"/>
      <c r="NQR860" s="13"/>
      <c r="NQS860" s="13"/>
      <c r="NQT860" s="13"/>
      <c r="NQU860" s="13"/>
      <c r="NQV860" s="13"/>
      <c r="NQW860" s="13"/>
      <c r="NQX860" s="13"/>
      <c r="NQY860" s="13"/>
      <c r="NQZ860" s="13"/>
      <c r="NRA860" s="13"/>
      <c r="NRB860" s="13"/>
      <c r="NRC860" s="13"/>
      <c r="NRD860" s="13"/>
      <c r="NRE860" s="13"/>
      <c r="NRF860" s="13"/>
      <c r="NRG860" s="13"/>
      <c r="NRH860" s="13"/>
      <c r="NRI860" s="13"/>
      <c r="NRJ860" s="13"/>
      <c r="NRK860" s="13"/>
      <c r="NRL860" s="13"/>
      <c r="NRM860" s="13"/>
      <c r="NRN860" s="13"/>
      <c r="NRO860" s="13"/>
      <c r="NRP860" s="13"/>
      <c r="NRQ860" s="13"/>
      <c r="NRR860" s="13"/>
      <c r="NRS860" s="13"/>
      <c r="NRT860" s="13"/>
      <c r="NRU860" s="13"/>
      <c r="NRV860" s="13"/>
      <c r="NRW860" s="13"/>
      <c r="NRX860" s="13"/>
      <c r="NRY860" s="13"/>
      <c r="NRZ860" s="13"/>
      <c r="NSA860" s="13"/>
      <c r="NSB860" s="13"/>
      <c r="NSC860" s="13"/>
      <c r="NSD860" s="13"/>
      <c r="NSE860" s="13"/>
      <c r="NSF860" s="13"/>
      <c r="NSG860" s="13"/>
      <c r="NSH860" s="13"/>
      <c r="NSI860" s="13"/>
      <c r="NSJ860" s="13"/>
      <c r="NSK860" s="13"/>
      <c r="NSL860" s="13"/>
      <c r="NSM860" s="13"/>
      <c r="NSN860" s="13"/>
      <c r="NSO860" s="13"/>
      <c r="NSP860" s="13"/>
      <c r="NSQ860" s="13"/>
      <c r="NSR860" s="13"/>
      <c r="NSS860" s="13"/>
      <c r="NST860" s="13"/>
      <c r="NSU860" s="13"/>
      <c r="NSV860" s="13"/>
      <c r="NSW860" s="13"/>
      <c r="NSX860" s="13"/>
      <c r="NSY860" s="13"/>
      <c r="NSZ860" s="13"/>
      <c r="NTA860" s="13"/>
      <c r="NTB860" s="13"/>
      <c r="NTC860" s="13"/>
      <c r="NTD860" s="13"/>
      <c r="NTE860" s="13"/>
      <c r="NTF860" s="13"/>
      <c r="NTG860" s="13"/>
      <c r="NTH860" s="13"/>
      <c r="NTI860" s="13"/>
      <c r="NTJ860" s="13"/>
      <c r="NTK860" s="13"/>
      <c r="NTL860" s="13"/>
      <c r="NTM860" s="13"/>
      <c r="NTN860" s="13"/>
      <c r="NTO860" s="13"/>
      <c r="NTP860" s="13"/>
      <c r="NTQ860" s="13"/>
      <c r="NTR860" s="13"/>
      <c r="NTS860" s="13"/>
      <c r="NTT860" s="13"/>
      <c r="NTU860" s="13"/>
      <c r="NTV860" s="13"/>
      <c r="NTW860" s="13"/>
      <c r="NTX860" s="13"/>
      <c r="NTY860" s="13"/>
      <c r="NTZ860" s="13"/>
      <c r="NUA860" s="13"/>
      <c r="NUB860" s="13"/>
      <c r="NUC860" s="13"/>
      <c r="NUD860" s="13"/>
      <c r="NUE860" s="13"/>
      <c r="NUF860" s="13"/>
      <c r="NUG860" s="13"/>
      <c r="NUH860" s="13"/>
      <c r="NUI860" s="13"/>
      <c r="NUJ860" s="13"/>
      <c r="NUK860" s="13"/>
      <c r="NUL860" s="13"/>
      <c r="NUM860" s="13"/>
      <c r="NUN860" s="13"/>
      <c r="NUO860" s="13"/>
      <c r="NUP860" s="13"/>
      <c r="NUQ860" s="13"/>
      <c r="NUR860" s="13"/>
      <c r="NUS860" s="13"/>
      <c r="NUT860" s="13"/>
      <c r="NUU860" s="13"/>
      <c r="NUV860" s="13"/>
      <c r="NUW860" s="13"/>
      <c r="NUX860" s="13"/>
      <c r="NUY860" s="13"/>
      <c r="NUZ860" s="13"/>
      <c r="NVA860" s="13"/>
      <c r="NVB860" s="13"/>
      <c r="NVC860" s="13"/>
      <c r="NVD860" s="13"/>
      <c r="NVE860" s="13"/>
      <c r="NVF860" s="13"/>
      <c r="NVG860" s="13"/>
      <c r="NVH860" s="13"/>
      <c r="NVI860" s="13"/>
      <c r="NVJ860" s="13"/>
      <c r="NVK860" s="13"/>
      <c r="NVL860" s="13"/>
      <c r="NVM860" s="13"/>
      <c r="NVN860" s="13"/>
      <c r="NVO860" s="13"/>
      <c r="NVP860" s="13"/>
      <c r="NVQ860" s="13"/>
      <c r="NVR860" s="13"/>
      <c r="NVS860" s="13"/>
      <c r="NVT860" s="13"/>
      <c r="NVU860" s="13"/>
      <c r="NVV860" s="13"/>
      <c r="NVW860" s="13"/>
      <c r="NVX860" s="13"/>
      <c r="NVY860" s="13"/>
      <c r="NVZ860" s="13"/>
      <c r="NWA860" s="13"/>
      <c r="NWB860" s="13"/>
      <c r="NWC860" s="13"/>
      <c r="NWD860" s="13"/>
      <c r="NWE860" s="13"/>
      <c r="NWF860" s="13"/>
      <c r="NWG860" s="13"/>
      <c r="NWH860" s="13"/>
      <c r="NWI860" s="13"/>
      <c r="NWJ860" s="13"/>
      <c r="NWK860" s="13"/>
      <c r="NWL860" s="13"/>
      <c r="NWM860" s="13"/>
      <c r="NWN860" s="13"/>
      <c r="NWO860" s="13"/>
      <c r="NWP860" s="13"/>
      <c r="NWQ860" s="13"/>
      <c r="NWR860" s="13"/>
      <c r="NWS860" s="13"/>
      <c r="NWT860" s="13"/>
      <c r="NWU860" s="13"/>
      <c r="NWV860" s="13"/>
      <c r="NWW860" s="13"/>
      <c r="NWX860" s="13"/>
      <c r="NWY860" s="13"/>
      <c r="NWZ860" s="13"/>
      <c r="NXA860" s="13"/>
      <c r="NXB860" s="13"/>
      <c r="NXC860" s="13"/>
      <c r="NXD860" s="13"/>
      <c r="NXE860" s="13"/>
      <c r="NXF860" s="13"/>
      <c r="NXG860" s="13"/>
      <c r="NXH860" s="13"/>
      <c r="NXI860" s="13"/>
      <c r="NXJ860" s="13"/>
      <c r="NXK860" s="13"/>
      <c r="NXL860" s="13"/>
      <c r="NXM860" s="13"/>
      <c r="NXN860" s="13"/>
      <c r="NXO860" s="13"/>
      <c r="NXP860" s="13"/>
      <c r="NXQ860" s="13"/>
      <c r="NXR860" s="13"/>
      <c r="NXS860" s="13"/>
      <c r="NXT860" s="13"/>
      <c r="NXU860" s="13"/>
      <c r="NXV860" s="13"/>
      <c r="NXW860" s="13"/>
      <c r="NXX860" s="13"/>
      <c r="NXY860" s="13"/>
      <c r="NXZ860" s="13"/>
      <c r="NYA860" s="13"/>
      <c r="NYB860" s="13"/>
      <c r="NYC860" s="13"/>
      <c r="NYD860" s="13"/>
      <c r="NYE860" s="13"/>
      <c r="NYF860" s="13"/>
      <c r="NYG860" s="13"/>
      <c r="NYH860" s="13"/>
      <c r="NYI860" s="13"/>
      <c r="NYJ860" s="13"/>
      <c r="NYK860" s="13"/>
      <c r="NYL860" s="13"/>
      <c r="NYM860" s="13"/>
      <c r="NYN860" s="13"/>
      <c r="NYO860" s="13"/>
      <c r="NYP860" s="13"/>
      <c r="NYQ860" s="13"/>
      <c r="NYR860" s="13"/>
      <c r="NYS860" s="13"/>
      <c r="NYT860" s="13"/>
      <c r="NYU860" s="13"/>
      <c r="NYV860" s="13"/>
      <c r="NYW860" s="13"/>
      <c r="NYX860" s="13"/>
      <c r="NYY860" s="13"/>
      <c r="NYZ860" s="13"/>
      <c r="NZA860" s="13"/>
      <c r="NZB860" s="13"/>
      <c r="NZC860" s="13"/>
      <c r="NZD860" s="13"/>
      <c r="NZE860" s="13"/>
      <c r="NZF860" s="13"/>
      <c r="NZG860" s="13"/>
      <c r="NZH860" s="13"/>
      <c r="NZI860" s="13"/>
      <c r="NZJ860" s="13"/>
      <c r="NZK860" s="13"/>
      <c r="NZL860" s="13"/>
      <c r="NZM860" s="13"/>
      <c r="NZN860" s="13"/>
      <c r="NZO860" s="13"/>
      <c r="NZP860" s="13"/>
      <c r="NZQ860" s="13"/>
      <c r="NZR860" s="13"/>
      <c r="NZS860" s="13"/>
      <c r="NZT860" s="13"/>
      <c r="NZU860" s="13"/>
      <c r="NZV860" s="13"/>
      <c r="NZW860" s="13"/>
      <c r="NZX860" s="13"/>
      <c r="NZY860" s="13"/>
      <c r="NZZ860" s="13"/>
      <c r="OAA860" s="13"/>
      <c r="OAB860" s="13"/>
      <c r="OAC860" s="13"/>
      <c r="OAD860" s="13"/>
      <c r="OAE860" s="13"/>
      <c r="OAF860" s="13"/>
      <c r="OAG860" s="13"/>
      <c r="OAH860" s="13"/>
      <c r="OAI860" s="13"/>
      <c r="OAJ860" s="13"/>
      <c r="OAK860" s="13"/>
      <c r="OAL860" s="13"/>
      <c r="OAM860" s="13"/>
      <c r="OAN860" s="13"/>
      <c r="OAO860" s="13"/>
      <c r="OAP860" s="13"/>
      <c r="OAQ860" s="13"/>
      <c r="OAR860" s="13"/>
      <c r="OAS860" s="13"/>
      <c r="OAT860" s="13"/>
      <c r="OAU860" s="13"/>
      <c r="OAV860" s="13"/>
      <c r="OAW860" s="13"/>
      <c r="OAX860" s="13"/>
      <c r="OAY860" s="13"/>
      <c r="OAZ860" s="13"/>
      <c r="OBA860" s="13"/>
      <c r="OBB860" s="13"/>
      <c r="OBC860" s="13"/>
      <c r="OBD860" s="13"/>
      <c r="OBE860" s="13"/>
      <c r="OBF860" s="13"/>
      <c r="OBG860" s="13"/>
      <c r="OBH860" s="13"/>
      <c r="OBI860" s="13"/>
      <c r="OBJ860" s="13"/>
      <c r="OBK860" s="13"/>
      <c r="OBL860" s="13"/>
      <c r="OBM860" s="13"/>
      <c r="OBN860" s="13"/>
      <c r="OBO860" s="13"/>
      <c r="OBP860" s="13"/>
      <c r="OBQ860" s="13"/>
      <c r="OBR860" s="13"/>
      <c r="OBS860" s="13"/>
      <c r="OBT860" s="13"/>
      <c r="OBU860" s="13"/>
      <c r="OBV860" s="13"/>
      <c r="OBW860" s="13"/>
      <c r="OBX860" s="13"/>
      <c r="OBY860" s="13"/>
      <c r="OBZ860" s="13"/>
      <c r="OCA860" s="13"/>
      <c r="OCB860" s="13"/>
      <c r="OCC860" s="13"/>
      <c r="OCD860" s="13"/>
      <c r="OCE860" s="13"/>
      <c r="OCF860" s="13"/>
      <c r="OCG860" s="13"/>
      <c r="OCH860" s="13"/>
      <c r="OCI860" s="13"/>
      <c r="OCJ860" s="13"/>
      <c r="OCK860" s="13"/>
      <c r="OCL860" s="13"/>
      <c r="OCM860" s="13"/>
      <c r="OCN860" s="13"/>
      <c r="OCO860" s="13"/>
      <c r="OCP860" s="13"/>
      <c r="OCQ860" s="13"/>
      <c r="OCR860" s="13"/>
      <c r="OCS860" s="13"/>
      <c r="OCT860" s="13"/>
      <c r="OCU860" s="13"/>
      <c r="OCV860" s="13"/>
      <c r="OCW860" s="13"/>
      <c r="OCX860" s="13"/>
      <c r="OCY860" s="13"/>
      <c r="OCZ860" s="13"/>
      <c r="ODA860" s="13"/>
      <c r="ODB860" s="13"/>
      <c r="ODC860" s="13"/>
      <c r="ODD860" s="13"/>
      <c r="ODE860" s="13"/>
      <c r="ODF860" s="13"/>
      <c r="ODG860" s="13"/>
      <c r="ODH860" s="13"/>
      <c r="ODI860" s="13"/>
      <c r="ODJ860" s="13"/>
      <c r="ODK860" s="13"/>
      <c r="ODL860" s="13"/>
      <c r="ODM860" s="13"/>
      <c r="ODN860" s="13"/>
      <c r="ODO860" s="13"/>
      <c r="ODP860" s="13"/>
      <c r="ODQ860" s="13"/>
      <c r="ODR860" s="13"/>
      <c r="ODS860" s="13"/>
      <c r="ODT860" s="13"/>
      <c r="ODU860" s="13"/>
      <c r="ODV860" s="13"/>
      <c r="ODW860" s="13"/>
      <c r="ODX860" s="13"/>
      <c r="ODY860" s="13"/>
      <c r="ODZ860" s="13"/>
      <c r="OEA860" s="13"/>
      <c r="OEB860" s="13"/>
      <c r="OEC860" s="13"/>
      <c r="OED860" s="13"/>
      <c r="OEE860" s="13"/>
      <c r="OEF860" s="13"/>
      <c r="OEG860" s="13"/>
      <c r="OEH860" s="13"/>
      <c r="OEI860" s="13"/>
      <c r="OEJ860" s="13"/>
      <c r="OEK860" s="13"/>
      <c r="OEL860" s="13"/>
      <c r="OEM860" s="13"/>
      <c r="OEN860" s="13"/>
      <c r="OEO860" s="13"/>
      <c r="OEP860" s="13"/>
      <c r="OEQ860" s="13"/>
      <c r="OER860" s="13"/>
      <c r="OES860" s="13"/>
      <c r="OET860" s="13"/>
      <c r="OEU860" s="13"/>
      <c r="OEV860" s="13"/>
      <c r="OEW860" s="13"/>
      <c r="OEX860" s="13"/>
      <c r="OEY860" s="13"/>
      <c r="OEZ860" s="13"/>
      <c r="OFA860" s="13"/>
      <c r="OFB860" s="13"/>
      <c r="OFC860" s="13"/>
      <c r="OFD860" s="13"/>
      <c r="OFE860" s="13"/>
      <c r="OFF860" s="13"/>
      <c r="OFG860" s="13"/>
      <c r="OFH860" s="13"/>
      <c r="OFI860" s="13"/>
      <c r="OFJ860" s="13"/>
      <c r="OFK860" s="13"/>
      <c r="OFL860" s="13"/>
      <c r="OFM860" s="13"/>
      <c r="OFN860" s="13"/>
      <c r="OFO860" s="13"/>
      <c r="OFP860" s="13"/>
      <c r="OFQ860" s="13"/>
      <c r="OFR860" s="13"/>
      <c r="OFS860" s="13"/>
      <c r="OFT860" s="13"/>
      <c r="OFU860" s="13"/>
      <c r="OFV860" s="13"/>
      <c r="OFW860" s="13"/>
      <c r="OFX860" s="13"/>
      <c r="OFY860" s="13"/>
      <c r="OFZ860" s="13"/>
      <c r="OGA860" s="13"/>
      <c r="OGB860" s="13"/>
      <c r="OGC860" s="13"/>
      <c r="OGD860" s="13"/>
      <c r="OGE860" s="13"/>
      <c r="OGF860" s="13"/>
      <c r="OGG860" s="13"/>
      <c r="OGH860" s="13"/>
      <c r="OGI860" s="13"/>
      <c r="OGJ860" s="13"/>
      <c r="OGK860" s="13"/>
      <c r="OGL860" s="13"/>
      <c r="OGM860" s="13"/>
      <c r="OGN860" s="13"/>
      <c r="OGO860" s="13"/>
      <c r="OGP860" s="13"/>
      <c r="OGQ860" s="13"/>
      <c r="OGR860" s="13"/>
      <c r="OGS860" s="13"/>
      <c r="OGT860" s="13"/>
      <c r="OGU860" s="13"/>
      <c r="OGV860" s="13"/>
      <c r="OGW860" s="13"/>
      <c r="OGX860" s="13"/>
      <c r="OGY860" s="13"/>
      <c r="OGZ860" s="13"/>
      <c r="OHA860" s="13"/>
      <c r="OHB860" s="13"/>
      <c r="OHC860" s="13"/>
      <c r="OHD860" s="13"/>
      <c r="OHE860" s="13"/>
      <c r="OHF860" s="13"/>
      <c r="OHG860" s="13"/>
      <c r="OHH860" s="13"/>
      <c r="OHI860" s="13"/>
      <c r="OHJ860" s="13"/>
      <c r="OHK860" s="13"/>
      <c r="OHL860" s="13"/>
      <c r="OHM860" s="13"/>
      <c r="OHN860" s="13"/>
      <c r="OHO860" s="13"/>
      <c r="OHP860" s="13"/>
      <c r="OHQ860" s="13"/>
      <c r="OHR860" s="13"/>
      <c r="OHS860" s="13"/>
      <c r="OHT860" s="13"/>
      <c r="OHU860" s="13"/>
      <c r="OHV860" s="13"/>
      <c r="OHW860" s="13"/>
      <c r="OHX860" s="13"/>
      <c r="OHY860" s="13"/>
      <c r="OHZ860" s="13"/>
      <c r="OIA860" s="13"/>
      <c r="OIB860" s="13"/>
      <c r="OIC860" s="13"/>
      <c r="OID860" s="13"/>
      <c r="OIE860" s="13"/>
      <c r="OIF860" s="13"/>
      <c r="OIG860" s="13"/>
      <c r="OIH860" s="13"/>
      <c r="OII860" s="13"/>
      <c r="OIJ860" s="13"/>
      <c r="OIK860" s="13"/>
      <c r="OIL860" s="13"/>
      <c r="OIM860" s="13"/>
      <c r="OIN860" s="13"/>
      <c r="OIO860" s="13"/>
      <c r="OIP860" s="13"/>
      <c r="OIQ860" s="13"/>
      <c r="OIR860" s="13"/>
      <c r="OIS860" s="13"/>
      <c r="OIT860" s="13"/>
      <c r="OIU860" s="13"/>
      <c r="OIV860" s="13"/>
      <c r="OIW860" s="13"/>
      <c r="OIX860" s="13"/>
      <c r="OIY860" s="13"/>
      <c r="OIZ860" s="13"/>
      <c r="OJA860" s="13"/>
      <c r="OJB860" s="13"/>
      <c r="OJC860" s="13"/>
      <c r="OJD860" s="13"/>
      <c r="OJE860" s="13"/>
      <c r="OJF860" s="13"/>
      <c r="OJG860" s="13"/>
      <c r="OJH860" s="13"/>
      <c r="OJI860" s="13"/>
      <c r="OJJ860" s="13"/>
      <c r="OJK860" s="13"/>
      <c r="OJL860" s="13"/>
      <c r="OJM860" s="13"/>
      <c r="OJN860" s="13"/>
      <c r="OJO860" s="13"/>
      <c r="OJP860" s="13"/>
      <c r="OJQ860" s="13"/>
      <c r="OJR860" s="13"/>
      <c r="OJS860" s="13"/>
      <c r="OJT860" s="13"/>
      <c r="OJU860" s="13"/>
      <c r="OJV860" s="13"/>
      <c r="OJW860" s="13"/>
      <c r="OJX860" s="13"/>
      <c r="OJY860" s="13"/>
      <c r="OJZ860" s="13"/>
      <c r="OKA860" s="13"/>
      <c r="OKB860" s="13"/>
      <c r="OKC860" s="13"/>
      <c r="OKD860" s="13"/>
      <c r="OKE860" s="13"/>
      <c r="OKF860" s="13"/>
      <c r="OKG860" s="13"/>
      <c r="OKH860" s="13"/>
      <c r="OKI860" s="13"/>
      <c r="OKJ860" s="13"/>
      <c r="OKK860" s="13"/>
      <c r="OKL860" s="13"/>
      <c r="OKM860" s="13"/>
      <c r="OKN860" s="13"/>
      <c r="OKO860" s="13"/>
      <c r="OKP860" s="13"/>
      <c r="OKQ860" s="13"/>
      <c r="OKR860" s="13"/>
      <c r="OKS860" s="13"/>
      <c r="OKT860" s="13"/>
      <c r="OKU860" s="13"/>
      <c r="OKV860" s="13"/>
      <c r="OKW860" s="13"/>
      <c r="OKX860" s="13"/>
      <c r="OKY860" s="13"/>
      <c r="OKZ860" s="13"/>
      <c r="OLA860" s="13"/>
      <c r="OLB860" s="13"/>
      <c r="OLC860" s="13"/>
      <c r="OLD860" s="13"/>
      <c r="OLE860" s="13"/>
      <c r="OLF860" s="13"/>
      <c r="OLG860" s="13"/>
      <c r="OLH860" s="13"/>
      <c r="OLI860" s="13"/>
      <c r="OLJ860" s="13"/>
      <c r="OLK860" s="13"/>
      <c r="OLL860" s="13"/>
      <c r="OLM860" s="13"/>
      <c r="OLN860" s="13"/>
      <c r="OLO860" s="13"/>
      <c r="OLP860" s="13"/>
      <c r="OLQ860" s="13"/>
      <c r="OLR860" s="13"/>
      <c r="OLS860" s="13"/>
      <c r="OLT860" s="13"/>
      <c r="OLU860" s="13"/>
      <c r="OLV860" s="13"/>
      <c r="OLW860" s="13"/>
      <c r="OLX860" s="13"/>
      <c r="OLY860" s="13"/>
      <c r="OLZ860" s="13"/>
      <c r="OMA860" s="13"/>
      <c r="OMB860" s="13"/>
      <c r="OMC860" s="13"/>
      <c r="OMD860" s="13"/>
      <c r="OME860" s="13"/>
      <c r="OMF860" s="13"/>
      <c r="OMG860" s="13"/>
      <c r="OMH860" s="13"/>
      <c r="OMI860" s="13"/>
      <c r="OMJ860" s="13"/>
      <c r="OMK860" s="13"/>
      <c r="OML860" s="13"/>
      <c r="OMM860" s="13"/>
      <c r="OMN860" s="13"/>
      <c r="OMO860" s="13"/>
      <c r="OMP860" s="13"/>
      <c r="OMQ860" s="13"/>
      <c r="OMR860" s="13"/>
      <c r="OMS860" s="13"/>
      <c r="OMT860" s="13"/>
      <c r="OMU860" s="13"/>
      <c r="OMV860" s="13"/>
      <c r="OMW860" s="13"/>
      <c r="OMX860" s="13"/>
      <c r="OMY860" s="13"/>
      <c r="OMZ860" s="13"/>
      <c r="ONA860" s="13"/>
      <c r="ONB860" s="13"/>
      <c r="ONC860" s="13"/>
      <c r="OND860" s="13"/>
      <c r="ONE860" s="13"/>
      <c r="ONF860" s="13"/>
      <c r="ONG860" s="13"/>
      <c r="ONH860" s="13"/>
      <c r="ONI860" s="13"/>
      <c r="ONJ860" s="13"/>
      <c r="ONK860" s="13"/>
      <c r="ONL860" s="13"/>
      <c r="ONM860" s="13"/>
      <c r="ONN860" s="13"/>
      <c r="ONO860" s="13"/>
      <c r="ONP860" s="13"/>
      <c r="ONQ860" s="13"/>
      <c r="ONR860" s="13"/>
      <c r="ONS860" s="13"/>
      <c r="ONT860" s="13"/>
      <c r="ONU860" s="13"/>
      <c r="ONV860" s="13"/>
      <c r="ONW860" s="13"/>
      <c r="ONX860" s="13"/>
      <c r="ONY860" s="13"/>
      <c r="ONZ860" s="13"/>
      <c r="OOA860" s="13"/>
      <c r="OOB860" s="13"/>
      <c r="OOC860" s="13"/>
      <c r="OOD860" s="13"/>
      <c r="OOE860" s="13"/>
      <c r="OOF860" s="13"/>
      <c r="OOG860" s="13"/>
      <c r="OOH860" s="13"/>
      <c r="OOI860" s="13"/>
      <c r="OOJ860" s="13"/>
      <c r="OOK860" s="13"/>
      <c r="OOL860" s="13"/>
      <c r="OOM860" s="13"/>
      <c r="OON860" s="13"/>
      <c r="OOO860" s="13"/>
      <c r="OOP860" s="13"/>
      <c r="OOQ860" s="13"/>
      <c r="OOR860" s="13"/>
      <c r="OOS860" s="13"/>
      <c r="OOT860" s="13"/>
      <c r="OOU860" s="13"/>
      <c r="OOV860" s="13"/>
      <c r="OOW860" s="13"/>
      <c r="OOX860" s="13"/>
      <c r="OOY860" s="13"/>
      <c r="OOZ860" s="13"/>
      <c r="OPA860" s="13"/>
      <c r="OPB860" s="13"/>
      <c r="OPC860" s="13"/>
      <c r="OPD860" s="13"/>
      <c r="OPE860" s="13"/>
      <c r="OPF860" s="13"/>
      <c r="OPG860" s="13"/>
      <c r="OPH860" s="13"/>
      <c r="OPI860" s="13"/>
      <c r="OPJ860" s="13"/>
      <c r="OPK860" s="13"/>
      <c r="OPL860" s="13"/>
      <c r="OPM860" s="13"/>
      <c r="OPN860" s="13"/>
      <c r="OPO860" s="13"/>
      <c r="OPP860" s="13"/>
      <c r="OPQ860" s="13"/>
      <c r="OPR860" s="13"/>
      <c r="OPS860" s="13"/>
      <c r="OPT860" s="13"/>
      <c r="OPU860" s="13"/>
      <c r="OPV860" s="13"/>
      <c r="OPW860" s="13"/>
      <c r="OPX860" s="13"/>
      <c r="OPY860" s="13"/>
      <c r="OPZ860" s="13"/>
      <c r="OQA860" s="13"/>
      <c r="OQB860" s="13"/>
      <c r="OQC860" s="13"/>
      <c r="OQD860" s="13"/>
      <c r="OQE860" s="13"/>
      <c r="OQF860" s="13"/>
      <c r="OQG860" s="13"/>
      <c r="OQH860" s="13"/>
      <c r="OQI860" s="13"/>
      <c r="OQJ860" s="13"/>
      <c r="OQK860" s="13"/>
      <c r="OQL860" s="13"/>
      <c r="OQM860" s="13"/>
      <c r="OQN860" s="13"/>
      <c r="OQO860" s="13"/>
      <c r="OQP860" s="13"/>
      <c r="OQQ860" s="13"/>
      <c r="OQR860" s="13"/>
      <c r="OQS860" s="13"/>
      <c r="OQT860" s="13"/>
      <c r="OQU860" s="13"/>
      <c r="OQV860" s="13"/>
      <c r="OQW860" s="13"/>
      <c r="OQX860" s="13"/>
      <c r="OQY860" s="13"/>
      <c r="OQZ860" s="13"/>
      <c r="ORA860" s="13"/>
      <c r="ORB860" s="13"/>
      <c r="ORC860" s="13"/>
      <c r="ORD860" s="13"/>
      <c r="ORE860" s="13"/>
      <c r="ORF860" s="13"/>
      <c r="ORG860" s="13"/>
      <c r="ORH860" s="13"/>
      <c r="ORI860" s="13"/>
      <c r="ORJ860" s="13"/>
      <c r="ORK860" s="13"/>
      <c r="ORL860" s="13"/>
      <c r="ORM860" s="13"/>
      <c r="ORN860" s="13"/>
      <c r="ORO860" s="13"/>
      <c r="ORP860" s="13"/>
      <c r="ORQ860" s="13"/>
      <c r="ORR860" s="13"/>
      <c r="ORS860" s="13"/>
      <c r="ORT860" s="13"/>
      <c r="ORU860" s="13"/>
      <c r="ORV860" s="13"/>
      <c r="ORW860" s="13"/>
      <c r="ORX860" s="13"/>
      <c r="ORY860" s="13"/>
      <c r="ORZ860" s="13"/>
      <c r="OSA860" s="13"/>
      <c r="OSB860" s="13"/>
      <c r="OSC860" s="13"/>
      <c r="OSD860" s="13"/>
      <c r="OSE860" s="13"/>
      <c r="OSF860" s="13"/>
      <c r="OSG860" s="13"/>
      <c r="OSH860" s="13"/>
      <c r="OSI860" s="13"/>
      <c r="OSJ860" s="13"/>
      <c r="OSK860" s="13"/>
      <c r="OSL860" s="13"/>
      <c r="OSM860" s="13"/>
      <c r="OSN860" s="13"/>
      <c r="OSO860" s="13"/>
      <c r="OSP860" s="13"/>
      <c r="OSQ860" s="13"/>
      <c r="OSR860" s="13"/>
      <c r="OSS860" s="13"/>
      <c r="OST860" s="13"/>
      <c r="OSU860" s="13"/>
      <c r="OSV860" s="13"/>
      <c r="OSW860" s="13"/>
      <c r="OSX860" s="13"/>
      <c r="OSY860" s="13"/>
      <c r="OSZ860" s="13"/>
      <c r="OTA860" s="13"/>
      <c r="OTB860" s="13"/>
      <c r="OTC860" s="13"/>
      <c r="OTD860" s="13"/>
      <c r="OTE860" s="13"/>
      <c r="OTF860" s="13"/>
      <c r="OTG860" s="13"/>
      <c r="OTH860" s="13"/>
      <c r="OTI860" s="13"/>
      <c r="OTJ860" s="13"/>
      <c r="OTK860" s="13"/>
      <c r="OTL860" s="13"/>
      <c r="OTM860" s="13"/>
      <c r="OTN860" s="13"/>
      <c r="OTO860" s="13"/>
      <c r="OTP860" s="13"/>
      <c r="OTQ860" s="13"/>
      <c r="OTR860" s="13"/>
      <c r="OTS860" s="13"/>
      <c r="OTT860" s="13"/>
      <c r="OTU860" s="13"/>
      <c r="OTV860" s="13"/>
      <c r="OTW860" s="13"/>
      <c r="OTX860" s="13"/>
      <c r="OTY860" s="13"/>
      <c r="OTZ860" s="13"/>
      <c r="OUA860" s="13"/>
      <c r="OUB860" s="13"/>
      <c r="OUC860" s="13"/>
      <c r="OUD860" s="13"/>
      <c r="OUE860" s="13"/>
      <c r="OUF860" s="13"/>
      <c r="OUG860" s="13"/>
      <c r="OUH860" s="13"/>
      <c r="OUI860" s="13"/>
      <c r="OUJ860" s="13"/>
      <c r="OUK860" s="13"/>
      <c r="OUL860" s="13"/>
      <c r="OUM860" s="13"/>
      <c r="OUN860" s="13"/>
      <c r="OUO860" s="13"/>
      <c r="OUP860" s="13"/>
      <c r="OUQ860" s="13"/>
      <c r="OUR860" s="13"/>
      <c r="OUS860" s="13"/>
      <c r="OUT860" s="13"/>
      <c r="OUU860" s="13"/>
      <c r="OUV860" s="13"/>
      <c r="OUW860" s="13"/>
      <c r="OUX860" s="13"/>
      <c r="OUY860" s="13"/>
      <c r="OUZ860" s="13"/>
      <c r="OVA860" s="13"/>
      <c r="OVB860" s="13"/>
      <c r="OVC860" s="13"/>
      <c r="OVD860" s="13"/>
      <c r="OVE860" s="13"/>
      <c r="OVF860" s="13"/>
      <c r="OVG860" s="13"/>
      <c r="OVH860" s="13"/>
      <c r="OVI860" s="13"/>
      <c r="OVJ860" s="13"/>
      <c r="OVK860" s="13"/>
      <c r="OVL860" s="13"/>
      <c r="OVM860" s="13"/>
      <c r="OVN860" s="13"/>
      <c r="OVO860" s="13"/>
      <c r="OVP860" s="13"/>
      <c r="OVQ860" s="13"/>
      <c r="OVR860" s="13"/>
      <c r="OVS860" s="13"/>
      <c r="OVT860" s="13"/>
      <c r="OVU860" s="13"/>
      <c r="OVV860" s="13"/>
      <c r="OVW860" s="13"/>
      <c r="OVX860" s="13"/>
      <c r="OVY860" s="13"/>
      <c r="OVZ860" s="13"/>
      <c r="OWA860" s="13"/>
      <c r="OWB860" s="13"/>
      <c r="OWC860" s="13"/>
      <c r="OWD860" s="13"/>
      <c r="OWE860" s="13"/>
      <c r="OWF860" s="13"/>
      <c r="OWG860" s="13"/>
      <c r="OWH860" s="13"/>
      <c r="OWI860" s="13"/>
      <c r="OWJ860" s="13"/>
      <c r="OWK860" s="13"/>
      <c r="OWL860" s="13"/>
      <c r="OWM860" s="13"/>
      <c r="OWN860" s="13"/>
      <c r="OWO860" s="13"/>
      <c r="OWP860" s="13"/>
      <c r="OWQ860" s="13"/>
      <c r="OWR860" s="13"/>
      <c r="OWS860" s="13"/>
      <c r="OWT860" s="13"/>
      <c r="OWU860" s="13"/>
      <c r="OWV860" s="13"/>
      <c r="OWW860" s="13"/>
      <c r="OWX860" s="13"/>
      <c r="OWY860" s="13"/>
      <c r="OWZ860" s="13"/>
      <c r="OXA860" s="13"/>
      <c r="OXB860" s="13"/>
      <c r="OXC860" s="13"/>
      <c r="OXD860" s="13"/>
      <c r="OXE860" s="13"/>
      <c r="OXF860" s="13"/>
      <c r="OXG860" s="13"/>
      <c r="OXH860" s="13"/>
      <c r="OXI860" s="13"/>
      <c r="OXJ860" s="13"/>
      <c r="OXK860" s="13"/>
      <c r="OXL860" s="13"/>
      <c r="OXM860" s="13"/>
      <c r="OXN860" s="13"/>
      <c r="OXO860" s="13"/>
      <c r="OXP860" s="13"/>
      <c r="OXQ860" s="13"/>
      <c r="OXR860" s="13"/>
      <c r="OXS860" s="13"/>
      <c r="OXT860" s="13"/>
      <c r="OXU860" s="13"/>
      <c r="OXV860" s="13"/>
      <c r="OXW860" s="13"/>
      <c r="OXX860" s="13"/>
      <c r="OXY860" s="13"/>
      <c r="OXZ860" s="13"/>
      <c r="OYA860" s="13"/>
      <c r="OYB860" s="13"/>
      <c r="OYC860" s="13"/>
      <c r="OYD860" s="13"/>
      <c r="OYE860" s="13"/>
      <c r="OYF860" s="13"/>
      <c r="OYG860" s="13"/>
      <c r="OYH860" s="13"/>
      <c r="OYI860" s="13"/>
      <c r="OYJ860" s="13"/>
      <c r="OYK860" s="13"/>
      <c r="OYL860" s="13"/>
      <c r="OYM860" s="13"/>
      <c r="OYN860" s="13"/>
      <c r="OYO860" s="13"/>
      <c r="OYP860" s="13"/>
      <c r="OYQ860" s="13"/>
      <c r="OYR860" s="13"/>
      <c r="OYS860" s="13"/>
      <c r="OYT860" s="13"/>
      <c r="OYU860" s="13"/>
      <c r="OYV860" s="13"/>
      <c r="OYW860" s="13"/>
      <c r="OYX860" s="13"/>
      <c r="OYY860" s="13"/>
      <c r="OYZ860" s="13"/>
      <c r="OZA860" s="13"/>
      <c r="OZB860" s="13"/>
      <c r="OZC860" s="13"/>
      <c r="OZD860" s="13"/>
      <c r="OZE860" s="13"/>
      <c r="OZF860" s="13"/>
      <c r="OZG860" s="13"/>
      <c r="OZH860" s="13"/>
      <c r="OZI860" s="13"/>
      <c r="OZJ860" s="13"/>
      <c r="OZK860" s="13"/>
      <c r="OZL860" s="13"/>
      <c r="OZM860" s="13"/>
      <c r="OZN860" s="13"/>
      <c r="OZO860" s="13"/>
      <c r="OZP860" s="13"/>
      <c r="OZQ860" s="13"/>
      <c r="OZR860" s="13"/>
      <c r="OZS860" s="13"/>
      <c r="OZT860" s="13"/>
      <c r="OZU860" s="13"/>
      <c r="OZV860" s="13"/>
      <c r="OZW860" s="13"/>
      <c r="OZX860" s="13"/>
      <c r="OZY860" s="13"/>
      <c r="OZZ860" s="13"/>
      <c r="PAA860" s="13"/>
      <c r="PAB860" s="13"/>
      <c r="PAC860" s="13"/>
      <c r="PAD860" s="13"/>
      <c r="PAE860" s="13"/>
      <c r="PAF860" s="13"/>
      <c r="PAG860" s="13"/>
      <c r="PAH860" s="13"/>
      <c r="PAI860" s="13"/>
      <c r="PAJ860" s="13"/>
      <c r="PAK860" s="13"/>
      <c r="PAL860" s="13"/>
      <c r="PAM860" s="13"/>
      <c r="PAN860" s="13"/>
      <c r="PAO860" s="13"/>
      <c r="PAP860" s="13"/>
      <c r="PAQ860" s="13"/>
      <c r="PAR860" s="13"/>
      <c r="PAS860" s="13"/>
      <c r="PAT860" s="13"/>
      <c r="PAU860" s="13"/>
      <c r="PAV860" s="13"/>
      <c r="PAW860" s="13"/>
      <c r="PAX860" s="13"/>
      <c r="PAY860" s="13"/>
      <c r="PAZ860" s="13"/>
      <c r="PBA860" s="13"/>
      <c r="PBB860" s="13"/>
      <c r="PBC860" s="13"/>
      <c r="PBD860" s="13"/>
      <c r="PBE860" s="13"/>
      <c r="PBF860" s="13"/>
      <c r="PBG860" s="13"/>
      <c r="PBH860" s="13"/>
      <c r="PBI860" s="13"/>
      <c r="PBJ860" s="13"/>
      <c r="PBK860" s="13"/>
      <c r="PBL860" s="13"/>
      <c r="PBM860" s="13"/>
      <c r="PBN860" s="13"/>
      <c r="PBO860" s="13"/>
      <c r="PBP860" s="13"/>
      <c r="PBQ860" s="13"/>
      <c r="PBR860" s="13"/>
      <c r="PBS860" s="13"/>
      <c r="PBT860" s="13"/>
      <c r="PBU860" s="13"/>
      <c r="PBV860" s="13"/>
      <c r="PBW860" s="13"/>
      <c r="PBX860" s="13"/>
      <c r="PBY860" s="13"/>
      <c r="PBZ860" s="13"/>
      <c r="PCA860" s="13"/>
      <c r="PCB860" s="13"/>
      <c r="PCC860" s="13"/>
      <c r="PCD860" s="13"/>
      <c r="PCE860" s="13"/>
      <c r="PCF860" s="13"/>
      <c r="PCG860" s="13"/>
      <c r="PCH860" s="13"/>
      <c r="PCI860" s="13"/>
      <c r="PCJ860" s="13"/>
      <c r="PCK860" s="13"/>
      <c r="PCL860" s="13"/>
      <c r="PCM860" s="13"/>
      <c r="PCN860" s="13"/>
      <c r="PCO860" s="13"/>
      <c r="PCP860" s="13"/>
      <c r="PCQ860" s="13"/>
      <c r="PCR860" s="13"/>
      <c r="PCS860" s="13"/>
      <c r="PCT860" s="13"/>
      <c r="PCU860" s="13"/>
      <c r="PCV860" s="13"/>
      <c r="PCW860" s="13"/>
      <c r="PCX860" s="13"/>
      <c r="PCY860" s="13"/>
      <c r="PCZ860" s="13"/>
      <c r="PDA860" s="13"/>
      <c r="PDB860" s="13"/>
      <c r="PDC860" s="13"/>
      <c r="PDD860" s="13"/>
      <c r="PDE860" s="13"/>
      <c r="PDF860" s="13"/>
      <c r="PDG860" s="13"/>
      <c r="PDH860" s="13"/>
      <c r="PDI860" s="13"/>
      <c r="PDJ860" s="13"/>
      <c r="PDK860" s="13"/>
      <c r="PDL860" s="13"/>
      <c r="PDM860" s="13"/>
      <c r="PDN860" s="13"/>
      <c r="PDO860" s="13"/>
      <c r="PDP860" s="13"/>
      <c r="PDQ860" s="13"/>
      <c r="PDR860" s="13"/>
      <c r="PDS860" s="13"/>
      <c r="PDT860" s="13"/>
      <c r="PDU860" s="13"/>
      <c r="PDV860" s="13"/>
      <c r="PDW860" s="13"/>
      <c r="PDX860" s="13"/>
      <c r="PDY860" s="13"/>
      <c r="PDZ860" s="13"/>
      <c r="PEA860" s="13"/>
      <c r="PEB860" s="13"/>
      <c r="PEC860" s="13"/>
      <c r="PED860" s="13"/>
      <c r="PEE860" s="13"/>
      <c r="PEF860" s="13"/>
      <c r="PEG860" s="13"/>
      <c r="PEH860" s="13"/>
      <c r="PEI860" s="13"/>
      <c r="PEJ860" s="13"/>
      <c r="PEK860" s="13"/>
      <c r="PEL860" s="13"/>
      <c r="PEM860" s="13"/>
      <c r="PEN860" s="13"/>
      <c r="PEO860" s="13"/>
      <c r="PEP860" s="13"/>
      <c r="PEQ860" s="13"/>
      <c r="PER860" s="13"/>
      <c r="PES860" s="13"/>
      <c r="PET860" s="13"/>
      <c r="PEU860" s="13"/>
      <c r="PEV860" s="13"/>
      <c r="PEW860" s="13"/>
      <c r="PEX860" s="13"/>
      <c r="PEY860" s="13"/>
      <c r="PEZ860" s="13"/>
      <c r="PFA860" s="13"/>
      <c r="PFB860" s="13"/>
      <c r="PFC860" s="13"/>
      <c r="PFD860" s="13"/>
      <c r="PFE860" s="13"/>
      <c r="PFF860" s="13"/>
      <c r="PFG860" s="13"/>
      <c r="PFH860" s="13"/>
      <c r="PFI860" s="13"/>
      <c r="PFJ860" s="13"/>
      <c r="PFK860" s="13"/>
      <c r="PFL860" s="13"/>
      <c r="PFM860" s="13"/>
      <c r="PFN860" s="13"/>
      <c r="PFO860" s="13"/>
      <c r="PFP860" s="13"/>
      <c r="PFQ860" s="13"/>
      <c r="PFR860" s="13"/>
      <c r="PFS860" s="13"/>
      <c r="PFT860" s="13"/>
      <c r="PFU860" s="13"/>
      <c r="PFV860" s="13"/>
      <c r="PFW860" s="13"/>
      <c r="PFX860" s="13"/>
      <c r="PFY860" s="13"/>
      <c r="PFZ860" s="13"/>
      <c r="PGA860" s="13"/>
      <c r="PGB860" s="13"/>
      <c r="PGC860" s="13"/>
      <c r="PGD860" s="13"/>
      <c r="PGE860" s="13"/>
      <c r="PGF860" s="13"/>
      <c r="PGG860" s="13"/>
      <c r="PGH860" s="13"/>
      <c r="PGI860" s="13"/>
      <c r="PGJ860" s="13"/>
      <c r="PGK860" s="13"/>
      <c r="PGL860" s="13"/>
      <c r="PGM860" s="13"/>
      <c r="PGN860" s="13"/>
      <c r="PGO860" s="13"/>
      <c r="PGP860" s="13"/>
      <c r="PGQ860" s="13"/>
      <c r="PGR860" s="13"/>
      <c r="PGS860" s="13"/>
      <c r="PGT860" s="13"/>
      <c r="PGU860" s="13"/>
      <c r="PGV860" s="13"/>
      <c r="PGW860" s="13"/>
      <c r="PGX860" s="13"/>
      <c r="PGY860" s="13"/>
      <c r="PGZ860" s="13"/>
      <c r="PHA860" s="13"/>
      <c r="PHB860" s="13"/>
      <c r="PHC860" s="13"/>
      <c r="PHD860" s="13"/>
      <c r="PHE860" s="13"/>
      <c r="PHF860" s="13"/>
      <c r="PHG860" s="13"/>
      <c r="PHH860" s="13"/>
      <c r="PHI860" s="13"/>
      <c r="PHJ860" s="13"/>
      <c r="PHK860" s="13"/>
      <c r="PHL860" s="13"/>
      <c r="PHM860" s="13"/>
      <c r="PHN860" s="13"/>
      <c r="PHO860" s="13"/>
      <c r="PHP860" s="13"/>
      <c r="PHQ860" s="13"/>
      <c r="PHR860" s="13"/>
      <c r="PHS860" s="13"/>
      <c r="PHT860" s="13"/>
      <c r="PHU860" s="13"/>
      <c r="PHV860" s="13"/>
      <c r="PHW860" s="13"/>
      <c r="PHX860" s="13"/>
      <c r="PHY860" s="13"/>
      <c r="PHZ860" s="13"/>
      <c r="PIA860" s="13"/>
      <c r="PIB860" s="13"/>
      <c r="PIC860" s="13"/>
      <c r="PID860" s="13"/>
      <c r="PIE860" s="13"/>
      <c r="PIF860" s="13"/>
      <c r="PIG860" s="13"/>
      <c r="PIH860" s="13"/>
      <c r="PII860" s="13"/>
      <c r="PIJ860" s="13"/>
      <c r="PIK860" s="13"/>
      <c r="PIL860" s="13"/>
      <c r="PIM860" s="13"/>
      <c r="PIN860" s="13"/>
      <c r="PIO860" s="13"/>
      <c r="PIP860" s="13"/>
      <c r="PIQ860" s="13"/>
      <c r="PIR860" s="13"/>
      <c r="PIS860" s="13"/>
      <c r="PIT860" s="13"/>
      <c r="PIU860" s="13"/>
      <c r="PIV860" s="13"/>
      <c r="PIW860" s="13"/>
      <c r="PIX860" s="13"/>
      <c r="PIY860" s="13"/>
      <c r="PIZ860" s="13"/>
      <c r="PJA860" s="13"/>
      <c r="PJB860" s="13"/>
      <c r="PJC860" s="13"/>
      <c r="PJD860" s="13"/>
      <c r="PJE860" s="13"/>
      <c r="PJF860" s="13"/>
      <c r="PJG860" s="13"/>
      <c r="PJH860" s="13"/>
      <c r="PJI860" s="13"/>
      <c r="PJJ860" s="13"/>
      <c r="PJK860" s="13"/>
      <c r="PJL860" s="13"/>
      <c r="PJM860" s="13"/>
      <c r="PJN860" s="13"/>
      <c r="PJO860" s="13"/>
      <c r="PJP860" s="13"/>
      <c r="PJQ860" s="13"/>
      <c r="PJR860" s="13"/>
      <c r="PJS860" s="13"/>
      <c r="PJT860" s="13"/>
      <c r="PJU860" s="13"/>
      <c r="PJV860" s="13"/>
      <c r="PJW860" s="13"/>
      <c r="PJX860" s="13"/>
      <c r="PJY860" s="13"/>
      <c r="PJZ860" s="13"/>
      <c r="PKA860" s="13"/>
      <c r="PKB860" s="13"/>
      <c r="PKC860" s="13"/>
      <c r="PKD860" s="13"/>
      <c r="PKE860" s="13"/>
      <c r="PKF860" s="13"/>
      <c r="PKG860" s="13"/>
      <c r="PKH860" s="13"/>
      <c r="PKI860" s="13"/>
      <c r="PKJ860" s="13"/>
      <c r="PKK860" s="13"/>
      <c r="PKL860" s="13"/>
      <c r="PKM860" s="13"/>
      <c r="PKN860" s="13"/>
      <c r="PKO860" s="13"/>
      <c r="PKP860" s="13"/>
      <c r="PKQ860" s="13"/>
      <c r="PKR860" s="13"/>
      <c r="PKS860" s="13"/>
      <c r="PKT860" s="13"/>
      <c r="PKU860" s="13"/>
      <c r="PKV860" s="13"/>
      <c r="PKW860" s="13"/>
      <c r="PKX860" s="13"/>
      <c r="PKY860" s="13"/>
      <c r="PKZ860" s="13"/>
      <c r="PLA860" s="13"/>
      <c r="PLB860" s="13"/>
      <c r="PLC860" s="13"/>
      <c r="PLD860" s="13"/>
      <c r="PLE860" s="13"/>
      <c r="PLF860" s="13"/>
      <c r="PLG860" s="13"/>
      <c r="PLH860" s="13"/>
      <c r="PLI860" s="13"/>
      <c r="PLJ860" s="13"/>
      <c r="PLK860" s="13"/>
      <c r="PLL860" s="13"/>
      <c r="PLM860" s="13"/>
      <c r="PLN860" s="13"/>
      <c r="PLO860" s="13"/>
      <c r="PLP860" s="13"/>
      <c r="PLQ860" s="13"/>
      <c r="PLR860" s="13"/>
      <c r="PLS860" s="13"/>
      <c r="PLT860" s="13"/>
      <c r="PLU860" s="13"/>
      <c r="PLV860" s="13"/>
      <c r="PLW860" s="13"/>
      <c r="PLX860" s="13"/>
      <c r="PLY860" s="13"/>
      <c r="PLZ860" s="13"/>
      <c r="PMA860" s="13"/>
      <c r="PMB860" s="13"/>
      <c r="PMC860" s="13"/>
      <c r="PMD860" s="13"/>
      <c r="PME860" s="13"/>
      <c r="PMF860" s="13"/>
      <c r="PMG860" s="13"/>
      <c r="PMH860" s="13"/>
      <c r="PMI860" s="13"/>
      <c r="PMJ860" s="13"/>
      <c r="PMK860" s="13"/>
      <c r="PML860" s="13"/>
      <c r="PMM860" s="13"/>
      <c r="PMN860" s="13"/>
      <c r="PMO860" s="13"/>
      <c r="PMP860" s="13"/>
      <c r="PMQ860" s="13"/>
      <c r="PMR860" s="13"/>
      <c r="PMS860" s="13"/>
      <c r="PMT860" s="13"/>
      <c r="PMU860" s="13"/>
      <c r="PMV860" s="13"/>
      <c r="PMW860" s="13"/>
      <c r="PMX860" s="13"/>
      <c r="PMY860" s="13"/>
      <c r="PMZ860" s="13"/>
      <c r="PNA860" s="13"/>
      <c r="PNB860" s="13"/>
      <c r="PNC860" s="13"/>
      <c r="PND860" s="13"/>
      <c r="PNE860" s="13"/>
      <c r="PNF860" s="13"/>
      <c r="PNG860" s="13"/>
      <c r="PNH860" s="13"/>
      <c r="PNI860" s="13"/>
      <c r="PNJ860" s="13"/>
      <c r="PNK860" s="13"/>
      <c r="PNL860" s="13"/>
      <c r="PNM860" s="13"/>
      <c r="PNN860" s="13"/>
      <c r="PNO860" s="13"/>
      <c r="PNP860" s="13"/>
      <c r="PNQ860" s="13"/>
      <c r="PNR860" s="13"/>
      <c r="PNS860" s="13"/>
      <c r="PNT860" s="13"/>
      <c r="PNU860" s="13"/>
      <c r="PNV860" s="13"/>
      <c r="PNW860" s="13"/>
      <c r="PNX860" s="13"/>
      <c r="PNY860" s="13"/>
      <c r="PNZ860" s="13"/>
      <c r="POA860" s="13"/>
      <c r="POB860" s="13"/>
      <c r="POC860" s="13"/>
      <c r="POD860" s="13"/>
      <c r="POE860" s="13"/>
      <c r="POF860" s="13"/>
      <c r="POG860" s="13"/>
      <c r="POH860" s="13"/>
      <c r="POI860" s="13"/>
      <c r="POJ860" s="13"/>
      <c r="POK860" s="13"/>
      <c r="POL860" s="13"/>
      <c r="POM860" s="13"/>
      <c r="PON860" s="13"/>
      <c r="POO860" s="13"/>
      <c r="POP860" s="13"/>
      <c r="POQ860" s="13"/>
      <c r="POR860" s="13"/>
      <c r="POS860" s="13"/>
      <c r="POT860" s="13"/>
      <c r="POU860" s="13"/>
      <c r="POV860" s="13"/>
      <c r="POW860" s="13"/>
      <c r="POX860" s="13"/>
      <c r="POY860" s="13"/>
      <c r="POZ860" s="13"/>
      <c r="PPA860" s="13"/>
      <c r="PPB860" s="13"/>
      <c r="PPC860" s="13"/>
      <c r="PPD860" s="13"/>
      <c r="PPE860" s="13"/>
      <c r="PPF860" s="13"/>
      <c r="PPG860" s="13"/>
      <c r="PPH860" s="13"/>
      <c r="PPI860" s="13"/>
      <c r="PPJ860" s="13"/>
      <c r="PPK860" s="13"/>
      <c r="PPL860" s="13"/>
      <c r="PPM860" s="13"/>
      <c r="PPN860" s="13"/>
      <c r="PPO860" s="13"/>
      <c r="PPP860" s="13"/>
      <c r="PPQ860" s="13"/>
      <c r="PPR860" s="13"/>
      <c r="PPS860" s="13"/>
      <c r="PPT860" s="13"/>
      <c r="PPU860" s="13"/>
      <c r="PPV860" s="13"/>
      <c r="PPW860" s="13"/>
      <c r="PPX860" s="13"/>
      <c r="PPY860" s="13"/>
      <c r="PPZ860" s="13"/>
      <c r="PQA860" s="13"/>
      <c r="PQB860" s="13"/>
      <c r="PQC860" s="13"/>
      <c r="PQD860" s="13"/>
      <c r="PQE860" s="13"/>
      <c r="PQF860" s="13"/>
      <c r="PQG860" s="13"/>
      <c r="PQH860" s="13"/>
      <c r="PQI860" s="13"/>
      <c r="PQJ860" s="13"/>
      <c r="PQK860" s="13"/>
      <c r="PQL860" s="13"/>
      <c r="PQM860" s="13"/>
      <c r="PQN860" s="13"/>
      <c r="PQO860" s="13"/>
      <c r="PQP860" s="13"/>
      <c r="PQQ860" s="13"/>
      <c r="PQR860" s="13"/>
      <c r="PQS860" s="13"/>
      <c r="PQT860" s="13"/>
      <c r="PQU860" s="13"/>
      <c r="PQV860" s="13"/>
      <c r="PQW860" s="13"/>
      <c r="PQX860" s="13"/>
      <c r="PQY860" s="13"/>
      <c r="PQZ860" s="13"/>
      <c r="PRA860" s="13"/>
      <c r="PRB860" s="13"/>
      <c r="PRC860" s="13"/>
      <c r="PRD860" s="13"/>
      <c r="PRE860" s="13"/>
      <c r="PRF860" s="13"/>
      <c r="PRG860" s="13"/>
      <c r="PRH860" s="13"/>
      <c r="PRI860" s="13"/>
      <c r="PRJ860" s="13"/>
      <c r="PRK860" s="13"/>
      <c r="PRL860" s="13"/>
      <c r="PRM860" s="13"/>
      <c r="PRN860" s="13"/>
      <c r="PRO860" s="13"/>
      <c r="PRP860" s="13"/>
      <c r="PRQ860" s="13"/>
      <c r="PRR860" s="13"/>
      <c r="PRS860" s="13"/>
      <c r="PRT860" s="13"/>
      <c r="PRU860" s="13"/>
      <c r="PRV860" s="13"/>
      <c r="PRW860" s="13"/>
      <c r="PRX860" s="13"/>
      <c r="PRY860" s="13"/>
      <c r="PRZ860" s="13"/>
      <c r="PSA860" s="13"/>
      <c r="PSB860" s="13"/>
      <c r="PSC860" s="13"/>
      <c r="PSD860" s="13"/>
      <c r="PSE860" s="13"/>
      <c r="PSF860" s="13"/>
      <c r="PSG860" s="13"/>
      <c r="PSH860" s="13"/>
      <c r="PSI860" s="13"/>
      <c r="PSJ860" s="13"/>
      <c r="PSK860" s="13"/>
      <c r="PSL860" s="13"/>
      <c r="PSM860" s="13"/>
      <c r="PSN860" s="13"/>
      <c r="PSO860" s="13"/>
      <c r="PSP860" s="13"/>
      <c r="PSQ860" s="13"/>
      <c r="PSR860" s="13"/>
      <c r="PSS860" s="13"/>
      <c r="PST860" s="13"/>
      <c r="PSU860" s="13"/>
      <c r="PSV860" s="13"/>
      <c r="PSW860" s="13"/>
      <c r="PSX860" s="13"/>
      <c r="PSY860" s="13"/>
      <c r="PSZ860" s="13"/>
      <c r="PTA860" s="13"/>
      <c r="PTB860" s="13"/>
      <c r="PTC860" s="13"/>
      <c r="PTD860" s="13"/>
      <c r="PTE860" s="13"/>
      <c r="PTF860" s="13"/>
      <c r="PTG860" s="13"/>
      <c r="PTH860" s="13"/>
      <c r="PTI860" s="13"/>
      <c r="PTJ860" s="13"/>
      <c r="PTK860" s="13"/>
      <c r="PTL860" s="13"/>
      <c r="PTM860" s="13"/>
      <c r="PTN860" s="13"/>
      <c r="PTO860" s="13"/>
      <c r="PTP860" s="13"/>
      <c r="PTQ860" s="13"/>
      <c r="PTR860" s="13"/>
      <c r="PTS860" s="13"/>
      <c r="PTT860" s="13"/>
      <c r="PTU860" s="13"/>
      <c r="PTV860" s="13"/>
      <c r="PTW860" s="13"/>
      <c r="PTX860" s="13"/>
      <c r="PTY860" s="13"/>
      <c r="PTZ860" s="13"/>
      <c r="PUA860" s="13"/>
      <c r="PUB860" s="13"/>
      <c r="PUC860" s="13"/>
      <c r="PUD860" s="13"/>
      <c r="PUE860" s="13"/>
      <c r="PUF860" s="13"/>
      <c r="PUG860" s="13"/>
      <c r="PUH860" s="13"/>
      <c r="PUI860" s="13"/>
      <c r="PUJ860" s="13"/>
      <c r="PUK860" s="13"/>
      <c r="PUL860" s="13"/>
      <c r="PUM860" s="13"/>
      <c r="PUN860" s="13"/>
      <c r="PUO860" s="13"/>
      <c r="PUP860" s="13"/>
      <c r="PUQ860" s="13"/>
      <c r="PUR860" s="13"/>
      <c r="PUS860" s="13"/>
      <c r="PUT860" s="13"/>
      <c r="PUU860" s="13"/>
      <c r="PUV860" s="13"/>
      <c r="PUW860" s="13"/>
      <c r="PUX860" s="13"/>
      <c r="PUY860" s="13"/>
      <c r="PUZ860" s="13"/>
      <c r="PVA860" s="13"/>
      <c r="PVB860" s="13"/>
      <c r="PVC860" s="13"/>
      <c r="PVD860" s="13"/>
      <c r="PVE860" s="13"/>
      <c r="PVF860" s="13"/>
      <c r="PVG860" s="13"/>
      <c r="PVH860" s="13"/>
      <c r="PVI860" s="13"/>
      <c r="PVJ860" s="13"/>
      <c r="PVK860" s="13"/>
      <c r="PVL860" s="13"/>
      <c r="PVM860" s="13"/>
      <c r="PVN860" s="13"/>
      <c r="PVO860" s="13"/>
      <c r="PVP860" s="13"/>
      <c r="PVQ860" s="13"/>
      <c r="PVR860" s="13"/>
      <c r="PVS860" s="13"/>
      <c r="PVT860" s="13"/>
      <c r="PVU860" s="13"/>
      <c r="PVV860" s="13"/>
      <c r="PVW860" s="13"/>
      <c r="PVX860" s="13"/>
      <c r="PVY860" s="13"/>
      <c r="PVZ860" s="13"/>
      <c r="PWA860" s="13"/>
      <c r="PWB860" s="13"/>
      <c r="PWC860" s="13"/>
      <c r="PWD860" s="13"/>
      <c r="PWE860" s="13"/>
      <c r="PWF860" s="13"/>
      <c r="PWG860" s="13"/>
      <c r="PWH860" s="13"/>
      <c r="PWI860" s="13"/>
      <c r="PWJ860" s="13"/>
      <c r="PWK860" s="13"/>
      <c r="PWL860" s="13"/>
      <c r="PWM860" s="13"/>
      <c r="PWN860" s="13"/>
      <c r="PWO860" s="13"/>
      <c r="PWP860" s="13"/>
      <c r="PWQ860" s="13"/>
      <c r="PWR860" s="13"/>
      <c r="PWS860" s="13"/>
      <c r="PWT860" s="13"/>
      <c r="PWU860" s="13"/>
      <c r="PWV860" s="13"/>
      <c r="PWW860" s="13"/>
      <c r="PWX860" s="13"/>
      <c r="PWY860" s="13"/>
      <c r="PWZ860" s="13"/>
      <c r="PXA860" s="13"/>
      <c r="PXB860" s="13"/>
      <c r="PXC860" s="13"/>
      <c r="PXD860" s="13"/>
      <c r="PXE860" s="13"/>
      <c r="PXF860" s="13"/>
      <c r="PXG860" s="13"/>
      <c r="PXH860" s="13"/>
      <c r="PXI860" s="13"/>
      <c r="PXJ860" s="13"/>
      <c r="PXK860" s="13"/>
      <c r="PXL860" s="13"/>
      <c r="PXM860" s="13"/>
      <c r="PXN860" s="13"/>
      <c r="PXO860" s="13"/>
      <c r="PXP860" s="13"/>
      <c r="PXQ860" s="13"/>
      <c r="PXR860" s="13"/>
      <c r="PXS860" s="13"/>
      <c r="PXT860" s="13"/>
      <c r="PXU860" s="13"/>
      <c r="PXV860" s="13"/>
      <c r="PXW860" s="13"/>
      <c r="PXX860" s="13"/>
      <c r="PXY860" s="13"/>
      <c r="PXZ860" s="13"/>
      <c r="PYA860" s="13"/>
      <c r="PYB860" s="13"/>
      <c r="PYC860" s="13"/>
      <c r="PYD860" s="13"/>
      <c r="PYE860" s="13"/>
      <c r="PYF860" s="13"/>
      <c r="PYG860" s="13"/>
      <c r="PYH860" s="13"/>
      <c r="PYI860" s="13"/>
      <c r="PYJ860" s="13"/>
      <c r="PYK860" s="13"/>
      <c r="PYL860" s="13"/>
      <c r="PYM860" s="13"/>
      <c r="PYN860" s="13"/>
      <c r="PYO860" s="13"/>
      <c r="PYP860" s="13"/>
      <c r="PYQ860" s="13"/>
      <c r="PYR860" s="13"/>
      <c r="PYS860" s="13"/>
      <c r="PYT860" s="13"/>
      <c r="PYU860" s="13"/>
      <c r="PYV860" s="13"/>
      <c r="PYW860" s="13"/>
      <c r="PYX860" s="13"/>
      <c r="PYY860" s="13"/>
      <c r="PYZ860" s="13"/>
      <c r="PZA860" s="13"/>
      <c r="PZB860" s="13"/>
      <c r="PZC860" s="13"/>
      <c r="PZD860" s="13"/>
      <c r="PZE860" s="13"/>
      <c r="PZF860" s="13"/>
      <c r="PZG860" s="13"/>
      <c r="PZH860" s="13"/>
      <c r="PZI860" s="13"/>
      <c r="PZJ860" s="13"/>
      <c r="PZK860" s="13"/>
      <c r="PZL860" s="13"/>
      <c r="PZM860" s="13"/>
      <c r="PZN860" s="13"/>
      <c r="PZO860" s="13"/>
      <c r="PZP860" s="13"/>
      <c r="PZQ860" s="13"/>
      <c r="PZR860" s="13"/>
      <c r="PZS860" s="13"/>
      <c r="PZT860" s="13"/>
      <c r="PZU860" s="13"/>
      <c r="PZV860" s="13"/>
      <c r="PZW860" s="13"/>
      <c r="PZX860" s="13"/>
      <c r="PZY860" s="13"/>
      <c r="PZZ860" s="13"/>
      <c r="QAA860" s="13"/>
      <c r="QAB860" s="13"/>
      <c r="QAC860" s="13"/>
      <c r="QAD860" s="13"/>
      <c r="QAE860" s="13"/>
      <c r="QAF860" s="13"/>
      <c r="QAG860" s="13"/>
      <c r="QAH860" s="13"/>
      <c r="QAI860" s="13"/>
      <c r="QAJ860" s="13"/>
      <c r="QAK860" s="13"/>
      <c r="QAL860" s="13"/>
      <c r="QAM860" s="13"/>
      <c r="QAN860" s="13"/>
      <c r="QAO860" s="13"/>
      <c r="QAP860" s="13"/>
      <c r="QAQ860" s="13"/>
      <c r="QAR860" s="13"/>
      <c r="QAS860" s="13"/>
      <c r="QAT860" s="13"/>
      <c r="QAU860" s="13"/>
      <c r="QAV860" s="13"/>
      <c r="QAW860" s="13"/>
      <c r="QAX860" s="13"/>
      <c r="QAY860" s="13"/>
      <c r="QAZ860" s="13"/>
      <c r="QBA860" s="13"/>
      <c r="QBB860" s="13"/>
      <c r="QBC860" s="13"/>
      <c r="QBD860" s="13"/>
      <c r="QBE860" s="13"/>
      <c r="QBF860" s="13"/>
      <c r="QBG860" s="13"/>
      <c r="QBH860" s="13"/>
      <c r="QBI860" s="13"/>
      <c r="QBJ860" s="13"/>
      <c r="QBK860" s="13"/>
      <c r="QBL860" s="13"/>
      <c r="QBM860" s="13"/>
      <c r="QBN860" s="13"/>
      <c r="QBO860" s="13"/>
      <c r="QBP860" s="13"/>
      <c r="QBQ860" s="13"/>
      <c r="QBR860" s="13"/>
      <c r="QBS860" s="13"/>
      <c r="QBT860" s="13"/>
      <c r="QBU860" s="13"/>
      <c r="QBV860" s="13"/>
      <c r="QBW860" s="13"/>
      <c r="QBX860" s="13"/>
      <c r="QBY860" s="13"/>
      <c r="QBZ860" s="13"/>
      <c r="QCA860" s="13"/>
      <c r="QCB860" s="13"/>
      <c r="QCC860" s="13"/>
      <c r="QCD860" s="13"/>
      <c r="QCE860" s="13"/>
      <c r="QCF860" s="13"/>
      <c r="QCG860" s="13"/>
      <c r="QCH860" s="13"/>
      <c r="QCI860" s="13"/>
      <c r="QCJ860" s="13"/>
      <c r="QCK860" s="13"/>
      <c r="QCL860" s="13"/>
      <c r="QCM860" s="13"/>
      <c r="QCN860" s="13"/>
      <c r="QCO860" s="13"/>
      <c r="QCP860" s="13"/>
      <c r="QCQ860" s="13"/>
      <c r="QCR860" s="13"/>
      <c r="QCS860" s="13"/>
      <c r="QCT860" s="13"/>
      <c r="QCU860" s="13"/>
      <c r="QCV860" s="13"/>
      <c r="QCW860" s="13"/>
      <c r="QCX860" s="13"/>
      <c r="QCY860" s="13"/>
      <c r="QCZ860" s="13"/>
      <c r="QDA860" s="13"/>
      <c r="QDB860" s="13"/>
      <c r="QDC860" s="13"/>
      <c r="QDD860" s="13"/>
      <c r="QDE860" s="13"/>
      <c r="QDF860" s="13"/>
      <c r="QDG860" s="13"/>
      <c r="QDH860" s="13"/>
      <c r="QDI860" s="13"/>
      <c r="QDJ860" s="13"/>
      <c r="QDK860" s="13"/>
      <c r="QDL860" s="13"/>
      <c r="QDM860" s="13"/>
      <c r="QDN860" s="13"/>
      <c r="QDO860" s="13"/>
      <c r="QDP860" s="13"/>
      <c r="QDQ860" s="13"/>
      <c r="QDR860" s="13"/>
      <c r="QDS860" s="13"/>
      <c r="QDT860" s="13"/>
      <c r="QDU860" s="13"/>
      <c r="QDV860" s="13"/>
      <c r="QDW860" s="13"/>
      <c r="QDX860" s="13"/>
      <c r="QDY860" s="13"/>
      <c r="QDZ860" s="13"/>
      <c r="QEA860" s="13"/>
      <c r="QEB860" s="13"/>
      <c r="QEC860" s="13"/>
      <c r="QED860" s="13"/>
      <c r="QEE860" s="13"/>
      <c r="QEF860" s="13"/>
      <c r="QEG860" s="13"/>
      <c r="QEH860" s="13"/>
      <c r="QEI860" s="13"/>
      <c r="QEJ860" s="13"/>
      <c r="QEK860" s="13"/>
      <c r="QEL860" s="13"/>
      <c r="QEM860" s="13"/>
      <c r="QEN860" s="13"/>
      <c r="QEO860" s="13"/>
      <c r="QEP860" s="13"/>
      <c r="QEQ860" s="13"/>
      <c r="QER860" s="13"/>
      <c r="QES860" s="13"/>
      <c r="QET860" s="13"/>
      <c r="QEU860" s="13"/>
      <c r="QEV860" s="13"/>
      <c r="QEW860" s="13"/>
      <c r="QEX860" s="13"/>
      <c r="QEY860" s="13"/>
      <c r="QEZ860" s="13"/>
      <c r="QFA860" s="13"/>
      <c r="QFB860" s="13"/>
      <c r="QFC860" s="13"/>
      <c r="QFD860" s="13"/>
      <c r="QFE860" s="13"/>
      <c r="QFF860" s="13"/>
      <c r="QFG860" s="13"/>
      <c r="QFH860" s="13"/>
      <c r="QFI860" s="13"/>
      <c r="QFJ860" s="13"/>
      <c r="QFK860" s="13"/>
      <c r="QFL860" s="13"/>
      <c r="QFM860" s="13"/>
      <c r="QFN860" s="13"/>
      <c r="QFO860" s="13"/>
      <c r="QFP860" s="13"/>
      <c r="QFQ860" s="13"/>
      <c r="QFR860" s="13"/>
      <c r="QFS860" s="13"/>
      <c r="QFT860" s="13"/>
      <c r="QFU860" s="13"/>
      <c r="QFV860" s="13"/>
      <c r="QFW860" s="13"/>
      <c r="QFX860" s="13"/>
      <c r="QFY860" s="13"/>
      <c r="QFZ860" s="13"/>
      <c r="QGA860" s="13"/>
      <c r="QGB860" s="13"/>
      <c r="QGC860" s="13"/>
      <c r="QGD860" s="13"/>
      <c r="QGE860" s="13"/>
      <c r="QGF860" s="13"/>
      <c r="QGG860" s="13"/>
      <c r="QGH860" s="13"/>
      <c r="QGI860" s="13"/>
      <c r="QGJ860" s="13"/>
      <c r="QGK860" s="13"/>
      <c r="QGL860" s="13"/>
      <c r="QGM860" s="13"/>
      <c r="QGN860" s="13"/>
      <c r="QGO860" s="13"/>
      <c r="QGP860" s="13"/>
      <c r="QGQ860" s="13"/>
      <c r="QGR860" s="13"/>
      <c r="QGS860" s="13"/>
      <c r="QGT860" s="13"/>
      <c r="QGU860" s="13"/>
      <c r="QGV860" s="13"/>
      <c r="QGW860" s="13"/>
      <c r="QGX860" s="13"/>
      <c r="QGY860" s="13"/>
      <c r="QGZ860" s="13"/>
      <c r="QHA860" s="13"/>
      <c r="QHB860" s="13"/>
      <c r="QHC860" s="13"/>
      <c r="QHD860" s="13"/>
      <c r="QHE860" s="13"/>
      <c r="QHF860" s="13"/>
      <c r="QHG860" s="13"/>
      <c r="QHH860" s="13"/>
      <c r="QHI860" s="13"/>
      <c r="QHJ860" s="13"/>
      <c r="QHK860" s="13"/>
      <c r="QHL860" s="13"/>
      <c r="QHM860" s="13"/>
      <c r="QHN860" s="13"/>
      <c r="QHO860" s="13"/>
      <c r="QHP860" s="13"/>
      <c r="QHQ860" s="13"/>
      <c r="QHR860" s="13"/>
      <c r="QHS860" s="13"/>
      <c r="QHT860" s="13"/>
      <c r="QHU860" s="13"/>
      <c r="QHV860" s="13"/>
      <c r="QHW860" s="13"/>
      <c r="QHX860" s="13"/>
      <c r="QHY860" s="13"/>
      <c r="QHZ860" s="13"/>
      <c r="QIA860" s="13"/>
      <c r="QIB860" s="13"/>
      <c r="QIC860" s="13"/>
      <c r="QID860" s="13"/>
      <c r="QIE860" s="13"/>
      <c r="QIF860" s="13"/>
      <c r="QIG860" s="13"/>
      <c r="QIH860" s="13"/>
      <c r="QII860" s="13"/>
      <c r="QIJ860" s="13"/>
      <c r="QIK860" s="13"/>
      <c r="QIL860" s="13"/>
      <c r="QIM860" s="13"/>
      <c r="QIN860" s="13"/>
      <c r="QIO860" s="13"/>
      <c r="QIP860" s="13"/>
      <c r="QIQ860" s="13"/>
      <c r="QIR860" s="13"/>
      <c r="QIS860" s="13"/>
      <c r="QIT860" s="13"/>
      <c r="QIU860" s="13"/>
      <c r="QIV860" s="13"/>
      <c r="QIW860" s="13"/>
      <c r="QIX860" s="13"/>
      <c r="QIY860" s="13"/>
      <c r="QIZ860" s="13"/>
      <c r="QJA860" s="13"/>
      <c r="QJB860" s="13"/>
      <c r="QJC860" s="13"/>
      <c r="QJD860" s="13"/>
      <c r="QJE860" s="13"/>
      <c r="QJF860" s="13"/>
      <c r="QJG860" s="13"/>
      <c r="QJH860" s="13"/>
      <c r="QJI860" s="13"/>
      <c r="QJJ860" s="13"/>
      <c r="QJK860" s="13"/>
      <c r="QJL860" s="13"/>
      <c r="QJM860" s="13"/>
      <c r="QJN860" s="13"/>
      <c r="QJO860" s="13"/>
      <c r="QJP860" s="13"/>
      <c r="QJQ860" s="13"/>
      <c r="QJR860" s="13"/>
      <c r="QJS860" s="13"/>
      <c r="QJT860" s="13"/>
      <c r="QJU860" s="13"/>
      <c r="QJV860" s="13"/>
      <c r="QJW860" s="13"/>
      <c r="QJX860" s="13"/>
      <c r="QJY860" s="13"/>
      <c r="QJZ860" s="13"/>
      <c r="QKA860" s="13"/>
      <c r="QKB860" s="13"/>
      <c r="QKC860" s="13"/>
      <c r="QKD860" s="13"/>
      <c r="QKE860" s="13"/>
      <c r="QKF860" s="13"/>
      <c r="QKG860" s="13"/>
      <c r="QKH860" s="13"/>
      <c r="QKI860" s="13"/>
      <c r="QKJ860" s="13"/>
      <c r="QKK860" s="13"/>
      <c r="QKL860" s="13"/>
      <c r="QKM860" s="13"/>
      <c r="QKN860" s="13"/>
      <c r="QKO860" s="13"/>
      <c r="QKP860" s="13"/>
      <c r="QKQ860" s="13"/>
      <c r="QKR860" s="13"/>
      <c r="QKS860" s="13"/>
      <c r="QKT860" s="13"/>
      <c r="QKU860" s="13"/>
      <c r="QKV860" s="13"/>
      <c r="QKW860" s="13"/>
      <c r="QKX860" s="13"/>
      <c r="QKY860" s="13"/>
      <c r="QKZ860" s="13"/>
      <c r="QLA860" s="13"/>
      <c r="QLB860" s="13"/>
      <c r="QLC860" s="13"/>
      <c r="QLD860" s="13"/>
      <c r="QLE860" s="13"/>
      <c r="QLF860" s="13"/>
      <c r="QLG860" s="13"/>
      <c r="QLH860" s="13"/>
      <c r="QLI860" s="13"/>
      <c r="QLJ860" s="13"/>
      <c r="QLK860" s="13"/>
      <c r="QLL860" s="13"/>
      <c r="QLM860" s="13"/>
      <c r="QLN860" s="13"/>
      <c r="QLO860" s="13"/>
      <c r="QLP860" s="13"/>
      <c r="QLQ860" s="13"/>
      <c r="QLR860" s="13"/>
      <c r="QLS860" s="13"/>
      <c r="QLT860" s="13"/>
      <c r="QLU860" s="13"/>
      <c r="QLV860" s="13"/>
      <c r="QLW860" s="13"/>
      <c r="QLX860" s="13"/>
      <c r="QLY860" s="13"/>
      <c r="QLZ860" s="13"/>
      <c r="QMA860" s="13"/>
      <c r="QMB860" s="13"/>
      <c r="QMC860" s="13"/>
      <c r="QMD860" s="13"/>
      <c r="QME860" s="13"/>
      <c r="QMF860" s="13"/>
      <c r="QMG860" s="13"/>
      <c r="QMH860" s="13"/>
      <c r="QMI860" s="13"/>
      <c r="QMJ860" s="13"/>
      <c r="QMK860" s="13"/>
      <c r="QML860" s="13"/>
      <c r="QMM860" s="13"/>
      <c r="QMN860" s="13"/>
      <c r="QMO860" s="13"/>
      <c r="QMP860" s="13"/>
      <c r="QMQ860" s="13"/>
      <c r="QMR860" s="13"/>
      <c r="QMS860" s="13"/>
      <c r="QMT860" s="13"/>
      <c r="QMU860" s="13"/>
      <c r="QMV860" s="13"/>
      <c r="QMW860" s="13"/>
      <c r="QMX860" s="13"/>
      <c r="QMY860" s="13"/>
      <c r="QMZ860" s="13"/>
      <c r="QNA860" s="13"/>
      <c r="QNB860" s="13"/>
      <c r="QNC860" s="13"/>
      <c r="QND860" s="13"/>
      <c r="QNE860" s="13"/>
      <c r="QNF860" s="13"/>
      <c r="QNG860" s="13"/>
      <c r="QNH860" s="13"/>
      <c r="QNI860" s="13"/>
      <c r="QNJ860" s="13"/>
      <c r="QNK860" s="13"/>
      <c r="QNL860" s="13"/>
      <c r="QNM860" s="13"/>
      <c r="QNN860" s="13"/>
      <c r="QNO860" s="13"/>
      <c r="QNP860" s="13"/>
      <c r="QNQ860" s="13"/>
      <c r="QNR860" s="13"/>
      <c r="QNS860" s="13"/>
      <c r="QNT860" s="13"/>
      <c r="QNU860" s="13"/>
      <c r="QNV860" s="13"/>
      <c r="QNW860" s="13"/>
      <c r="QNX860" s="13"/>
      <c r="QNY860" s="13"/>
      <c r="QNZ860" s="13"/>
      <c r="QOA860" s="13"/>
      <c r="QOB860" s="13"/>
      <c r="QOC860" s="13"/>
      <c r="QOD860" s="13"/>
      <c r="QOE860" s="13"/>
      <c r="QOF860" s="13"/>
      <c r="QOG860" s="13"/>
      <c r="QOH860" s="13"/>
      <c r="QOI860" s="13"/>
      <c r="QOJ860" s="13"/>
      <c r="QOK860" s="13"/>
      <c r="QOL860" s="13"/>
      <c r="QOM860" s="13"/>
      <c r="QON860" s="13"/>
      <c r="QOO860" s="13"/>
      <c r="QOP860" s="13"/>
      <c r="QOQ860" s="13"/>
      <c r="QOR860" s="13"/>
      <c r="QOS860" s="13"/>
      <c r="QOT860" s="13"/>
      <c r="QOU860" s="13"/>
      <c r="QOV860" s="13"/>
      <c r="QOW860" s="13"/>
      <c r="QOX860" s="13"/>
      <c r="QOY860" s="13"/>
      <c r="QOZ860" s="13"/>
      <c r="QPA860" s="13"/>
      <c r="QPB860" s="13"/>
      <c r="QPC860" s="13"/>
      <c r="QPD860" s="13"/>
      <c r="QPE860" s="13"/>
      <c r="QPF860" s="13"/>
      <c r="QPG860" s="13"/>
      <c r="QPH860" s="13"/>
      <c r="QPI860" s="13"/>
      <c r="QPJ860" s="13"/>
      <c r="QPK860" s="13"/>
      <c r="QPL860" s="13"/>
      <c r="QPM860" s="13"/>
      <c r="QPN860" s="13"/>
      <c r="QPO860" s="13"/>
      <c r="QPP860" s="13"/>
      <c r="QPQ860" s="13"/>
      <c r="QPR860" s="13"/>
      <c r="QPS860" s="13"/>
      <c r="QPT860" s="13"/>
      <c r="QPU860" s="13"/>
      <c r="QPV860" s="13"/>
      <c r="QPW860" s="13"/>
      <c r="QPX860" s="13"/>
      <c r="QPY860" s="13"/>
      <c r="QPZ860" s="13"/>
      <c r="QQA860" s="13"/>
      <c r="QQB860" s="13"/>
      <c r="QQC860" s="13"/>
      <c r="QQD860" s="13"/>
      <c r="QQE860" s="13"/>
      <c r="QQF860" s="13"/>
      <c r="QQG860" s="13"/>
      <c r="QQH860" s="13"/>
      <c r="QQI860" s="13"/>
      <c r="QQJ860" s="13"/>
      <c r="QQK860" s="13"/>
      <c r="QQL860" s="13"/>
      <c r="QQM860" s="13"/>
      <c r="QQN860" s="13"/>
      <c r="QQO860" s="13"/>
      <c r="QQP860" s="13"/>
      <c r="QQQ860" s="13"/>
      <c r="QQR860" s="13"/>
      <c r="QQS860" s="13"/>
      <c r="QQT860" s="13"/>
      <c r="QQU860" s="13"/>
      <c r="QQV860" s="13"/>
      <c r="QQW860" s="13"/>
      <c r="QQX860" s="13"/>
      <c r="QQY860" s="13"/>
      <c r="QQZ860" s="13"/>
      <c r="QRA860" s="13"/>
      <c r="QRB860" s="13"/>
      <c r="QRC860" s="13"/>
      <c r="QRD860" s="13"/>
      <c r="QRE860" s="13"/>
      <c r="QRF860" s="13"/>
      <c r="QRG860" s="13"/>
      <c r="QRH860" s="13"/>
      <c r="QRI860" s="13"/>
      <c r="QRJ860" s="13"/>
      <c r="QRK860" s="13"/>
      <c r="QRL860" s="13"/>
      <c r="QRM860" s="13"/>
      <c r="QRN860" s="13"/>
      <c r="QRO860" s="13"/>
      <c r="QRP860" s="13"/>
      <c r="QRQ860" s="13"/>
      <c r="QRR860" s="13"/>
      <c r="QRS860" s="13"/>
      <c r="QRT860" s="13"/>
      <c r="QRU860" s="13"/>
      <c r="QRV860" s="13"/>
      <c r="QRW860" s="13"/>
      <c r="QRX860" s="13"/>
      <c r="QRY860" s="13"/>
      <c r="QRZ860" s="13"/>
      <c r="QSA860" s="13"/>
      <c r="QSB860" s="13"/>
      <c r="QSC860" s="13"/>
      <c r="QSD860" s="13"/>
      <c r="QSE860" s="13"/>
      <c r="QSF860" s="13"/>
      <c r="QSG860" s="13"/>
      <c r="QSH860" s="13"/>
      <c r="QSI860" s="13"/>
      <c r="QSJ860" s="13"/>
      <c r="QSK860" s="13"/>
      <c r="QSL860" s="13"/>
      <c r="QSM860" s="13"/>
      <c r="QSN860" s="13"/>
      <c r="QSO860" s="13"/>
      <c r="QSP860" s="13"/>
      <c r="QSQ860" s="13"/>
      <c r="QSR860" s="13"/>
      <c r="QSS860" s="13"/>
      <c r="QST860" s="13"/>
      <c r="QSU860" s="13"/>
      <c r="QSV860" s="13"/>
      <c r="QSW860" s="13"/>
      <c r="QSX860" s="13"/>
      <c r="QSY860" s="13"/>
      <c r="QSZ860" s="13"/>
      <c r="QTA860" s="13"/>
      <c r="QTB860" s="13"/>
      <c r="QTC860" s="13"/>
      <c r="QTD860" s="13"/>
      <c r="QTE860" s="13"/>
      <c r="QTF860" s="13"/>
      <c r="QTG860" s="13"/>
      <c r="QTH860" s="13"/>
      <c r="QTI860" s="13"/>
      <c r="QTJ860" s="13"/>
      <c r="QTK860" s="13"/>
      <c r="QTL860" s="13"/>
      <c r="QTM860" s="13"/>
      <c r="QTN860" s="13"/>
      <c r="QTO860" s="13"/>
      <c r="QTP860" s="13"/>
      <c r="QTQ860" s="13"/>
      <c r="QTR860" s="13"/>
      <c r="QTS860" s="13"/>
      <c r="QTT860" s="13"/>
      <c r="QTU860" s="13"/>
      <c r="QTV860" s="13"/>
      <c r="QTW860" s="13"/>
      <c r="QTX860" s="13"/>
      <c r="QTY860" s="13"/>
      <c r="QTZ860" s="13"/>
      <c r="QUA860" s="13"/>
      <c r="QUB860" s="13"/>
      <c r="QUC860" s="13"/>
      <c r="QUD860" s="13"/>
      <c r="QUE860" s="13"/>
      <c r="QUF860" s="13"/>
      <c r="QUG860" s="13"/>
      <c r="QUH860" s="13"/>
      <c r="QUI860" s="13"/>
      <c r="QUJ860" s="13"/>
      <c r="QUK860" s="13"/>
      <c r="QUL860" s="13"/>
      <c r="QUM860" s="13"/>
      <c r="QUN860" s="13"/>
      <c r="QUO860" s="13"/>
      <c r="QUP860" s="13"/>
      <c r="QUQ860" s="13"/>
      <c r="QUR860" s="13"/>
      <c r="QUS860" s="13"/>
      <c r="QUT860" s="13"/>
      <c r="QUU860" s="13"/>
      <c r="QUV860" s="13"/>
      <c r="QUW860" s="13"/>
      <c r="QUX860" s="13"/>
      <c r="QUY860" s="13"/>
      <c r="QUZ860" s="13"/>
      <c r="QVA860" s="13"/>
      <c r="QVB860" s="13"/>
      <c r="QVC860" s="13"/>
      <c r="QVD860" s="13"/>
      <c r="QVE860" s="13"/>
      <c r="QVF860" s="13"/>
      <c r="QVG860" s="13"/>
      <c r="QVH860" s="13"/>
      <c r="QVI860" s="13"/>
      <c r="QVJ860" s="13"/>
      <c r="QVK860" s="13"/>
      <c r="QVL860" s="13"/>
      <c r="QVM860" s="13"/>
      <c r="QVN860" s="13"/>
      <c r="QVO860" s="13"/>
      <c r="QVP860" s="13"/>
      <c r="QVQ860" s="13"/>
      <c r="QVR860" s="13"/>
      <c r="QVS860" s="13"/>
      <c r="QVT860" s="13"/>
      <c r="QVU860" s="13"/>
      <c r="QVV860" s="13"/>
      <c r="QVW860" s="13"/>
      <c r="QVX860" s="13"/>
      <c r="QVY860" s="13"/>
      <c r="QVZ860" s="13"/>
      <c r="QWA860" s="13"/>
      <c r="QWB860" s="13"/>
      <c r="QWC860" s="13"/>
      <c r="QWD860" s="13"/>
      <c r="QWE860" s="13"/>
      <c r="QWF860" s="13"/>
      <c r="QWG860" s="13"/>
      <c r="QWH860" s="13"/>
      <c r="QWI860" s="13"/>
      <c r="QWJ860" s="13"/>
      <c r="QWK860" s="13"/>
      <c r="QWL860" s="13"/>
      <c r="QWM860" s="13"/>
      <c r="QWN860" s="13"/>
      <c r="QWO860" s="13"/>
      <c r="QWP860" s="13"/>
      <c r="QWQ860" s="13"/>
      <c r="QWR860" s="13"/>
      <c r="QWS860" s="13"/>
      <c r="QWT860" s="13"/>
      <c r="QWU860" s="13"/>
      <c r="QWV860" s="13"/>
      <c r="QWW860" s="13"/>
      <c r="QWX860" s="13"/>
      <c r="QWY860" s="13"/>
      <c r="QWZ860" s="13"/>
      <c r="QXA860" s="13"/>
      <c r="QXB860" s="13"/>
      <c r="QXC860" s="13"/>
      <c r="QXD860" s="13"/>
      <c r="QXE860" s="13"/>
      <c r="QXF860" s="13"/>
      <c r="QXG860" s="13"/>
      <c r="QXH860" s="13"/>
      <c r="QXI860" s="13"/>
      <c r="QXJ860" s="13"/>
      <c r="QXK860" s="13"/>
      <c r="QXL860" s="13"/>
      <c r="QXM860" s="13"/>
      <c r="QXN860" s="13"/>
      <c r="QXO860" s="13"/>
      <c r="QXP860" s="13"/>
      <c r="QXQ860" s="13"/>
      <c r="QXR860" s="13"/>
      <c r="QXS860" s="13"/>
      <c r="QXT860" s="13"/>
      <c r="QXU860" s="13"/>
      <c r="QXV860" s="13"/>
      <c r="QXW860" s="13"/>
      <c r="QXX860" s="13"/>
      <c r="QXY860" s="13"/>
      <c r="QXZ860" s="13"/>
      <c r="QYA860" s="13"/>
      <c r="QYB860" s="13"/>
      <c r="QYC860" s="13"/>
      <c r="QYD860" s="13"/>
      <c r="QYE860" s="13"/>
      <c r="QYF860" s="13"/>
      <c r="QYG860" s="13"/>
      <c r="QYH860" s="13"/>
      <c r="QYI860" s="13"/>
      <c r="QYJ860" s="13"/>
      <c r="QYK860" s="13"/>
      <c r="QYL860" s="13"/>
      <c r="QYM860" s="13"/>
      <c r="QYN860" s="13"/>
      <c r="QYO860" s="13"/>
      <c r="QYP860" s="13"/>
      <c r="QYQ860" s="13"/>
      <c r="QYR860" s="13"/>
      <c r="QYS860" s="13"/>
      <c r="QYT860" s="13"/>
      <c r="QYU860" s="13"/>
      <c r="QYV860" s="13"/>
      <c r="QYW860" s="13"/>
      <c r="QYX860" s="13"/>
      <c r="QYY860" s="13"/>
      <c r="QYZ860" s="13"/>
      <c r="QZA860" s="13"/>
      <c r="QZB860" s="13"/>
      <c r="QZC860" s="13"/>
      <c r="QZD860" s="13"/>
      <c r="QZE860" s="13"/>
      <c r="QZF860" s="13"/>
      <c r="QZG860" s="13"/>
      <c r="QZH860" s="13"/>
      <c r="QZI860" s="13"/>
      <c r="QZJ860" s="13"/>
      <c r="QZK860" s="13"/>
      <c r="QZL860" s="13"/>
      <c r="QZM860" s="13"/>
      <c r="QZN860" s="13"/>
      <c r="QZO860" s="13"/>
      <c r="QZP860" s="13"/>
      <c r="QZQ860" s="13"/>
      <c r="QZR860" s="13"/>
      <c r="QZS860" s="13"/>
      <c r="QZT860" s="13"/>
      <c r="QZU860" s="13"/>
      <c r="QZV860" s="13"/>
      <c r="QZW860" s="13"/>
      <c r="QZX860" s="13"/>
      <c r="QZY860" s="13"/>
      <c r="QZZ860" s="13"/>
      <c r="RAA860" s="13"/>
      <c r="RAB860" s="13"/>
      <c r="RAC860" s="13"/>
      <c r="RAD860" s="13"/>
      <c r="RAE860" s="13"/>
      <c r="RAF860" s="13"/>
      <c r="RAG860" s="13"/>
      <c r="RAH860" s="13"/>
      <c r="RAI860" s="13"/>
      <c r="RAJ860" s="13"/>
      <c r="RAK860" s="13"/>
      <c r="RAL860" s="13"/>
      <c r="RAM860" s="13"/>
      <c r="RAN860" s="13"/>
      <c r="RAO860" s="13"/>
      <c r="RAP860" s="13"/>
      <c r="RAQ860" s="13"/>
      <c r="RAR860" s="13"/>
      <c r="RAS860" s="13"/>
      <c r="RAT860" s="13"/>
      <c r="RAU860" s="13"/>
      <c r="RAV860" s="13"/>
      <c r="RAW860" s="13"/>
      <c r="RAX860" s="13"/>
      <c r="RAY860" s="13"/>
      <c r="RAZ860" s="13"/>
      <c r="RBA860" s="13"/>
      <c r="RBB860" s="13"/>
      <c r="RBC860" s="13"/>
      <c r="RBD860" s="13"/>
      <c r="RBE860" s="13"/>
      <c r="RBF860" s="13"/>
      <c r="RBG860" s="13"/>
      <c r="RBH860" s="13"/>
      <c r="RBI860" s="13"/>
      <c r="RBJ860" s="13"/>
      <c r="RBK860" s="13"/>
      <c r="RBL860" s="13"/>
      <c r="RBM860" s="13"/>
      <c r="RBN860" s="13"/>
      <c r="RBO860" s="13"/>
      <c r="RBP860" s="13"/>
      <c r="RBQ860" s="13"/>
      <c r="RBR860" s="13"/>
      <c r="RBS860" s="13"/>
      <c r="RBT860" s="13"/>
      <c r="RBU860" s="13"/>
      <c r="RBV860" s="13"/>
      <c r="RBW860" s="13"/>
      <c r="RBX860" s="13"/>
      <c r="RBY860" s="13"/>
      <c r="RBZ860" s="13"/>
      <c r="RCA860" s="13"/>
      <c r="RCB860" s="13"/>
      <c r="RCC860" s="13"/>
      <c r="RCD860" s="13"/>
      <c r="RCE860" s="13"/>
      <c r="RCF860" s="13"/>
      <c r="RCG860" s="13"/>
      <c r="RCH860" s="13"/>
      <c r="RCI860" s="13"/>
      <c r="RCJ860" s="13"/>
      <c r="RCK860" s="13"/>
      <c r="RCL860" s="13"/>
      <c r="RCM860" s="13"/>
      <c r="RCN860" s="13"/>
      <c r="RCO860" s="13"/>
      <c r="RCP860" s="13"/>
      <c r="RCQ860" s="13"/>
      <c r="RCR860" s="13"/>
      <c r="RCS860" s="13"/>
      <c r="RCT860" s="13"/>
      <c r="RCU860" s="13"/>
      <c r="RCV860" s="13"/>
      <c r="RCW860" s="13"/>
      <c r="RCX860" s="13"/>
      <c r="RCY860" s="13"/>
      <c r="RCZ860" s="13"/>
      <c r="RDA860" s="13"/>
      <c r="RDB860" s="13"/>
      <c r="RDC860" s="13"/>
      <c r="RDD860" s="13"/>
      <c r="RDE860" s="13"/>
      <c r="RDF860" s="13"/>
      <c r="RDG860" s="13"/>
      <c r="RDH860" s="13"/>
      <c r="RDI860" s="13"/>
      <c r="RDJ860" s="13"/>
      <c r="RDK860" s="13"/>
      <c r="RDL860" s="13"/>
      <c r="RDM860" s="13"/>
      <c r="RDN860" s="13"/>
      <c r="RDO860" s="13"/>
      <c r="RDP860" s="13"/>
      <c r="RDQ860" s="13"/>
      <c r="RDR860" s="13"/>
      <c r="RDS860" s="13"/>
      <c r="RDT860" s="13"/>
      <c r="RDU860" s="13"/>
      <c r="RDV860" s="13"/>
      <c r="RDW860" s="13"/>
      <c r="RDX860" s="13"/>
      <c r="RDY860" s="13"/>
      <c r="RDZ860" s="13"/>
      <c r="REA860" s="13"/>
      <c r="REB860" s="13"/>
      <c r="REC860" s="13"/>
      <c r="RED860" s="13"/>
      <c r="REE860" s="13"/>
      <c r="REF860" s="13"/>
      <c r="REG860" s="13"/>
      <c r="REH860" s="13"/>
      <c r="REI860" s="13"/>
      <c r="REJ860" s="13"/>
      <c r="REK860" s="13"/>
      <c r="REL860" s="13"/>
      <c r="REM860" s="13"/>
      <c r="REN860" s="13"/>
      <c r="REO860" s="13"/>
      <c r="REP860" s="13"/>
      <c r="REQ860" s="13"/>
      <c r="RER860" s="13"/>
      <c r="RES860" s="13"/>
      <c r="RET860" s="13"/>
      <c r="REU860" s="13"/>
      <c r="REV860" s="13"/>
      <c r="REW860" s="13"/>
      <c r="REX860" s="13"/>
      <c r="REY860" s="13"/>
      <c r="REZ860" s="13"/>
      <c r="RFA860" s="13"/>
      <c r="RFB860" s="13"/>
      <c r="RFC860" s="13"/>
      <c r="RFD860" s="13"/>
      <c r="RFE860" s="13"/>
      <c r="RFF860" s="13"/>
      <c r="RFG860" s="13"/>
      <c r="RFH860" s="13"/>
      <c r="RFI860" s="13"/>
      <c r="RFJ860" s="13"/>
      <c r="RFK860" s="13"/>
      <c r="RFL860" s="13"/>
      <c r="RFM860" s="13"/>
      <c r="RFN860" s="13"/>
      <c r="RFO860" s="13"/>
      <c r="RFP860" s="13"/>
      <c r="RFQ860" s="13"/>
      <c r="RFR860" s="13"/>
      <c r="RFS860" s="13"/>
      <c r="RFT860" s="13"/>
      <c r="RFU860" s="13"/>
      <c r="RFV860" s="13"/>
      <c r="RFW860" s="13"/>
      <c r="RFX860" s="13"/>
      <c r="RFY860" s="13"/>
      <c r="RFZ860" s="13"/>
      <c r="RGA860" s="13"/>
      <c r="RGB860" s="13"/>
      <c r="RGC860" s="13"/>
      <c r="RGD860" s="13"/>
      <c r="RGE860" s="13"/>
      <c r="RGF860" s="13"/>
      <c r="RGG860" s="13"/>
      <c r="RGH860" s="13"/>
      <c r="RGI860" s="13"/>
      <c r="RGJ860" s="13"/>
      <c r="RGK860" s="13"/>
      <c r="RGL860" s="13"/>
      <c r="RGM860" s="13"/>
      <c r="RGN860" s="13"/>
      <c r="RGO860" s="13"/>
      <c r="RGP860" s="13"/>
      <c r="RGQ860" s="13"/>
      <c r="RGR860" s="13"/>
      <c r="RGS860" s="13"/>
      <c r="RGT860" s="13"/>
      <c r="RGU860" s="13"/>
      <c r="RGV860" s="13"/>
      <c r="RGW860" s="13"/>
      <c r="RGX860" s="13"/>
      <c r="RGY860" s="13"/>
      <c r="RGZ860" s="13"/>
      <c r="RHA860" s="13"/>
      <c r="RHB860" s="13"/>
      <c r="RHC860" s="13"/>
      <c r="RHD860" s="13"/>
      <c r="RHE860" s="13"/>
      <c r="RHF860" s="13"/>
      <c r="RHG860" s="13"/>
      <c r="RHH860" s="13"/>
      <c r="RHI860" s="13"/>
      <c r="RHJ860" s="13"/>
      <c r="RHK860" s="13"/>
      <c r="RHL860" s="13"/>
      <c r="RHM860" s="13"/>
      <c r="RHN860" s="13"/>
      <c r="RHO860" s="13"/>
      <c r="RHP860" s="13"/>
      <c r="RHQ860" s="13"/>
      <c r="RHR860" s="13"/>
      <c r="RHS860" s="13"/>
      <c r="RHT860" s="13"/>
      <c r="RHU860" s="13"/>
      <c r="RHV860" s="13"/>
      <c r="RHW860" s="13"/>
      <c r="RHX860" s="13"/>
      <c r="RHY860" s="13"/>
      <c r="RHZ860" s="13"/>
      <c r="RIA860" s="13"/>
      <c r="RIB860" s="13"/>
      <c r="RIC860" s="13"/>
      <c r="RID860" s="13"/>
      <c r="RIE860" s="13"/>
      <c r="RIF860" s="13"/>
      <c r="RIG860" s="13"/>
      <c r="RIH860" s="13"/>
      <c r="RII860" s="13"/>
      <c r="RIJ860" s="13"/>
      <c r="RIK860" s="13"/>
      <c r="RIL860" s="13"/>
      <c r="RIM860" s="13"/>
      <c r="RIN860" s="13"/>
      <c r="RIO860" s="13"/>
      <c r="RIP860" s="13"/>
      <c r="RIQ860" s="13"/>
      <c r="RIR860" s="13"/>
      <c r="RIS860" s="13"/>
      <c r="RIT860" s="13"/>
      <c r="RIU860" s="13"/>
      <c r="RIV860" s="13"/>
      <c r="RIW860" s="13"/>
      <c r="RIX860" s="13"/>
      <c r="RIY860" s="13"/>
      <c r="RIZ860" s="13"/>
      <c r="RJA860" s="13"/>
      <c r="RJB860" s="13"/>
      <c r="RJC860" s="13"/>
      <c r="RJD860" s="13"/>
      <c r="RJE860" s="13"/>
      <c r="RJF860" s="13"/>
      <c r="RJG860" s="13"/>
      <c r="RJH860" s="13"/>
      <c r="RJI860" s="13"/>
      <c r="RJJ860" s="13"/>
      <c r="RJK860" s="13"/>
      <c r="RJL860" s="13"/>
      <c r="RJM860" s="13"/>
      <c r="RJN860" s="13"/>
      <c r="RJO860" s="13"/>
      <c r="RJP860" s="13"/>
      <c r="RJQ860" s="13"/>
      <c r="RJR860" s="13"/>
      <c r="RJS860" s="13"/>
      <c r="RJT860" s="13"/>
      <c r="RJU860" s="13"/>
      <c r="RJV860" s="13"/>
      <c r="RJW860" s="13"/>
      <c r="RJX860" s="13"/>
      <c r="RJY860" s="13"/>
      <c r="RJZ860" s="13"/>
      <c r="RKA860" s="13"/>
      <c r="RKB860" s="13"/>
      <c r="RKC860" s="13"/>
      <c r="RKD860" s="13"/>
      <c r="RKE860" s="13"/>
      <c r="RKF860" s="13"/>
      <c r="RKG860" s="13"/>
      <c r="RKH860" s="13"/>
      <c r="RKI860" s="13"/>
      <c r="RKJ860" s="13"/>
      <c r="RKK860" s="13"/>
      <c r="RKL860" s="13"/>
      <c r="RKM860" s="13"/>
      <c r="RKN860" s="13"/>
      <c r="RKO860" s="13"/>
      <c r="RKP860" s="13"/>
      <c r="RKQ860" s="13"/>
      <c r="RKR860" s="13"/>
      <c r="RKS860" s="13"/>
      <c r="RKT860" s="13"/>
      <c r="RKU860" s="13"/>
      <c r="RKV860" s="13"/>
      <c r="RKW860" s="13"/>
      <c r="RKX860" s="13"/>
      <c r="RKY860" s="13"/>
      <c r="RKZ860" s="13"/>
      <c r="RLA860" s="13"/>
      <c r="RLB860" s="13"/>
      <c r="RLC860" s="13"/>
      <c r="RLD860" s="13"/>
      <c r="RLE860" s="13"/>
      <c r="RLF860" s="13"/>
      <c r="RLG860" s="13"/>
      <c r="RLH860" s="13"/>
      <c r="RLI860" s="13"/>
      <c r="RLJ860" s="13"/>
      <c r="RLK860" s="13"/>
      <c r="RLL860" s="13"/>
      <c r="RLM860" s="13"/>
      <c r="RLN860" s="13"/>
      <c r="RLO860" s="13"/>
      <c r="RLP860" s="13"/>
      <c r="RLQ860" s="13"/>
      <c r="RLR860" s="13"/>
      <c r="RLS860" s="13"/>
      <c r="RLT860" s="13"/>
      <c r="RLU860" s="13"/>
      <c r="RLV860" s="13"/>
      <c r="RLW860" s="13"/>
      <c r="RLX860" s="13"/>
      <c r="RLY860" s="13"/>
      <c r="RLZ860" s="13"/>
      <c r="RMA860" s="13"/>
      <c r="RMB860" s="13"/>
      <c r="RMC860" s="13"/>
      <c r="RMD860" s="13"/>
      <c r="RME860" s="13"/>
      <c r="RMF860" s="13"/>
      <c r="RMG860" s="13"/>
      <c r="RMH860" s="13"/>
      <c r="RMI860" s="13"/>
      <c r="RMJ860" s="13"/>
      <c r="RMK860" s="13"/>
      <c r="RML860" s="13"/>
      <c r="RMM860" s="13"/>
      <c r="RMN860" s="13"/>
      <c r="RMO860" s="13"/>
      <c r="RMP860" s="13"/>
      <c r="RMQ860" s="13"/>
      <c r="RMR860" s="13"/>
      <c r="RMS860" s="13"/>
      <c r="RMT860" s="13"/>
      <c r="RMU860" s="13"/>
      <c r="RMV860" s="13"/>
      <c r="RMW860" s="13"/>
      <c r="RMX860" s="13"/>
      <c r="RMY860" s="13"/>
      <c r="RMZ860" s="13"/>
      <c r="RNA860" s="13"/>
      <c r="RNB860" s="13"/>
      <c r="RNC860" s="13"/>
      <c r="RND860" s="13"/>
      <c r="RNE860" s="13"/>
      <c r="RNF860" s="13"/>
      <c r="RNG860" s="13"/>
      <c r="RNH860" s="13"/>
      <c r="RNI860" s="13"/>
      <c r="RNJ860" s="13"/>
      <c r="RNK860" s="13"/>
      <c r="RNL860" s="13"/>
      <c r="RNM860" s="13"/>
      <c r="RNN860" s="13"/>
      <c r="RNO860" s="13"/>
      <c r="RNP860" s="13"/>
      <c r="RNQ860" s="13"/>
      <c r="RNR860" s="13"/>
      <c r="RNS860" s="13"/>
      <c r="RNT860" s="13"/>
      <c r="RNU860" s="13"/>
      <c r="RNV860" s="13"/>
      <c r="RNW860" s="13"/>
      <c r="RNX860" s="13"/>
      <c r="RNY860" s="13"/>
      <c r="RNZ860" s="13"/>
      <c r="ROA860" s="13"/>
      <c r="ROB860" s="13"/>
      <c r="ROC860" s="13"/>
      <c r="ROD860" s="13"/>
      <c r="ROE860" s="13"/>
      <c r="ROF860" s="13"/>
      <c r="ROG860" s="13"/>
      <c r="ROH860" s="13"/>
      <c r="ROI860" s="13"/>
      <c r="ROJ860" s="13"/>
      <c r="ROK860" s="13"/>
      <c r="ROL860" s="13"/>
      <c r="ROM860" s="13"/>
      <c r="RON860" s="13"/>
      <c r="ROO860" s="13"/>
      <c r="ROP860" s="13"/>
      <c r="ROQ860" s="13"/>
      <c r="ROR860" s="13"/>
      <c r="ROS860" s="13"/>
      <c r="ROT860" s="13"/>
      <c r="ROU860" s="13"/>
      <c r="ROV860" s="13"/>
      <c r="ROW860" s="13"/>
      <c r="ROX860" s="13"/>
      <c r="ROY860" s="13"/>
      <c r="ROZ860" s="13"/>
      <c r="RPA860" s="13"/>
      <c r="RPB860" s="13"/>
      <c r="RPC860" s="13"/>
      <c r="RPD860" s="13"/>
      <c r="RPE860" s="13"/>
      <c r="RPF860" s="13"/>
      <c r="RPG860" s="13"/>
      <c r="RPH860" s="13"/>
      <c r="RPI860" s="13"/>
      <c r="RPJ860" s="13"/>
      <c r="RPK860" s="13"/>
      <c r="RPL860" s="13"/>
      <c r="RPM860" s="13"/>
      <c r="RPN860" s="13"/>
      <c r="RPO860" s="13"/>
      <c r="RPP860" s="13"/>
      <c r="RPQ860" s="13"/>
      <c r="RPR860" s="13"/>
      <c r="RPS860" s="13"/>
      <c r="RPT860" s="13"/>
      <c r="RPU860" s="13"/>
      <c r="RPV860" s="13"/>
      <c r="RPW860" s="13"/>
      <c r="RPX860" s="13"/>
      <c r="RPY860" s="13"/>
      <c r="RPZ860" s="13"/>
      <c r="RQA860" s="13"/>
      <c r="RQB860" s="13"/>
      <c r="RQC860" s="13"/>
      <c r="RQD860" s="13"/>
      <c r="RQE860" s="13"/>
      <c r="RQF860" s="13"/>
      <c r="RQG860" s="13"/>
      <c r="RQH860" s="13"/>
      <c r="RQI860" s="13"/>
      <c r="RQJ860" s="13"/>
      <c r="RQK860" s="13"/>
      <c r="RQL860" s="13"/>
      <c r="RQM860" s="13"/>
      <c r="RQN860" s="13"/>
      <c r="RQO860" s="13"/>
      <c r="RQP860" s="13"/>
      <c r="RQQ860" s="13"/>
      <c r="RQR860" s="13"/>
      <c r="RQS860" s="13"/>
      <c r="RQT860" s="13"/>
      <c r="RQU860" s="13"/>
      <c r="RQV860" s="13"/>
      <c r="RQW860" s="13"/>
      <c r="RQX860" s="13"/>
      <c r="RQY860" s="13"/>
      <c r="RQZ860" s="13"/>
      <c r="RRA860" s="13"/>
      <c r="RRB860" s="13"/>
      <c r="RRC860" s="13"/>
      <c r="RRD860" s="13"/>
      <c r="RRE860" s="13"/>
      <c r="RRF860" s="13"/>
      <c r="RRG860" s="13"/>
      <c r="RRH860" s="13"/>
      <c r="RRI860" s="13"/>
      <c r="RRJ860" s="13"/>
      <c r="RRK860" s="13"/>
      <c r="RRL860" s="13"/>
      <c r="RRM860" s="13"/>
      <c r="RRN860" s="13"/>
      <c r="RRO860" s="13"/>
      <c r="RRP860" s="13"/>
      <c r="RRQ860" s="13"/>
      <c r="RRR860" s="13"/>
      <c r="RRS860" s="13"/>
      <c r="RRT860" s="13"/>
      <c r="RRU860" s="13"/>
      <c r="RRV860" s="13"/>
      <c r="RRW860" s="13"/>
      <c r="RRX860" s="13"/>
      <c r="RRY860" s="13"/>
      <c r="RRZ860" s="13"/>
      <c r="RSA860" s="13"/>
      <c r="RSB860" s="13"/>
      <c r="RSC860" s="13"/>
      <c r="RSD860" s="13"/>
      <c r="RSE860" s="13"/>
      <c r="RSF860" s="13"/>
      <c r="RSG860" s="13"/>
      <c r="RSH860" s="13"/>
      <c r="RSI860" s="13"/>
      <c r="RSJ860" s="13"/>
      <c r="RSK860" s="13"/>
      <c r="RSL860" s="13"/>
      <c r="RSM860" s="13"/>
      <c r="RSN860" s="13"/>
      <c r="RSO860" s="13"/>
      <c r="RSP860" s="13"/>
      <c r="RSQ860" s="13"/>
      <c r="RSR860" s="13"/>
      <c r="RSS860" s="13"/>
      <c r="RST860" s="13"/>
      <c r="RSU860" s="13"/>
      <c r="RSV860" s="13"/>
      <c r="RSW860" s="13"/>
      <c r="RSX860" s="13"/>
      <c r="RSY860" s="13"/>
      <c r="RSZ860" s="13"/>
      <c r="RTA860" s="13"/>
      <c r="RTB860" s="13"/>
      <c r="RTC860" s="13"/>
      <c r="RTD860" s="13"/>
      <c r="RTE860" s="13"/>
      <c r="RTF860" s="13"/>
      <c r="RTG860" s="13"/>
      <c r="RTH860" s="13"/>
      <c r="RTI860" s="13"/>
      <c r="RTJ860" s="13"/>
      <c r="RTK860" s="13"/>
      <c r="RTL860" s="13"/>
      <c r="RTM860" s="13"/>
      <c r="RTN860" s="13"/>
      <c r="RTO860" s="13"/>
      <c r="RTP860" s="13"/>
      <c r="RTQ860" s="13"/>
      <c r="RTR860" s="13"/>
      <c r="RTS860" s="13"/>
      <c r="RTT860" s="13"/>
      <c r="RTU860" s="13"/>
      <c r="RTV860" s="13"/>
      <c r="RTW860" s="13"/>
      <c r="RTX860" s="13"/>
      <c r="RTY860" s="13"/>
      <c r="RTZ860" s="13"/>
      <c r="RUA860" s="13"/>
      <c r="RUB860" s="13"/>
      <c r="RUC860" s="13"/>
      <c r="RUD860" s="13"/>
      <c r="RUE860" s="13"/>
      <c r="RUF860" s="13"/>
      <c r="RUG860" s="13"/>
      <c r="RUH860" s="13"/>
      <c r="RUI860" s="13"/>
      <c r="RUJ860" s="13"/>
      <c r="RUK860" s="13"/>
      <c r="RUL860" s="13"/>
      <c r="RUM860" s="13"/>
      <c r="RUN860" s="13"/>
      <c r="RUO860" s="13"/>
      <c r="RUP860" s="13"/>
      <c r="RUQ860" s="13"/>
      <c r="RUR860" s="13"/>
      <c r="RUS860" s="13"/>
      <c r="RUT860" s="13"/>
      <c r="RUU860" s="13"/>
      <c r="RUV860" s="13"/>
      <c r="RUW860" s="13"/>
      <c r="RUX860" s="13"/>
      <c r="RUY860" s="13"/>
      <c r="RUZ860" s="13"/>
      <c r="RVA860" s="13"/>
      <c r="RVB860" s="13"/>
      <c r="RVC860" s="13"/>
      <c r="RVD860" s="13"/>
      <c r="RVE860" s="13"/>
      <c r="RVF860" s="13"/>
      <c r="RVG860" s="13"/>
      <c r="RVH860" s="13"/>
      <c r="RVI860" s="13"/>
      <c r="RVJ860" s="13"/>
      <c r="RVK860" s="13"/>
      <c r="RVL860" s="13"/>
      <c r="RVM860" s="13"/>
      <c r="RVN860" s="13"/>
      <c r="RVO860" s="13"/>
      <c r="RVP860" s="13"/>
      <c r="RVQ860" s="13"/>
      <c r="RVR860" s="13"/>
      <c r="RVS860" s="13"/>
      <c r="RVT860" s="13"/>
      <c r="RVU860" s="13"/>
      <c r="RVV860" s="13"/>
      <c r="RVW860" s="13"/>
      <c r="RVX860" s="13"/>
      <c r="RVY860" s="13"/>
      <c r="RVZ860" s="13"/>
      <c r="RWA860" s="13"/>
      <c r="RWB860" s="13"/>
      <c r="RWC860" s="13"/>
      <c r="RWD860" s="13"/>
      <c r="RWE860" s="13"/>
      <c r="RWF860" s="13"/>
      <c r="RWG860" s="13"/>
      <c r="RWH860" s="13"/>
      <c r="RWI860" s="13"/>
      <c r="RWJ860" s="13"/>
      <c r="RWK860" s="13"/>
      <c r="RWL860" s="13"/>
      <c r="RWM860" s="13"/>
      <c r="RWN860" s="13"/>
      <c r="RWO860" s="13"/>
      <c r="RWP860" s="13"/>
      <c r="RWQ860" s="13"/>
      <c r="RWR860" s="13"/>
      <c r="RWS860" s="13"/>
      <c r="RWT860" s="13"/>
      <c r="RWU860" s="13"/>
      <c r="RWV860" s="13"/>
      <c r="RWW860" s="13"/>
      <c r="RWX860" s="13"/>
      <c r="RWY860" s="13"/>
      <c r="RWZ860" s="13"/>
      <c r="RXA860" s="13"/>
      <c r="RXB860" s="13"/>
      <c r="RXC860" s="13"/>
      <c r="RXD860" s="13"/>
      <c r="RXE860" s="13"/>
      <c r="RXF860" s="13"/>
      <c r="RXG860" s="13"/>
      <c r="RXH860" s="13"/>
      <c r="RXI860" s="13"/>
      <c r="RXJ860" s="13"/>
      <c r="RXK860" s="13"/>
      <c r="RXL860" s="13"/>
      <c r="RXM860" s="13"/>
      <c r="RXN860" s="13"/>
      <c r="RXO860" s="13"/>
      <c r="RXP860" s="13"/>
      <c r="RXQ860" s="13"/>
      <c r="RXR860" s="13"/>
      <c r="RXS860" s="13"/>
      <c r="RXT860" s="13"/>
      <c r="RXU860" s="13"/>
      <c r="RXV860" s="13"/>
      <c r="RXW860" s="13"/>
      <c r="RXX860" s="13"/>
      <c r="RXY860" s="13"/>
      <c r="RXZ860" s="13"/>
      <c r="RYA860" s="13"/>
      <c r="RYB860" s="13"/>
      <c r="RYC860" s="13"/>
      <c r="RYD860" s="13"/>
      <c r="RYE860" s="13"/>
      <c r="RYF860" s="13"/>
      <c r="RYG860" s="13"/>
      <c r="RYH860" s="13"/>
      <c r="RYI860" s="13"/>
      <c r="RYJ860" s="13"/>
      <c r="RYK860" s="13"/>
      <c r="RYL860" s="13"/>
      <c r="RYM860" s="13"/>
      <c r="RYN860" s="13"/>
      <c r="RYO860" s="13"/>
      <c r="RYP860" s="13"/>
      <c r="RYQ860" s="13"/>
      <c r="RYR860" s="13"/>
      <c r="RYS860" s="13"/>
      <c r="RYT860" s="13"/>
      <c r="RYU860" s="13"/>
      <c r="RYV860" s="13"/>
      <c r="RYW860" s="13"/>
      <c r="RYX860" s="13"/>
      <c r="RYY860" s="13"/>
      <c r="RYZ860" s="13"/>
      <c r="RZA860" s="13"/>
      <c r="RZB860" s="13"/>
      <c r="RZC860" s="13"/>
      <c r="RZD860" s="13"/>
      <c r="RZE860" s="13"/>
      <c r="RZF860" s="13"/>
      <c r="RZG860" s="13"/>
      <c r="RZH860" s="13"/>
      <c r="RZI860" s="13"/>
      <c r="RZJ860" s="13"/>
      <c r="RZK860" s="13"/>
      <c r="RZL860" s="13"/>
      <c r="RZM860" s="13"/>
      <c r="RZN860" s="13"/>
      <c r="RZO860" s="13"/>
      <c r="RZP860" s="13"/>
      <c r="RZQ860" s="13"/>
      <c r="RZR860" s="13"/>
      <c r="RZS860" s="13"/>
      <c r="RZT860" s="13"/>
      <c r="RZU860" s="13"/>
      <c r="RZV860" s="13"/>
      <c r="RZW860" s="13"/>
      <c r="RZX860" s="13"/>
      <c r="RZY860" s="13"/>
      <c r="RZZ860" s="13"/>
      <c r="SAA860" s="13"/>
      <c r="SAB860" s="13"/>
      <c r="SAC860" s="13"/>
      <c r="SAD860" s="13"/>
      <c r="SAE860" s="13"/>
      <c r="SAF860" s="13"/>
      <c r="SAG860" s="13"/>
      <c r="SAH860" s="13"/>
      <c r="SAI860" s="13"/>
      <c r="SAJ860" s="13"/>
      <c r="SAK860" s="13"/>
      <c r="SAL860" s="13"/>
      <c r="SAM860" s="13"/>
      <c r="SAN860" s="13"/>
      <c r="SAO860" s="13"/>
      <c r="SAP860" s="13"/>
      <c r="SAQ860" s="13"/>
      <c r="SAR860" s="13"/>
      <c r="SAS860" s="13"/>
      <c r="SAT860" s="13"/>
      <c r="SAU860" s="13"/>
      <c r="SAV860" s="13"/>
      <c r="SAW860" s="13"/>
      <c r="SAX860" s="13"/>
      <c r="SAY860" s="13"/>
      <c r="SAZ860" s="13"/>
      <c r="SBA860" s="13"/>
      <c r="SBB860" s="13"/>
      <c r="SBC860" s="13"/>
      <c r="SBD860" s="13"/>
      <c r="SBE860" s="13"/>
      <c r="SBF860" s="13"/>
      <c r="SBG860" s="13"/>
      <c r="SBH860" s="13"/>
      <c r="SBI860" s="13"/>
      <c r="SBJ860" s="13"/>
      <c r="SBK860" s="13"/>
      <c r="SBL860" s="13"/>
      <c r="SBM860" s="13"/>
      <c r="SBN860" s="13"/>
      <c r="SBO860" s="13"/>
      <c r="SBP860" s="13"/>
      <c r="SBQ860" s="13"/>
      <c r="SBR860" s="13"/>
      <c r="SBS860" s="13"/>
      <c r="SBT860" s="13"/>
      <c r="SBU860" s="13"/>
      <c r="SBV860" s="13"/>
      <c r="SBW860" s="13"/>
      <c r="SBX860" s="13"/>
      <c r="SBY860" s="13"/>
      <c r="SBZ860" s="13"/>
      <c r="SCA860" s="13"/>
      <c r="SCB860" s="13"/>
      <c r="SCC860" s="13"/>
      <c r="SCD860" s="13"/>
      <c r="SCE860" s="13"/>
      <c r="SCF860" s="13"/>
      <c r="SCG860" s="13"/>
      <c r="SCH860" s="13"/>
      <c r="SCI860" s="13"/>
      <c r="SCJ860" s="13"/>
      <c r="SCK860" s="13"/>
      <c r="SCL860" s="13"/>
      <c r="SCM860" s="13"/>
      <c r="SCN860" s="13"/>
      <c r="SCO860" s="13"/>
      <c r="SCP860" s="13"/>
      <c r="SCQ860" s="13"/>
      <c r="SCR860" s="13"/>
      <c r="SCS860" s="13"/>
      <c r="SCT860" s="13"/>
      <c r="SCU860" s="13"/>
      <c r="SCV860" s="13"/>
      <c r="SCW860" s="13"/>
      <c r="SCX860" s="13"/>
      <c r="SCY860" s="13"/>
      <c r="SCZ860" s="13"/>
      <c r="SDA860" s="13"/>
      <c r="SDB860" s="13"/>
      <c r="SDC860" s="13"/>
      <c r="SDD860" s="13"/>
      <c r="SDE860" s="13"/>
      <c r="SDF860" s="13"/>
      <c r="SDG860" s="13"/>
      <c r="SDH860" s="13"/>
      <c r="SDI860" s="13"/>
      <c r="SDJ860" s="13"/>
      <c r="SDK860" s="13"/>
      <c r="SDL860" s="13"/>
      <c r="SDM860" s="13"/>
      <c r="SDN860" s="13"/>
      <c r="SDO860" s="13"/>
      <c r="SDP860" s="13"/>
      <c r="SDQ860" s="13"/>
      <c r="SDR860" s="13"/>
      <c r="SDS860" s="13"/>
      <c r="SDT860" s="13"/>
      <c r="SDU860" s="13"/>
      <c r="SDV860" s="13"/>
      <c r="SDW860" s="13"/>
      <c r="SDX860" s="13"/>
      <c r="SDY860" s="13"/>
      <c r="SDZ860" s="13"/>
      <c r="SEA860" s="13"/>
      <c r="SEB860" s="13"/>
      <c r="SEC860" s="13"/>
      <c r="SED860" s="13"/>
      <c r="SEE860" s="13"/>
      <c r="SEF860" s="13"/>
      <c r="SEG860" s="13"/>
      <c r="SEH860" s="13"/>
      <c r="SEI860" s="13"/>
      <c r="SEJ860" s="13"/>
      <c r="SEK860" s="13"/>
      <c r="SEL860" s="13"/>
      <c r="SEM860" s="13"/>
      <c r="SEN860" s="13"/>
      <c r="SEO860" s="13"/>
      <c r="SEP860" s="13"/>
      <c r="SEQ860" s="13"/>
      <c r="SER860" s="13"/>
      <c r="SES860" s="13"/>
      <c r="SET860" s="13"/>
      <c r="SEU860" s="13"/>
      <c r="SEV860" s="13"/>
      <c r="SEW860" s="13"/>
      <c r="SEX860" s="13"/>
      <c r="SEY860" s="13"/>
      <c r="SEZ860" s="13"/>
      <c r="SFA860" s="13"/>
      <c r="SFB860" s="13"/>
      <c r="SFC860" s="13"/>
      <c r="SFD860" s="13"/>
      <c r="SFE860" s="13"/>
      <c r="SFF860" s="13"/>
      <c r="SFG860" s="13"/>
      <c r="SFH860" s="13"/>
      <c r="SFI860" s="13"/>
      <c r="SFJ860" s="13"/>
      <c r="SFK860" s="13"/>
      <c r="SFL860" s="13"/>
      <c r="SFM860" s="13"/>
      <c r="SFN860" s="13"/>
      <c r="SFO860" s="13"/>
      <c r="SFP860" s="13"/>
      <c r="SFQ860" s="13"/>
      <c r="SFR860" s="13"/>
      <c r="SFS860" s="13"/>
      <c r="SFT860" s="13"/>
      <c r="SFU860" s="13"/>
      <c r="SFV860" s="13"/>
      <c r="SFW860" s="13"/>
      <c r="SFX860" s="13"/>
      <c r="SFY860" s="13"/>
      <c r="SFZ860" s="13"/>
      <c r="SGA860" s="13"/>
      <c r="SGB860" s="13"/>
      <c r="SGC860" s="13"/>
      <c r="SGD860" s="13"/>
      <c r="SGE860" s="13"/>
      <c r="SGF860" s="13"/>
      <c r="SGG860" s="13"/>
      <c r="SGH860" s="13"/>
      <c r="SGI860" s="13"/>
      <c r="SGJ860" s="13"/>
      <c r="SGK860" s="13"/>
      <c r="SGL860" s="13"/>
      <c r="SGM860" s="13"/>
      <c r="SGN860" s="13"/>
      <c r="SGO860" s="13"/>
      <c r="SGP860" s="13"/>
      <c r="SGQ860" s="13"/>
      <c r="SGR860" s="13"/>
      <c r="SGS860" s="13"/>
      <c r="SGT860" s="13"/>
      <c r="SGU860" s="13"/>
      <c r="SGV860" s="13"/>
      <c r="SGW860" s="13"/>
      <c r="SGX860" s="13"/>
      <c r="SGY860" s="13"/>
      <c r="SGZ860" s="13"/>
      <c r="SHA860" s="13"/>
      <c r="SHB860" s="13"/>
      <c r="SHC860" s="13"/>
      <c r="SHD860" s="13"/>
      <c r="SHE860" s="13"/>
      <c r="SHF860" s="13"/>
      <c r="SHG860" s="13"/>
      <c r="SHH860" s="13"/>
      <c r="SHI860" s="13"/>
      <c r="SHJ860" s="13"/>
      <c r="SHK860" s="13"/>
      <c r="SHL860" s="13"/>
      <c r="SHM860" s="13"/>
      <c r="SHN860" s="13"/>
      <c r="SHO860" s="13"/>
      <c r="SHP860" s="13"/>
      <c r="SHQ860" s="13"/>
      <c r="SHR860" s="13"/>
      <c r="SHS860" s="13"/>
      <c r="SHT860" s="13"/>
      <c r="SHU860" s="13"/>
      <c r="SHV860" s="13"/>
      <c r="SHW860" s="13"/>
      <c r="SHX860" s="13"/>
      <c r="SHY860" s="13"/>
      <c r="SHZ860" s="13"/>
      <c r="SIA860" s="13"/>
      <c r="SIB860" s="13"/>
      <c r="SIC860" s="13"/>
      <c r="SID860" s="13"/>
      <c r="SIE860" s="13"/>
      <c r="SIF860" s="13"/>
      <c r="SIG860" s="13"/>
      <c r="SIH860" s="13"/>
      <c r="SII860" s="13"/>
      <c r="SIJ860" s="13"/>
      <c r="SIK860" s="13"/>
      <c r="SIL860" s="13"/>
      <c r="SIM860" s="13"/>
      <c r="SIN860" s="13"/>
      <c r="SIO860" s="13"/>
      <c r="SIP860" s="13"/>
      <c r="SIQ860" s="13"/>
      <c r="SIR860" s="13"/>
      <c r="SIS860" s="13"/>
      <c r="SIT860" s="13"/>
      <c r="SIU860" s="13"/>
      <c r="SIV860" s="13"/>
      <c r="SIW860" s="13"/>
      <c r="SIX860" s="13"/>
      <c r="SIY860" s="13"/>
      <c r="SIZ860" s="13"/>
      <c r="SJA860" s="13"/>
      <c r="SJB860" s="13"/>
      <c r="SJC860" s="13"/>
      <c r="SJD860" s="13"/>
      <c r="SJE860" s="13"/>
      <c r="SJF860" s="13"/>
      <c r="SJG860" s="13"/>
      <c r="SJH860" s="13"/>
      <c r="SJI860" s="13"/>
      <c r="SJJ860" s="13"/>
      <c r="SJK860" s="13"/>
      <c r="SJL860" s="13"/>
      <c r="SJM860" s="13"/>
      <c r="SJN860" s="13"/>
      <c r="SJO860" s="13"/>
      <c r="SJP860" s="13"/>
      <c r="SJQ860" s="13"/>
      <c r="SJR860" s="13"/>
      <c r="SJS860" s="13"/>
      <c r="SJT860" s="13"/>
      <c r="SJU860" s="13"/>
      <c r="SJV860" s="13"/>
      <c r="SJW860" s="13"/>
      <c r="SJX860" s="13"/>
      <c r="SJY860" s="13"/>
      <c r="SJZ860" s="13"/>
      <c r="SKA860" s="13"/>
      <c r="SKB860" s="13"/>
      <c r="SKC860" s="13"/>
      <c r="SKD860" s="13"/>
      <c r="SKE860" s="13"/>
      <c r="SKF860" s="13"/>
      <c r="SKG860" s="13"/>
      <c r="SKH860" s="13"/>
      <c r="SKI860" s="13"/>
      <c r="SKJ860" s="13"/>
      <c r="SKK860" s="13"/>
      <c r="SKL860" s="13"/>
      <c r="SKM860" s="13"/>
      <c r="SKN860" s="13"/>
      <c r="SKO860" s="13"/>
      <c r="SKP860" s="13"/>
      <c r="SKQ860" s="13"/>
      <c r="SKR860" s="13"/>
      <c r="SKS860" s="13"/>
      <c r="SKT860" s="13"/>
      <c r="SKU860" s="13"/>
      <c r="SKV860" s="13"/>
      <c r="SKW860" s="13"/>
      <c r="SKX860" s="13"/>
      <c r="SKY860" s="13"/>
      <c r="SKZ860" s="13"/>
      <c r="SLA860" s="13"/>
      <c r="SLB860" s="13"/>
      <c r="SLC860" s="13"/>
      <c r="SLD860" s="13"/>
      <c r="SLE860" s="13"/>
      <c r="SLF860" s="13"/>
      <c r="SLG860" s="13"/>
      <c r="SLH860" s="13"/>
      <c r="SLI860" s="13"/>
      <c r="SLJ860" s="13"/>
      <c r="SLK860" s="13"/>
      <c r="SLL860" s="13"/>
      <c r="SLM860" s="13"/>
      <c r="SLN860" s="13"/>
      <c r="SLO860" s="13"/>
      <c r="SLP860" s="13"/>
      <c r="SLQ860" s="13"/>
      <c r="SLR860" s="13"/>
      <c r="SLS860" s="13"/>
      <c r="SLT860" s="13"/>
      <c r="SLU860" s="13"/>
      <c r="SLV860" s="13"/>
      <c r="SLW860" s="13"/>
      <c r="SLX860" s="13"/>
      <c r="SLY860" s="13"/>
      <c r="SLZ860" s="13"/>
      <c r="SMA860" s="13"/>
      <c r="SMB860" s="13"/>
      <c r="SMC860" s="13"/>
      <c r="SMD860" s="13"/>
      <c r="SME860" s="13"/>
      <c r="SMF860" s="13"/>
      <c r="SMG860" s="13"/>
      <c r="SMH860" s="13"/>
      <c r="SMI860" s="13"/>
      <c r="SMJ860" s="13"/>
      <c r="SMK860" s="13"/>
      <c r="SML860" s="13"/>
      <c r="SMM860" s="13"/>
      <c r="SMN860" s="13"/>
      <c r="SMO860" s="13"/>
      <c r="SMP860" s="13"/>
      <c r="SMQ860" s="13"/>
      <c r="SMR860" s="13"/>
      <c r="SMS860" s="13"/>
      <c r="SMT860" s="13"/>
      <c r="SMU860" s="13"/>
      <c r="SMV860" s="13"/>
      <c r="SMW860" s="13"/>
      <c r="SMX860" s="13"/>
      <c r="SMY860" s="13"/>
      <c r="SMZ860" s="13"/>
      <c r="SNA860" s="13"/>
      <c r="SNB860" s="13"/>
      <c r="SNC860" s="13"/>
      <c r="SND860" s="13"/>
      <c r="SNE860" s="13"/>
      <c r="SNF860" s="13"/>
      <c r="SNG860" s="13"/>
      <c r="SNH860" s="13"/>
      <c r="SNI860" s="13"/>
      <c r="SNJ860" s="13"/>
      <c r="SNK860" s="13"/>
      <c r="SNL860" s="13"/>
      <c r="SNM860" s="13"/>
      <c r="SNN860" s="13"/>
      <c r="SNO860" s="13"/>
      <c r="SNP860" s="13"/>
      <c r="SNQ860" s="13"/>
      <c r="SNR860" s="13"/>
      <c r="SNS860" s="13"/>
      <c r="SNT860" s="13"/>
      <c r="SNU860" s="13"/>
      <c r="SNV860" s="13"/>
      <c r="SNW860" s="13"/>
      <c r="SNX860" s="13"/>
      <c r="SNY860" s="13"/>
      <c r="SNZ860" s="13"/>
      <c r="SOA860" s="13"/>
      <c r="SOB860" s="13"/>
      <c r="SOC860" s="13"/>
      <c r="SOD860" s="13"/>
      <c r="SOE860" s="13"/>
      <c r="SOF860" s="13"/>
      <c r="SOG860" s="13"/>
      <c r="SOH860" s="13"/>
      <c r="SOI860" s="13"/>
      <c r="SOJ860" s="13"/>
      <c r="SOK860" s="13"/>
      <c r="SOL860" s="13"/>
      <c r="SOM860" s="13"/>
      <c r="SON860" s="13"/>
      <c r="SOO860" s="13"/>
      <c r="SOP860" s="13"/>
      <c r="SOQ860" s="13"/>
      <c r="SOR860" s="13"/>
      <c r="SOS860" s="13"/>
      <c r="SOT860" s="13"/>
      <c r="SOU860" s="13"/>
      <c r="SOV860" s="13"/>
      <c r="SOW860" s="13"/>
      <c r="SOX860" s="13"/>
      <c r="SOY860" s="13"/>
      <c r="SOZ860" s="13"/>
      <c r="SPA860" s="13"/>
      <c r="SPB860" s="13"/>
      <c r="SPC860" s="13"/>
      <c r="SPD860" s="13"/>
      <c r="SPE860" s="13"/>
      <c r="SPF860" s="13"/>
      <c r="SPG860" s="13"/>
      <c r="SPH860" s="13"/>
      <c r="SPI860" s="13"/>
      <c r="SPJ860" s="13"/>
      <c r="SPK860" s="13"/>
      <c r="SPL860" s="13"/>
      <c r="SPM860" s="13"/>
      <c r="SPN860" s="13"/>
      <c r="SPO860" s="13"/>
      <c r="SPP860" s="13"/>
      <c r="SPQ860" s="13"/>
      <c r="SPR860" s="13"/>
      <c r="SPS860" s="13"/>
      <c r="SPT860" s="13"/>
      <c r="SPU860" s="13"/>
      <c r="SPV860" s="13"/>
      <c r="SPW860" s="13"/>
      <c r="SPX860" s="13"/>
      <c r="SPY860" s="13"/>
      <c r="SPZ860" s="13"/>
      <c r="SQA860" s="13"/>
      <c r="SQB860" s="13"/>
      <c r="SQC860" s="13"/>
      <c r="SQD860" s="13"/>
      <c r="SQE860" s="13"/>
      <c r="SQF860" s="13"/>
      <c r="SQG860" s="13"/>
      <c r="SQH860" s="13"/>
      <c r="SQI860" s="13"/>
      <c r="SQJ860" s="13"/>
      <c r="SQK860" s="13"/>
      <c r="SQL860" s="13"/>
      <c r="SQM860" s="13"/>
      <c r="SQN860" s="13"/>
      <c r="SQO860" s="13"/>
      <c r="SQP860" s="13"/>
      <c r="SQQ860" s="13"/>
      <c r="SQR860" s="13"/>
      <c r="SQS860" s="13"/>
      <c r="SQT860" s="13"/>
      <c r="SQU860" s="13"/>
      <c r="SQV860" s="13"/>
      <c r="SQW860" s="13"/>
      <c r="SQX860" s="13"/>
      <c r="SQY860" s="13"/>
      <c r="SQZ860" s="13"/>
      <c r="SRA860" s="13"/>
      <c r="SRB860" s="13"/>
      <c r="SRC860" s="13"/>
      <c r="SRD860" s="13"/>
      <c r="SRE860" s="13"/>
      <c r="SRF860" s="13"/>
      <c r="SRG860" s="13"/>
      <c r="SRH860" s="13"/>
      <c r="SRI860" s="13"/>
      <c r="SRJ860" s="13"/>
      <c r="SRK860" s="13"/>
      <c r="SRL860" s="13"/>
      <c r="SRM860" s="13"/>
      <c r="SRN860" s="13"/>
      <c r="SRO860" s="13"/>
      <c r="SRP860" s="13"/>
      <c r="SRQ860" s="13"/>
      <c r="SRR860" s="13"/>
      <c r="SRS860" s="13"/>
      <c r="SRT860" s="13"/>
      <c r="SRU860" s="13"/>
      <c r="SRV860" s="13"/>
      <c r="SRW860" s="13"/>
      <c r="SRX860" s="13"/>
      <c r="SRY860" s="13"/>
      <c r="SRZ860" s="13"/>
      <c r="SSA860" s="13"/>
      <c r="SSB860" s="13"/>
      <c r="SSC860" s="13"/>
      <c r="SSD860" s="13"/>
      <c r="SSE860" s="13"/>
      <c r="SSF860" s="13"/>
      <c r="SSG860" s="13"/>
      <c r="SSH860" s="13"/>
      <c r="SSI860" s="13"/>
      <c r="SSJ860" s="13"/>
      <c r="SSK860" s="13"/>
      <c r="SSL860" s="13"/>
      <c r="SSM860" s="13"/>
      <c r="SSN860" s="13"/>
      <c r="SSO860" s="13"/>
      <c r="SSP860" s="13"/>
      <c r="SSQ860" s="13"/>
      <c r="SSR860" s="13"/>
      <c r="SSS860" s="13"/>
      <c r="SST860" s="13"/>
      <c r="SSU860" s="13"/>
      <c r="SSV860" s="13"/>
      <c r="SSW860" s="13"/>
      <c r="SSX860" s="13"/>
      <c r="SSY860" s="13"/>
      <c r="SSZ860" s="13"/>
      <c r="STA860" s="13"/>
      <c r="STB860" s="13"/>
      <c r="STC860" s="13"/>
      <c r="STD860" s="13"/>
      <c r="STE860" s="13"/>
      <c r="STF860" s="13"/>
      <c r="STG860" s="13"/>
      <c r="STH860" s="13"/>
      <c r="STI860" s="13"/>
      <c r="STJ860" s="13"/>
      <c r="STK860" s="13"/>
      <c r="STL860" s="13"/>
      <c r="STM860" s="13"/>
      <c r="STN860" s="13"/>
      <c r="STO860" s="13"/>
      <c r="STP860" s="13"/>
      <c r="STQ860" s="13"/>
      <c r="STR860" s="13"/>
      <c r="STS860" s="13"/>
      <c r="STT860" s="13"/>
      <c r="STU860" s="13"/>
      <c r="STV860" s="13"/>
      <c r="STW860" s="13"/>
      <c r="STX860" s="13"/>
      <c r="STY860" s="13"/>
      <c r="STZ860" s="13"/>
      <c r="SUA860" s="13"/>
      <c r="SUB860" s="13"/>
      <c r="SUC860" s="13"/>
      <c r="SUD860" s="13"/>
      <c r="SUE860" s="13"/>
      <c r="SUF860" s="13"/>
      <c r="SUG860" s="13"/>
      <c r="SUH860" s="13"/>
      <c r="SUI860" s="13"/>
      <c r="SUJ860" s="13"/>
      <c r="SUK860" s="13"/>
      <c r="SUL860" s="13"/>
      <c r="SUM860" s="13"/>
      <c r="SUN860" s="13"/>
      <c r="SUO860" s="13"/>
      <c r="SUP860" s="13"/>
      <c r="SUQ860" s="13"/>
      <c r="SUR860" s="13"/>
      <c r="SUS860" s="13"/>
      <c r="SUT860" s="13"/>
      <c r="SUU860" s="13"/>
      <c r="SUV860" s="13"/>
      <c r="SUW860" s="13"/>
      <c r="SUX860" s="13"/>
      <c r="SUY860" s="13"/>
      <c r="SUZ860" s="13"/>
      <c r="SVA860" s="13"/>
      <c r="SVB860" s="13"/>
      <c r="SVC860" s="13"/>
      <c r="SVD860" s="13"/>
      <c r="SVE860" s="13"/>
      <c r="SVF860" s="13"/>
      <c r="SVG860" s="13"/>
      <c r="SVH860" s="13"/>
      <c r="SVI860" s="13"/>
      <c r="SVJ860" s="13"/>
      <c r="SVK860" s="13"/>
      <c r="SVL860" s="13"/>
      <c r="SVM860" s="13"/>
      <c r="SVN860" s="13"/>
      <c r="SVO860" s="13"/>
      <c r="SVP860" s="13"/>
      <c r="SVQ860" s="13"/>
      <c r="SVR860" s="13"/>
      <c r="SVS860" s="13"/>
      <c r="SVT860" s="13"/>
      <c r="SVU860" s="13"/>
      <c r="SVV860" s="13"/>
      <c r="SVW860" s="13"/>
      <c r="SVX860" s="13"/>
      <c r="SVY860" s="13"/>
      <c r="SVZ860" s="13"/>
      <c r="SWA860" s="13"/>
      <c r="SWB860" s="13"/>
      <c r="SWC860" s="13"/>
      <c r="SWD860" s="13"/>
      <c r="SWE860" s="13"/>
      <c r="SWF860" s="13"/>
      <c r="SWG860" s="13"/>
      <c r="SWH860" s="13"/>
      <c r="SWI860" s="13"/>
      <c r="SWJ860" s="13"/>
      <c r="SWK860" s="13"/>
      <c r="SWL860" s="13"/>
      <c r="SWM860" s="13"/>
      <c r="SWN860" s="13"/>
      <c r="SWO860" s="13"/>
      <c r="SWP860" s="13"/>
      <c r="SWQ860" s="13"/>
      <c r="SWR860" s="13"/>
      <c r="SWS860" s="13"/>
      <c r="SWT860" s="13"/>
      <c r="SWU860" s="13"/>
      <c r="SWV860" s="13"/>
      <c r="SWW860" s="13"/>
      <c r="SWX860" s="13"/>
      <c r="SWY860" s="13"/>
      <c r="SWZ860" s="13"/>
      <c r="SXA860" s="13"/>
      <c r="SXB860" s="13"/>
      <c r="SXC860" s="13"/>
      <c r="SXD860" s="13"/>
      <c r="SXE860" s="13"/>
      <c r="SXF860" s="13"/>
      <c r="SXG860" s="13"/>
      <c r="SXH860" s="13"/>
      <c r="SXI860" s="13"/>
      <c r="SXJ860" s="13"/>
      <c r="SXK860" s="13"/>
      <c r="SXL860" s="13"/>
      <c r="SXM860" s="13"/>
      <c r="SXN860" s="13"/>
      <c r="SXO860" s="13"/>
      <c r="SXP860" s="13"/>
      <c r="SXQ860" s="13"/>
      <c r="SXR860" s="13"/>
      <c r="SXS860" s="13"/>
      <c r="SXT860" s="13"/>
      <c r="SXU860" s="13"/>
      <c r="SXV860" s="13"/>
      <c r="SXW860" s="13"/>
      <c r="SXX860" s="13"/>
      <c r="SXY860" s="13"/>
      <c r="SXZ860" s="13"/>
      <c r="SYA860" s="13"/>
      <c r="SYB860" s="13"/>
      <c r="SYC860" s="13"/>
      <c r="SYD860" s="13"/>
      <c r="SYE860" s="13"/>
      <c r="SYF860" s="13"/>
      <c r="SYG860" s="13"/>
      <c r="SYH860" s="13"/>
      <c r="SYI860" s="13"/>
      <c r="SYJ860" s="13"/>
      <c r="SYK860" s="13"/>
      <c r="SYL860" s="13"/>
      <c r="SYM860" s="13"/>
      <c r="SYN860" s="13"/>
      <c r="SYO860" s="13"/>
      <c r="SYP860" s="13"/>
      <c r="SYQ860" s="13"/>
      <c r="SYR860" s="13"/>
      <c r="SYS860" s="13"/>
      <c r="SYT860" s="13"/>
      <c r="SYU860" s="13"/>
      <c r="SYV860" s="13"/>
      <c r="SYW860" s="13"/>
      <c r="SYX860" s="13"/>
      <c r="SYY860" s="13"/>
      <c r="SYZ860" s="13"/>
      <c r="SZA860" s="13"/>
      <c r="SZB860" s="13"/>
      <c r="SZC860" s="13"/>
      <c r="SZD860" s="13"/>
      <c r="SZE860" s="13"/>
      <c r="SZF860" s="13"/>
      <c r="SZG860" s="13"/>
      <c r="SZH860" s="13"/>
      <c r="SZI860" s="13"/>
      <c r="SZJ860" s="13"/>
      <c r="SZK860" s="13"/>
      <c r="SZL860" s="13"/>
      <c r="SZM860" s="13"/>
      <c r="SZN860" s="13"/>
      <c r="SZO860" s="13"/>
      <c r="SZP860" s="13"/>
      <c r="SZQ860" s="13"/>
      <c r="SZR860" s="13"/>
      <c r="SZS860" s="13"/>
      <c r="SZT860" s="13"/>
      <c r="SZU860" s="13"/>
      <c r="SZV860" s="13"/>
      <c r="SZW860" s="13"/>
      <c r="SZX860" s="13"/>
      <c r="SZY860" s="13"/>
      <c r="SZZ860" s="13"/>
      <c r="TAA860" s="13"/>
      <c r="TAB860" s="13"/>
      <c r="TAC860" s="13"/>
      <c r="TAD860" s="13"/>
      <c r="TAE860" s="13"/>
      <c r="TAF860" s="13"/>
      <c r="TAG860" s="13"/>
      <c r="TAH860" s="13"/>
      <c r="TAI860" s="13"/>
      <c r="TAJ860" s="13"/>
      <c r="TAK860" s="13"/>
      <c r="TAL860" s="13"/>
      <c r="TAM860" s="13"/>
      <c r="TAN860" s="13"/>
      <c r="TAO860" s="13"/>
      <c r="TAP860" s="13"/>
      <c r="TAQ860" s="13"/>
      <c r="TAR860" s="13"/>
      <c r="TAS860" s="13"/>
      <c r="TAT860" s="13"/>
      <c r="TAU860" s="13"/>
      <c r="TAV860" s="13"/>
      <c r="TAW860" s="13"/>
      <c r="TAX860" s="13"/>
      <c r="TAY860" s="13"/>
      <c r="TAZ860" s="13"/>
      <c r="TBA860" s="13"/>
      <c r="TBB860" s="13"/>
      <c r="TBC860" s="13"/>
      <c r="TBD860" s="13"/>
      <c r="TBE860" s="13"/>
      <c r="TBF860" s="13"/>
      <c r="TBG860" s="13"/>
      <c r="TBH860" s="13"/>
      <c r="TBI860" s="13"/>
      <c r="TBJ860" s="13"/>
      <c r="TBK860" s="13"/>
      <c r="TBL860" s="13"/>
      <c r="TBM860" s="13"/>
      <c r="TBN860" s="13"/>
      <c r="TBO860" s="13"/>
      <c r="TBP860" s="13"/>
      <c r="TBQ860" s="13"/>
      <c r="TBR860" s="13"/>
      <c r="TBS860" s="13"/>
      <c r="TBT860" s="13"/>
      <c r="TBU860" s="13"/>
      <c r="TBV860" s="13"/>
      <c r="TBW860" s="13"/>
      <c r="TBX860" s="13"/>
      <c r="TBY860" s="13"/>
      <c r="TBZ860" s="13"/>
      <c r="TCA860" s="13"/>
      <c r="TCB860" s="13"/>
      <c r="TCC860" s="13"/>
      <c r="TCD860" s="13"/>
      <c r="TCE860" s="13"/>
      <c r="TCF860" s="13"/>
      <c r="TCG860" s="13"/>
      <c r="TCH860" s="13"/>
      <c r="TCI860" s="13"/>
      <c r="TCJ860" s="13"/>
      <c r="TCK860" s="13"/>
      <c r="TCL860" s="13"/>
      <c r="TCM860" s="13"/>
      <c r="TCN860" s="13"/>
      <c r="TCO860" s="13"/>
      <c r="TCP860" s="13"/>
      <c r="TCQ860" s="13"/>
      <c r="TCR860" s="13"/>
      <c r="TCS860" s="13"/>
      <c r="TCT860" s="13"/>
      <c r="TCU860" s="13"/>
      <c r="TCV860" s="13"/>
      <c r="TCW860" s="13"/>
      <c r="TCX860" s="13"/>
      <c r="TCY860" s="13"/>
      <c r="TCZ860" s="13"/>
      <c r="TDA860" s="13"/>
      <c r="TDB860" s="13"/>
      <c r="TDC860" s="13"/>
      <c r="TDD860" s="13"/>
      <c r="TDE860" s="13"/>
      <c r="TDF860" s="13"/>
      <c r="TDG860" s="13"/>
      <c r="TDH860" s="13"/>
      <c r="TDI860" s="13"/>
      <c r="TDJ860" s="13"/>
      <c r="TDK860" s="13"/>
      <c r="TDL860" s="13"/>
      <c r="TDM860" s="13"/>
      <c r="TDN860" s="13"/>
      <c r="TDO860" s="13"/>
      <c r="TDP860" s="13"/>
      <c r="TDQ860" s="13"/>
      <c r="TDR860" s="13"/>
      <c r="TDS860" s="13"/>
      <c r="TDT860" s="13"/>
      <c r="TDU860" s="13"/>
      <c r="TDV860" s="13"/>
      <c r="TDW860" s="13"/>
      <c r="TDX860" s="13"/>
      <c r="TDY860" s="13"/>
      <c r="TDZ860" s="13"/>
      <c r="TEA860" s="13"/>
      <c r="TEB860" s="13"/>
      <c r="TEC860" s="13"/>
      <c r="TED860" s="13"/>
      <c r="TEE860" s="13"/>
      <c r="TEF860" s="13"/>
      <c r="TEG860" s="13"/>
      <c r="TEH860" s="13"/>
      <c r="TEI860" s="13"/>
      <c r="TEJ860" s="13"/>
      <c r="TEK860" s="13"/>
      <c r="TEL860" s="13"/>
      <c r="TEM860" s="13"/>
      <c r="TEN860" s="13"/>
      <c r="TEO860" s="13"/>
      <c r="TEP860" s="13"/>
      <c r="TEQ860" s="13"/>
      <c r="TER860" s="13"/>
      <c r="TES860" s="13"/>
      <c r="TET860" s="13"/>
      <c r="TEU860" s="13"/>
      <c r="TEV860" s="13"/>
      <c r="TEW860" s="13"/>
      <c r="TEX860" s="13"/>
      <c r="TEY860" s="13"/>
      <c r="TEZ860" s="13"/>
      <c r="TFA860" s="13"/>
      <c r="TFB860" s="13"/>
      <c r="TFC860" s="13"/>
      <c r="TFD860" s="13"/>
      <c r="TFE860" s="13"/>
      <c r="TFF860" s="13"/>
      <c r="TFG860" s="13"/>
      <c r="TFH860" s="13"/>
      <c r="TFI860" s="13"/>
      <c r="TFJ860" s="13"/>
      <c r="TFK860" s="13"/>
      <c r="TFL860" s="13"/>
      <c r="TFM860" s="13"/>
      <c r="TFN860" s="13"/>
      <c r="TFO860" s="13"/>
      <c r="TFP860" s="13"/>
      <c r="TFQ860" s="13"/>
      <c r="TFR860" s="13"/>
      <c r="TFS860" s="13"/>
      <c r="TFT860" s="13"/>
      <c r="TFU860" s="13"/>
      <c r="TFV860" s="13"/>
      <c r="TFW860" s="13"/>
      <c r="TFX860" s="13"/>
      <c r="TFY860" s="13"/>
      <c r="TFZ860" s="13"/>
      <c r="TGA860" s="13"/>
      <c r="TGB860" s="13"/>
      <c r="TGC860" s="13"/>
      <c r="TGD860" s="13"/>
      <c r="TGE860" s="13"/>
      <c r="TGF860" s="13"/>
      <c r="TGG860" s="13"/>
      <c r="TGH860" s="13"/>
      <c r="TGI860" s="13"/>
      <c r="TGJ860" s="13"/>
      <c r="TGK860" s="13"/>
      <c r="TGL860" s="13"/>
      <c r="TGM860" s="13"/>
      <c r="TGN860" s="13"/>
      <c r="TGO860" s="13"/>
      <c r="TGP860" s="13"/>
      <c r="TGQ860" s="13"/>
      <c r="TGR860" s="13"/>
      <c r="TGS860" s="13"/>
      <c r="TGT860" s="13"/>
      <c r="TGU860" s="13"/>
      <c r="TGV860" s="13"/>
      <c r="TGW860" s="13"/>
      <c r="TGX860" s="13"/>
      <c r="TGY860" s="13"/>
      <c r="TGZ860" s="13"/>
      <c r="THA860" s="13"/>
      <c r="THB860" s="13"/>
      <c r="THC860" s="13"/>
      <c r="THD860" s="13"/>
      <c r="THE860" s="13"/>
      <c r="THF860" s="13"/>
      <c r="THG860" s="13"/>
      <c r="THH860" s="13"/>
      <c r="THI860" s="13"/>
      <c r="THJ860" s="13"/>
      <c r="THK860" s="13"/>
      <c r="THL860" s="13"/>
      <c r="THM860" s="13"/>
      <c r="THN860" s="13"/>
      <c r="THO860" s="13"/>
      <c r="THP860" s="13"/>
      <c r="THQ860" s="13"/>
      <c r="THR860" s="13"/>
      <c r="THS860" s="13"/>
      <c r="THT860" s="13"/>
      <c r="THU860" s="13"/>
      <c r="THV860" s="13"/>
      <c r="THW860" s="13"/>
      <c r="THX860" s="13"/>
      <c r="THY860" s="13"/>
      <c r="THZ860" s="13"/>
      <c r="TIA860" s="13"/>
      <c r="TIB860" s="13"/>
      <c r="TIC860" s="13"/>
      <c r="TID860" s="13"/>
      <c r="TIE860" s="13"/>
      <c r="TIF860" s="13"/>
      <c r="TIG860" s="13"/>
      <c r="TIH860" s="13"/>
      <c r="TII860" s="13"/>
      <c r="TIJ860" s="13"/>
      <c r="TIK860" s="13"/>
      <c r="TIL860" s="13"/>
      <c r="TIM860" s="13"/>
      <c r="TIN860" s="13"/>
      <c r="TIO860" s="13"/>
      <c r="TIP860" s="13"/>
      <c r="TIQ860" s="13"/>
      <c r="TIR860" s="13"/>
      <c r="TIS860" s="13"/>
      <c r="TIT860" s="13"/>
      <c r="TIU860" s="13"/>
      <c r="TIV860" s="13"/>
      <c r="TIW860" s="13"/>
      <c r="TIX860" s="13"/>
      <c r="TIY860" s="13"/>
      <c r="TIZ860" s="13"/>
      <c r="TJA860" s="13"/>
      <c r="TJB860" s="13"/>
      <c r="TJC860" s="13"/>
      <c r="TJD860" s="13"/>
      <c r="TJE860" s="13"/>
      <c r="TJF860" s="13"/>
      <c r="TJG860" s="13"/>
      <c r="TJH860" s="13"/>
      <c r="TJI860" s="13"/>
      <c r="TJJ860" s="13"/>
      <c r="TJK860" s="13"/>
      <c r="TJL860" s="13"/>
      <c r="TJM860" s="13"/>
      <c r="TJN860" s="13"/>
      <c r="TJO860" s="13"/>
      <c r="TJP860" s="13"/>
      <c r="TJQ860" s="13"/>
      <c r="TJR860" s="13"/>
      <c r="TJS860" s="13"/>
      <c r="TJT860" s="13"/>
      <c r="TJU860" s="13"/>
      <c r="TJV860" s="13"/>
      <c r="TJW860" s="13"/>
      <c r="TJX860" s="13"/>
      <c r="TJY860" s="13"/>
      <c r="TJZ860" s="13"/>
      <c r="TKA860" s="13"/>
      <c r="TKB860" s="13"/>
      <c r="TKC860" s="13"/>
      <c r="TKD860" s="13"/>
      <c r="TKE860" s="13"/>
      <c r="TKF860" s="13"/>
      <c r="TKG860" s="13"/>
      <c r="TKH860" s="13"/>
      <c r="TKI860" s="13"/>
      <c r="TKJ860" s="13"/>
      <c r="TKK860" s="13"/>
      <c r="TKL860" s="13"/>
      <c r="TKM860" s="13"/>
      <c r="TKN860" s="13"/>
      <c r="TKO860" s="13"/>
      <c r="TKP860" s="13"/>
      <c r="TKQ860" s="13"/>
      <c r="TKR860" s="13"/>
      <c r="TKS860" s="13"/>
      <c r="TKT860" s="13"/>
      <c r="TKU860" s="13"/>
      <c r="TKV860" s="13"/>
      <c r="TKW860" s="13"/>
      <c r="TKX860" s="13"/>
      <c r="TKY860" s="13"/>
      <c r="TKZ860" s="13"/>
      <c r="TLA860" s="13"/>
      <c r="TLB860" s="13"/>
      <c r="TLC860" s="13"/>
      <c r="TLD860" s="13"/>
      <c r="TLE860" s="13"/>
      <c r="TLF860" s="13"/>
      <c r="TLG860" s="13"/>
      <c r="TLH860" s="13"/>
      <c r="TLI860" s="13"/>
      <c r="TLJ860" s="13"/>
      <c r="TLK860" s="13"/>
      <c r="TLL860" s="13"/>
      <c r="TLM860" s="13"/>
      <c r="TLN860" s="13"/>
      <c r="TLO860" s="13"/>
      <c r="TLP860" s="13"/>
      <c r="TLQ860" s="13"/>
      <c r="TLR860" s="13"/>
      <c r="TLS860" s="13"/>
      <c r="TLT860" s="13"/>
      <c r="TLU860" s="13"/>
      <c r="TLV860" s="13"/>
      <c r="TLW860" s="13"/>
      <c r="TLX860" s="13"/>
      <c r="TLY860" s="13"/>
      <c r="TLZ860" s="13"/>
      <c r="TMA860" s="13"/>
      <c r="TMB860" s="13"/>
      <c r="TMC860" s="13"/>
      <c r="TMD860" s="13"/>
      <c r="TME860" s="13"/>
      <c r="TMF860" s="13"/>
      <c r="TMG860" s="13"/>
      <c r="TMH860" s="13"/>
      <c r="TMI860" s="13"/>
      <c r="TMJ860" s="13"/>
      <c r="TMK860" s="13"/>
      <c r="TML860" s="13"/>
      <c r="TMM860" s="13"/>
      <c r="TMN860" s="13"/>
      <c r="TMO860" s="13"/>
      <c r="TMP860" s="13"/>
      <c r="TMQ860" s="13"/>
      <c r="TMR860" s="13"/>
      <c r="TMS860" s="13"/>
      <c r="TMT860" s="13"/>
      <c r="TMU860" s="13"/>
      <c r="TMV860" s="13"/>
      <c r="TMW860" s="13"/>
      <c r="TMX860" s="13"/>
      <c r="TMY860" s="13"/>
      <c r="TMZ860" s="13"/>
      <c r="TNA860" s="13"/>
      <c r="TNB860" s="13"/>
      <c r="TNC860" s="13"/>
      <c r="TND860" s="13"/>
      <c r="TNE860" s="13"/>
      <c r="TNF860" s="13"/>
      <c r="TNG860" s="13"/>
      <c r="TNH860" s="13"/>
      <c r="TNI860" s="13"/>
      <c r="TNJ860" s="13"/>
      <c r="TNK860" s="13"/>
      <c r="TNL860" s="13"/>
      <c r="TNM860" s="13"/>
      <c r="TNN860" s="13"/>
      <c r="TNO860" s="13"/>
      <c r="TNP860" s="13"/>
      <c r="TNQ860" s="13"/>
      <c r="TNR860" s="13"/>
      <c r="TNS860" s="13"/>
      <c r="TNT860" s="13"/>
      <c r="TNU860" s="13"/>
      <c r="TNV860" s="13"/>
      <c r="TNW860" s="13"/>
      <c r="TNX860" s="13"/>
      <c r="TNY860" s="13"/>
      <c r="TNZ860" s="13"/>
      <c r="TOA860" s="13"/>
      <c r="TOB860" s="13"/>
      <c r="TOC860" s="13"/>
      <c r="TOD860" s="13"/>
      <c r="TOE860" s="13"/>
      <c r="TOF860" s="13"/>
      <c r="TOG860" s="13"/>
      <c r="TOH860" s="13"/>
      <c r="TOI860" s="13"/>
      <c r="TOJ860" s="13"/>
      <c r="TOK860" s="13"/>
      <c r="TOL860" s="13"/>
      <c r="TOM860" s="13"/>
      <c r="TON860" s="13"/>
      <c r="TOO860" s="13"/>
      <c r="TOP860" s="13"/>
      <c r="TOQ860" s="13"/>
      <c r="TOR860" s="13"/>
      <c r="TOS860" s="13"/>
      <c r="TOT860" s="13"/>
      <c r="TOU860" s="13"/>
      <c r="TOV860" s="13"/>
      <c r="TOW860" s="13"/>
      <c r="TOX860" s="13"/>
      <c r="TOY860" s="13"/>
      <c r="TOZ860" s="13"/>
      <c r="TPA860" s="13"/>
      <c r="TPB860" s="13"/>
      <c r="TPC860" s="13"/>
      <c r="TPD860" s="13"/>
      <c r="TPE860" s="13"/>
      <c r="TPF860" s="13"/>
      <c r="TPG860" s="13"/>
      <c r="TPH860" s="13"/>
      <c r="TPI860" s="13"/>
      <c r="TPJ860" s="13"/>
      <c r="TPK860" s="13"/>
      <c r="TPL860" s="13"/>
      <c r="TPM860" s="13"/>
      <c r="TPN860" s="13"/>
      <c r="TPO860" s="13"/>
      <c r="TPP860" s="13"/>
      <c r="TPQ860" s="13"/>
      <c r="TPR860" s="13"/>
      <c r="TPS860" s="13"/>
      <c r="TPT860" s="13"/>
      <c r="TPU860" s="13"/>
      <c r="TPV860" s="13"/>
      <c r="TPW860" s="13"/>
      <c r="TPX860" s="13"/>
      <c r="TPY860" s="13"/>
      <c r="TPZ860" s="13"/>
      <c r="TQA860" s="13"/>
      <c r="TQB860" s="13"/>
      <c r="TQC860" s="13"/>
      <c r="TQD860" s="13"/>
      <c r="TQE860" s="13"/>
      <c r="TQF860" s="13"/>
      <c r="TQG860" s="13"/>
      <c r="TQH860" s="13"/>
      <c r="TQI860" s="13"/>
      <c r="TQJ860" s="13"/>
      <c r="TQK860" s="13"/>
      <c r="TQL860" s="13"/>
      <c r="TQM860" s="13"/>
      <c r="TQN860" s="13"/>
      <c r="TQO860" s="13"/>
      <c r="TQP860" s="13"/>
      <c r="TQQ860" s="13"/>
      <c r="TQR860" s="13"/>
      <c r="TQS860" s="13"/>
      <c r="TQT860" s="13"/>
      <c r="TQU860" s="13"/>
      <c r="TQV860" s="13"/>
      <c r="TQW860" s="13"/>
      <c r="TQX860" s="13"/>
      <c r="TQY860" s="13"/>
      <c r="TQZ860" s="13"/>
      <c r="TRA860" s="13"/>
      <c r="TRB860" s="13"/>
      <c r="TRC860" s="13"/>
      <c r="TRD860" s="13"/>
      <c r="TRE860" s="13"/>
      <c r="TRF860" s="13"/>
      <c r="TRG860" s="13"/>
      <c r="TRH860" s="13"/>
      <c r="TRI860" s="13"/>
      <c r="TRJ860" s="13"/>
      <c r="TRK860" s="13"/>
      <c r="TRL860" s="13"/>
      <c r="TRM860" s="13"/>
      <c r="TRN860" s="13"/>
      <c r="TRO860" s="13"/>
      <c r="TRP860" s="13"/>
      <c r="TRQ860" s="13"/>
      <c r="TRR860" s="13"/>
      <c r="TRS860" s="13"/>
      <c r="TRT860" s="13"/>
      <c r="TRU860" s="13"/>
      <c r="TRV860" s="13"/>
      <c r="TRW860" s="13"/>
      <c r="TRX860" s="13"/>
      <c r="TRY860" s="13"/>
      <c r="TRZ860" s="13"/>
      <c r="TSA860" s="13"/>
      <c r="TSB860" s="13"/>
      <c r="TSC860" s="13"/>
      <c r="TSD860" s="13"/>
      <c r="TSE860" s="13"/>
      <c r="TSF860" s="13"/>
      <c r="TSG860" s="13"/>
      <c r="TSH860" s="13"/>
      <c r="TSI860" s="13"/>
      <c r="TSJ860" s="13"/>
      <c r="TSK860" s="13"/>
      <c r="TSL860" s="13"/>
      <c r="TSM860" s="13"/>
      <c r="TSN860" s="13"/>
      <c r="TSO860" s="13"/>
      <c r="TSP860" s="13"/>
      <c r="TSQ860" s="13"/>
      <c r="TSR860" s="13"/>
      <c r="TSS860" s="13"/>
      <c r="TST860" s="13"/>
      <c r="TSU860" s="13"/>
      <c r="TSV860" s="13"/>
      <c r="TSW860" s="13"/>
      <c r="TSX860" s="13"/>
      <c r="TSY860" s="13"/>
      <c r="TSZ860" s="13"/>
      <c r="TTA860" s="13"/>
      <c r="TTB860" s="13"/>
      <c r="TTC860" s="13"/>
      <c r="TTD860" s="13"/>
      <c r="TTE860" s="13"/>
      <c r="TTF860" s="13"/>
      <c r="TTG860" s="13"/>
      <c r="TTH860" s="13"/>
      <c r="TTI860" s="13"/>
      <c r="TTJ860" s="13"/>
      <c r="TTK860" s="13"/>
      <c r="TTL860" s="13"/>
      <c r="TTM860" s="13"/>
      <c r="TTN860" s="13"/>
      <c r="TTO860" s="13"/>
      <c r="TTP860" s="13"/>
      <c r="TTQ860" s="13"/>
      <c r="TTR860" s="13"/>
      <c r="TTS860" s="13"/>
      <c r="TTT860" s="13"/>
      <c r="TTU860" s="13"/>
      <c r="TTV860" s="13"/>
      <c r="TTW860" s="13"/>
      <c r="TTX860" s="13"/>
      <c r="TTY860" s="13"/>
      <c r="TTZ860" s="13"/>
      <c r="TUA860" s="13"/>
      <c r="TUB860" s="13"/>
      <c r="TUC860" s="13"/>
      <c r="TUD860" s="13"/>
      <c r="TUE860" s="13"/>
      <c r="TUF860" s="13"/>
      <c r="TUG860" s="13"/>
      <c r="TUH860" s="13"/>
      <c r="TUI860" s="13"/>
      <c r="TUJ860" s="13"/>
      <c r="TUK860" s="13"/>
      <c r="TUL860" s="13"/>
      <c r="TUM860" s="13"/>
      <c r="TUN860" s="13"/>
      <c r="TUO860" s="13"/>
      <c r="TUP860" s="13"/>
      <c r="TUQ860" s="13"/>
      <c r="TUR860" s="13"/>
      <c r="TUS860" s="13"/>
      <c r="TUT860" s="13"/>
      <c r="TUU860" s="13"/>
      <c r="TUV860" s="13"/>
      <c r="TUW860" s="13"/>
      <c r="TUX860" s="13"/>
      <c r="TUY860" s="13"/>
      <c r="TUZ860" s="13"/>
      <c r="TVA860" s="13"/>
      <c r="TVB860" s="13"/>
      <c r="TVC860" s="13"/>
      <c r="TVD860" s="13"/>
      <c r="TVE860" s="13"/>
      <c r="TVF860" s="13"/>
      <c r="TVG860" s="13"/>
      <c r="TVH860" s="13"/>
      <c r="TVI860" s="13"/>
      <c r="TVJ860" s="13"/>
      <c r="TVK860" s="13"/>
      <c r="TVL860" s="13"/>
      <c r="TVM860" s="13"/>
      <c r="TVN860" s="13"/>
      <c r="TVO860" s="13"/>
      <c r="TVP860" s="13"/>
      <c r="TVQ860" s="13"/>
      <c r="TVR860" s="13"/>
      <c r="TVS860" s="13"/>
      <c r="TVT860" s="13"/>
      <c r="TVU860" s="13"/>
      <c r="TVV860" s="13"/>
      <c r="TVW860" s="13"/>
      <c r="TVX860" s="13"/>
      <c r="TVY860" s="13"/>
      <c r="TVZ860" s="13"/>
      <c r="TWA860" s="13"/>
      <c r="TWB860" s="13"/>
      <c r="TWC860" s="13"/>
      <c r="TWD860" s="13"/>
      <c r="TWE860" s="13"/>
      <c r="TWF860" s="13"/>
      <c r="TWG860" s="13"/>
      <c r="TWH860" s="13"/>
      <c r="TWI860" s="13"/>
      <c r="TWJ860" s="13"/>
      <c r="TWK860" s="13"/>
      <c r="TWL860" s="13"/>
      <c r="TWM860" s="13"/>
      <c r="TWN860" s="13"/>
      <c r="TWO860" s="13"/>
      <c r="TWP860" s="13"/>
      <c r="TWQ860" s="13"/>
      <c r="TWR860" s="13"/>
      <c r="TWS860" s="13"/>
      <c r="TWT860" s="13"/>
      <c r="TWU860" s="13"/>
      <c r="TWV860" s="13"/>
      <c r="TWW860" s="13"/>
      <c r="TWX860" s="13"/>
      <c r="TWY860" s="13"/>
      <c r="TWZ860" s="13"/>
      <c r="TXA860" s="13"/>
      <c r="TXB860" s="13"/>
      <c r="TXC860" s="13"/>
      <c r="TXD860" s="13"/>
      <c r="TXE860" s="13"/>
      <c r="TXF860" s="13"/>
      <c r="TXG860" s="13"/>
      <c r="TXH860" s="13"/>
      <c r="TXI860" s="13"/>
      <c r="TXJ860" s="13"/>
      <c r="TXK860" s="13"/>
      <c r="TXL860" s="13"/>
      <c r="TXM860" s="13"/>
      <c r="TXN860" s="13"/>
      <c r="TXO860" s="13"/>
      <c r="TXP860" s="13"/>
      <c r="TXQ860" s="13"/>
      <c r="TXR860" s="13"/>
      <c r="TXS860" s="13"/>
      <c r="TXT860" s="13"/>
      <c r="TXU860" s="13"/>
      <c r="TXV860" s="13"/>
      <c r="TXW860" s="13"/>
      <c r="TXX860" s="13"/>
      <c r="TXY860" s="13"/>
      <c r="TXZ860" s="13"/>
      <c r="TYA860" s="13"/>
      <c r="TYB860" s="13"/>
      <c r="TYC860" s="13"/>
      <c r="TYD860" s="13"/>
      <c r="TYE860" s="13"/>
      <c r="TYF860" s="13"/>
      <c r="TYG860" s="13"/>
      <c r="TYH860" s="13"/>
      <c r="TYI860" s="13"/>
      <c r="TYJ860" s="13"/>
      <c r="TYK860" s="13"/>
      <c r="TYL860" s="13"/>
      <c r="TYM860" s="13"/>
      <c r="TYN860" s="13"/>
      <c r="TYO860" s="13"/>
      <c r="TYP860" s="13"/>
      <c r="TYQ860" s="13"/>
      <c r="TYR860" s="13"/>
      <c r="TYS860" s="13"/>
      <c r="TYT860" s="13"/>
      <c r="TYU860" s="13"/>
      <c r="TYV860" s="13"/>
      <c r="TYW860" s="13"/>
      <c r="TYX860" s="13"/>
      <c r="TYY860" s="13"/>
      <c r="TYZ860" s="13"/>
      <c r="TZA860" s="13"/>
      <c r="TZB860" s="13"/>
      <c r="TZC860" s="13"/>
      <c r="TZD860" s="13"/>
      <c r="TZE860" s="13"/>
      <c r="TZF860" s="13"/>
      <c r="TZG860" s="13"/>
      <c r="TZH860" s="13"/>
      <c r="TZI860" s="13"/>
      <c r="TZJ860" s="13"/>
      <c r="TZK860" s="13"/>
      <c r="TZL860" s="13"/>
      <c r="TZM860" s="13"/>
      <c r="TZN860" s="13"/>
      <c r="TZO860" s="13"/>
      <c r="TZP860" s="13"/>
      <c r="TZQ860" s="13"/>
      <c r="TZR860" s="13"/>
      <c r="TZS860" s="13"/>
      <c r="TZT860" s="13"/>
      <c r="TZU860" s="13"/>
      <c r="TZV860" s="13"/>
      <c r="TZW860" s="13"/>
      <c r="TZX860" s="13"/>
      <c r="TZY860" s="13"/>
      <c r="TZZ860" s="13"/>
      <c r="UAA860" s="13"/>
      <c r="UAB860" s="13"/>
      <c r="UAC860" s="13"/>
      <c r="UAD860" s="13"/>
      <c r="UAE860" s="13"/>
      <c r="UAF860" s="13"/>
      <c r="UAG860" s="13"/>
      <c r="UAH860" s="13"/>
      <c r="UAI860" s="13"/>
      <c r="UAJ860" s="13"/>
      <c r="UAK860" s="13"/>
      <c r="UAL860" s="13"/>
      <c r="UAM860" s="13"/>
      <c r="UAN860" s="13"/>
      <c r="UAO860" s="13"/>
      <c r="UAP860" s="13"/>
      <c r="UAQ860" s="13"/>
      <c r="UAR860" s="13"/>
      <c r="UAS860" s="13"/>
      <c r="UAT860" s="13"/>
      <c r="UAU860" s="13"/>
      <c r="UAV860" s="13"/>
      <c r="UAW860" s="13"/>
      <c r="UAX860" s="13"/>
      <c r="UAY860" s="13"/>
      <c r="UAZ860" s="13"/>
      <c r="UBA860" s="13"/>
      <c r="UBB860" s="13"/>
      <c r="UBC860" s="13"/>
      <c r="UBD860" s="13"/>
      <c r="UBE860" s="13"/>
      <c r="UBF860" s="13"/>
      <c r="UBG860" s="13"/>
      <c r="UBH860" s="13"/>
      <c r="UBI860" s="13"/>
      <c r="UBJ860" s="13"/>
      <c r="UBK860" s="13"/>
      <c r="UBL860" s="13"/>
      <c r="UBM860" s="13"/>
      <c r="UBN860" s="13"/>
      <c r="UBO860" s="13"/>
      <c r="UBP860" s="13"/>
      <c r="UBQ860" s="13"/>
      <c r="UBR860" s="13"/>
      <c r="UBS860" s="13"/>
      <c r="UBT860" s="13"/>
      <c r="UBU860" s="13"/>
      <c r="UBV860" s="13"/>
      <c r="UBW860" s="13"/>
      <c r="UBX860" s="13"/>
      <c r="UBY860" s="13"/>
      <c r="UBZ860" s="13"/>
      <c r="UCA860" s="13"/>
      <c r="UCB860" s="13"/>
      <c r="UCC860" s="13"/>
      <c r="UCD860" s="13"/>
      <c r="UCE860" s="13"/>
      <c r="UCF860" s="13"/>
      <c r="UCG860" s="13"/>
      <c r="UCH860" s="13"/>
      <c r="UCI860" s="13"/>
      <c r="UCJ860" s="13"/>
      <c r="UCK860" s="13"/>
      <c r="UCL860" s="13"/>
      <c r="UCM860" s="13"/>
      <c r="UCN860" s="13"/>
      <c r="UCO860" s="13"/>
      <c r="UCP860" s="13"/>
      <c r="UCQ860" s="13"/>
      <c r="UCR860" s="13"/>
      <c r="UCS860" s="13"/>
      <c r="UCT860" s="13"/>
      <c r="UCU860" s="13"/>
      <c r="UCV860" s="13"/>
      <c r="UCW860" s="13"/>
      <c r="UCX860" s="13"/>
      <c r="UCY860" s="13"/>
      <c r="UCZ860" s="13"/>
      <c r="UDA860" s="13"/>
      <c r="UDB860" s="13"/>
      <c r="UDC860" s="13"/>
      <c r="UDD860" s="13"/>
      <c r="UDE860" s="13"/>
      <c r="UDF860" s="13"/>
      <c r="UDG860" s="13"/>
      <c r="UDH860" s="13"/>
      <c r="UDI860" s="13"/>
      <c r="UDJ860" s="13"/>
      <c r="UDK860" s="13"/>
      <c r="UDL860" s="13"/>
      <c r="UDM860" s="13"/>
      <c r="UDN860" s="13"/>
      <c r="UDO860" s="13"/>
      <c r="UDP860" s="13"/>
      <c r="UDQ860" s="13"/>
      <c r="UDR860" s="13"/>
      <c r="UDS860" s="13"/>
      <c r="UDT860" s="13"/>
      <c r="UDU860" s="13"/>
      <c r="UDV860" s="13"/>
      <c r="UDW860" s="13"/>
      <c r="UDX860" s="13"/>
      <c r="UDY860" s="13"/>
      <c r="UDZ860" s="13"/>
      <c r="UEA860" s="13"/>
      <c r="UEB860" s="13"/>
      <c r="UEC860" s="13"/>
      <c r="UED860" s="13"/>
      <c r="UEE860" s="13"/>
      <c r="UEF860" s="13"/>
      <c r="UEG860" s="13"/>
      <c r="UEH860" s="13"/>
      <c r="UEI860" s="13"/>
      <c r="UEJ860" s="13"/>
      <c r="UEK860" s="13"/>
      <c r="UEL860" s="13"/>
      <c r="UEM860" s="13"/>
      <c r="UEN860" s="13"/>
      <c r="UEO860" s="13"/>
      <c r="UEP860" s="13"/>
      <c r="UEQ860" s="13"/>
      <c r="UER860" s="13"/>
      <c r="UES860" s="13"/>
      <c r="UET860" s="13"/>
      <c r="UEU860" s="13"/>
      <c r="UEV860" s="13"/>
      <c r="UEW860" s="13"/>
      <c r="UEX860" s="13"/>
      <c r="UEY860" s="13"/>
      <c r="UEZ860" s="13"/>
      <c r="UFA860" s="13"/>
      <c r="UFB860" s="13"/>
      <c r="UFC860" s="13"/>
      <c r="UFD860" s="13"/>
      <c r="UFE860" s="13"/>
      <c r="UFF860" s="13"/>
      <c r="UFG860" s="13"/>
      <c r="UFH860" s="13"/>
      <c r="UFI860" s="13"/>
      <c r="UFJ860" s="13"/>
      <c r="UFK860" s="13"/>
      <c r="UFL860" s="13"/>
      <c r="UFM860" s="13"/>
      <c r="UFN860" s="13"/>
      <c r="UFO860" s="13"/>
      <c r="UFP860" s="13"/>
      <c r="UFQ860" s="13"/>
      <c r="UFR860" s="13"/>
      <c r="UFS860" s="13"/>
      <c r="UFT860" s="13"/>
      <c r="UFU860" s="13"/>
      <c r="UFV860" s="13"/>
      <c r="UFW860" s="13"/>
      <c r="UFX860" s="13"/>
      <c r="UFY860" s="13"/>
      <c r="UFZ860" s="13"/>
      <c r="UGA860" s="13"/>
      <c r="UGB860" s="13"/>
      <c r="UGC860" s="13"/>
      <c r="UGD860" s="13"/>
      <c r="UGE860" s="13"/>
      <c r="UGF860" s="13"/>
      <c r="UGG860" s="13"/>
      <c r="UGH860" s="13"/>
      <c r="UGI860" s="13"/>
      <c r="UGJ860" s="13"/>
      <c r="UGK860" s="13"/>
      <c r="UGL860" s="13"/>
      <c r="UGM860" s="13"/>
      <c r="UGN860" s="13"/>
      <c r="UGO860" s="13"/>
      <c r="UGP860" s="13"/>
      <c r="UGQ860" s="13"/>
      <c r="UGR860" s="13"/>
      <c r="UGS860" s="13"/>
      <c r="UGT860" s="13"/>
      <c r="UGU860" s="13"/>
      <c r="UGV860" s="13"/>
      <c r="UGW860" s="13"/>
      <c r="UGX860" s="13"/>
      <c r="UGY860" s="13"/>
      <c r="UGZ860" s="13"/>
      <c r="UHA860" s="13"/>
      <c r="UHB860" s="13"/>
      <c r="UHC860" s="13"/>
      <c r="UHD860" s="13"/>
      <c r="UHE860" s="13"/>
      <c r="UHF860" s="13"/>
      <c r="UHG860" s="13"/>
      <c r="UHH860" s="13"/>
      <c r="UHI860" s="13"/>
      <c r="UHJ860" s="13"/>
      <c r="UHK860" s="13"/>
      <c r="UHL860" s="13"/>
      <c r="UHM860" s="13"/>
      <c r="UHN860" s="13"/>
      <c r="UHO860" s="13"/>
      <c r="UHP860" s="13"/>
      <c r="UHQ860" s="13"/>
      <c r="UHR860" s="13"/>
      <c r="UHS860" s="13"/>
      <c r="UHT860" s="13"/>
      <c r="UHU860" s="13"/>
      <c r="UHV860" s="13"/>
      <c r="UHW860" s="13"/>
      <c r="UHX860" s="13"/>
      <c r="UHY860" s="13"/>
      <c r="UHZ860" s="13"/>
      <c r="UIA860" s="13"/>
      <c r="UIB860" s="13"/>
      <c r="UIC860" s="13"/>
      <c r="UID860" s="13"/>
      <c r="UIE860" s="13"/>
      <c r="UIF860" s="13"/>
      <c r="UIG860" s="13"/>
      <c r="UIH860" s="13"/>
      <c r="UII860" s="13"/>
      <c r="UIJ860" s="13"/>
      <c r="UIK860" s="13"/>
      <c r="UIL860" s="13"/>
      <c r="UIM860" s="13"/>
      <c r="UIN860" s="13"/>
      <c r="UIO860" s="13"/>
      <c r="UIP860" s="13"/>
      <c r="UIQ860" s="13"/>
      <c r="UIR860" s="13"/>
      <c r="UIS860" s="13"/>
      <c r="UIT860" s="13"/>
      <c r="UIU860" s="13"/>
      <c r="UIV860" s="13"/>
      <c r="UIW860" s="13"/>
      <c r="UIX860" s="13"/>
      <c r="UIY860" s="13"/>
      <c r="UIZ860" s="13"/>
      <c r="UJA860" s="13"/>
      <c r="UJB860" s="13"/>
      <c r="UJC860" s="13"/>
      <c r="UJD860" s="13"/>
      <c r="UJE860" s="13"/>
      <c r="UJF860" s="13"/>
      <c r="UJG860" s="13"/>
      <c r="UJH860" s="13"/>
      <c r="UJI860" s="13"/>
      <c r="UJJ860" s="13"/>
      <c r="UJK860" s="13"/>
      <c r="UJL860" s="13"/>
      <c r="UJM860" s="13"/>
      <c r="UJN860" s="13"/>
      <c r="UJO860" s="13"/>
      <c r="UJP860" s="13"/>
      <c r="UJQ860" s="13"/>
      <c r="UJR860" s="13"/>
      <c r="UJS860" s="13"/>
      <c r="UJT860" s="13"/>
      <c r="UJU860" s="13"/>
      <c r="UJV860" s="13"/>
      <c r="UJW860" s="13"/>
      <c r="UJX860" s="13"/>
      <c r="UJY860" s="13"/>
      <c r="UJZ860" s="13"/>
      <c r="UKA860" s="13"/>
      <c r="UKB860" s="13"/>
      <c r="UKC860" s="13"/>
      <c r="UKD860" s="13"/>
      <c r="UKE860" s="13"/>
      <c r="UKF860" s="13"/>
      <c r="UKG860" s="13"/>
      <c r="UKH860" s="13"/>
      <c r="UKI860" s="13"/>
      <c r="UKJ860" s="13"/>
      <c r="UKK860" s="13"/>
      <c r="UKL860" s="13"/>
      <c r="UKM860" s="13"/>
      <c r="UKN860" s="13"/>
      <c r="UKO860" s="13"/>
      <c r="UKP860" s="13"/>
      <c r="UKQ860" s="13"/>
      <c r="UKR860" s="13"/>
      <c r="UKS860" s="13"/>
      <c r="UKT860" s="13"/>
      <c r="UKU860" s="13"/>
      <c r="UKV860" s="13"/>
      <c r="UKW860" s="13"/>
      <c r="UKX860" s="13"/>
      <c r="UKY860" s="13"/>
      <c r="UKZ860" s="13"/>
      <c r="ULA860" s="13"/>
      <c r="ULB860" s="13"/>
      <c r="ULC860" s="13"/>
      <c r="ULD860" s="13"/>
      <c r="ULE860" s="13"/>
      <c r="ULF860" s="13"/>
      <c r="ULG860" s="13"/>
      <c r="ULH860" s="13"/>
      <c r="ULI860" s="13"/>
      <c r="ULJ860" s="13"/>
      <c r="ULK860" s="13"/>
      <c r="ULL860" s="13"/>
      <c r="ULM860" s="13"/>
      <c r="ULN860" s="13"/>
      <c r="ULO860" s="13"/>
      <c r="ULP860" s="13"/>
      <c r="ULQ860" s="13"/>
      <c r="ULR860" s="13"/>
      <c r="ULS860" s="13"/>
      <c r="ULT860" s="13"/>
      <c r="ULU860" s="13"/>
      <c r="ULV860" s="13"/>
      <c r="ULW860" s="13"/>
      <c r="ULX860" s="13"/>
      <c r="ULY860" s="13"/>
      <c r="ULZ860" s="13"/>
      <c r="UMA860" s="13"/>
      <c r="UMB860" s="13"/>
      <c r="UMC860" s="13"/>
      <c r="UMD860" s="13"/>
      <c r="UME860" s="13"/>
      <c r="UMF860" s="13"/>
      <c r="UMG860" s="13"/>
      <c r="UMH860" s="13"/>
      <c r="UMI860" s="13"/>
      <c r="UMJ860" s="13"/>
      <c r="UMK860" s="13"/>
      <c r="UML860" s="13"/>
      <c r="UMM860" s="13"/>
      <c r="UMN860" s="13"/>
      <c r="UMO860" s="13"/>
      <c r="UMP860" s="13"/>
      <c r="UMQ860" s="13"/>
      <c r="UMR860" s="13"/>
      <c r="UMS860" s="13"/>
      <c r="UMT860" s="13"/>
      <c r="UMU860" s="13"/>
      <c r="UMV860" s="13"/>
      <c r="UMW860" s="13"/>
      <c r="UMX860" s="13"/>
      <c r="UMY860" s="13"/>
      <c r="UMZ860" s="13"/>
      <c r="UNA860" s="13"/>
      <c r="UNB860" s="13"/>
      <c r="UNC860" s="13"/>
      <c r="UND860" s="13"/>
      <c r="UNE860" s="13"/>
      <c r="UNF860" s="13"/>
      <c r="UNG860" s="13"/>
      <c r="UNH860" s="13"/>
      <c r="UNI860" s="13"/>
      <c r="UNJ860" s="13"/>
      <c r="UNK860" s="13"/>
      <c r="UNL860" s="13"/>
      <c r="UNM860" s="13"/>
      <c r="UNN860" s="13"/>
      <c r="UNO860" s="13"/>
      <c r="UNP860" s="13"/>
      <c r="UNQ860" s="13"/>
      <c r="UNR860" s="13"/>
      <c r="UNS860" s="13"/>
      <c r="UNT860" s="13"/>
      <c r="UNU860" s="13"/>
      <c r="UNV860" s="13"/>
      <c r="UNW860" s="13"/>
      <c r="UNX860" s="13"/>
      <c r="UNY860" s="13"/>
      <c r="UNZ860" s="13"/>
      <c r="UOA860" s="13"/>
      <c r="UOB860" s="13"/>
      <c r="UOC860" s="13"/>
      <c r="UOD860" s="13"/>
      <c r="UOE860" s="13"/>
      <c r="UOF860" s="13"/>
      <c r="UOG860" s="13"/>
      <c r="UOH860" s="13"/>
      <c r="UOI860" s="13"/>
      <c r="UOJ860" s="13"/>
      <c r="UOK860" s="13"/>
      <c r="UOL860" s="13"/>
      <c r="UOM860" s="13"/>
      <c r="UON860" s="13"/>
      <c r="UOO860" s="13"/>
      <c r="UOP860" s="13"/>
      <c r="UOQ860" s="13"/>
      <c r="UOR860" s="13"/>
      <c r="UOS860" s="13"/>
      <c r="UOT860" s="13"/>
      <c r="UOU860" s="13"/>
      <c r="UOV860" s="13"/>
      <c r="UOW860" s="13"/>
      <c r="UOX860" s="13"/>
      <c r="UOY860" s="13"/>
      <c r="UOZ860" s="13"/>
      <c r="UPA860" s="13"/>
      <c r="UPB860" s="13"/>
      <c r="UPC860" s="13"/>
      <c r="UPD860" s="13"/>
      <c r="UPE860" s="13"/>
      <c r="UPF860" s="13"/>
      <c r="UPG860" s="13"/>
      <c r="UPH860" s="13"/>
      <c r="UPI860" s="13"/>
      <c r="UPJ860" s="13"/>
      <c r="UPK860" s="13"/>
      <c r="UPL860" s="13"/>
      <c r="UPM860" s="13"/>
      <c r="UPN860" s="13"/>
      <c r="UPO860" s="13"/>
      <c r="UPP860" s="13"/>
      <c r="UPQ860" s="13"/>
      <c r="UPR860" s="13"/>
      <c r="UPS860" s="13"/>
      <c r="UPT860" s="13"/>
      <c r="UPU860" s="13"/>
      <c r="UPV860" s="13"/>
      <c r="UPW860" s="13"/>
      <c r="UPX860" s="13"/>
      <c r="UPY860" s="13"/>
      <c r="UPZ860" s="13"/>
      <c r="UQA860" s="13"/>
      <c r="UQB860" s="13"/>
      <c r="UQC860" s="13"/>
      <c r="UQD860" s="13"/>
      <c r="UQE860" s="13"/>
      <c r="UQF860" s="13"/>
      <c r="UQG860" s="13"/>
      <c r="UQH860" s="13"/>
      <c r="UQI860" s="13"/>
      <c r="UQJ860" s="13"/>
      <c r="UQK860" s="13"/>
      <c r="UQL860" s="13"/>
      <c r="UQM860" s="13"/>
      <c r="UQN860" s="13"/>
      <c r="UQO860" s="13"/>
      <c r="UQP860" s="13"/>
      <c r="UQQ860" s="13"/>
      <c r="UQR860" s="13"/>
      <c r="UQS860" s="13"/>
      <c r="UQT860" s="13"/>
      <c r="UQU860" s="13"/>
      <c r="UQV860" s="13"/>
      <c r="UQW860" s="13"/>
      <c r="UQX860" s="13"/>
      <c r="UQY860" s="13"/>
      <c r="UQZ860" s="13"/>
      <c r="URA860" s="13"/>
      <c r="URB860" s="13"/>
      <c r="URC860" s="13"/>
      <c r="URD860" s="13"/>
      <c r="URE860" s="13"/>
      <c r="URF860" s="13"/>
      <c r="URG860" s="13"/>
      <c r="URH860" s="13"/>
      <c r="URI860" s="13"/>
      <c r="URJ860" s="13"/>
      <c r="URK860" s="13"/>
      <c r="URL860" s="13"/>
      <c r="URM860" s="13"/>
      <c r="URN860" s="13"/>
      <c r="URO860" s="13"/>
      <c r="URP860" s="13"/>
      <c r="URQ860" s="13"/>
      <c r="URR860" s="13"/>
      <c r="URS860" s="13"/>
      <c r="URT860" s="13"/>
      <c r="URU860" s="13"/>
      <c r="URV860" s="13"/>
      <c r="URW860" s="13"/>
      <c r="URX860" s="13"/>
      <c r="URY860" s="13"/>
      <c r="URZ860" s="13"/>
      <c r="USA860" s="13"/>
      <c r="USB860" s="13"/>
      <c r="USC860" s="13"/>
      <c r="USD860" s="13"/>
      <c r="USE860" s="13"/>
      <c r="USF860" s="13"/>
      <c r="USG860" s="13"/>
      <c r="USH860" s="13"/>
      <c r="USI860" s="13"/>
      <c r="USJ860" s="13"/>
      <c r="USK860" s="13"/>
      <c r="USL860" s="13"/>
      <c r="USM860" s="13"/>
      <c r="USN860" s="13"/>
      <c r="USO860" s="13"/>
      <c r="USP860" s="13"/>
      <c r="USQ860" s="13"/>
      <c r="USR860" s="13"/>
      <c r="USS860" s="13"/>
      <c r="UST860" s="13"/>
      <c r="USU860" s="13"/>
      <c r="USV860" s="13"/>
      <c r="USW860" s="13"/>
      <c r="USX860" s="13"/>
      <c r="USY860" s="13"/>
      <c r="USZ860" s="13"/>
      <c r="UTA860" s="13"/>
      <c r="UTB860" s="13"/>
      <c r="UTC860" s="13"/>
      <c r="UTD860" s="13"/>
      <c r="UTE860" s="13"/>
      <c r="UTF860" s="13"/>
      <c r="UTG860" s="13"/>
      <c r="UTH860" s="13"/>
      <c r="UTI860" s="13"/>
      <c r="UTJ860" s="13"/>
      <c r="UTK860" s="13"/>
      <c r="UTL860" s="13"/>
      <c r="UTM860" s="13"/>
      <c r="UTN860" s="13"/>
      <c r="UTO860" s="13"/>
      <c r="UTP860" s="13"/>
      <c r="UTQ860" s="13"/>
      <c r="UTR860" s="13"/>
      <c r="UTS860" s="13"/>
      <c r="UTT860" s="13"/>
      <c r="UTU860" s="13"/>
      <c r="UTV860" s="13"/>
      <c r="UTW860" s="13"/>
      <c r="UTX860" s="13"/>
      <c r="UTY860" s="13"/>
      <c r="UTZ860" s="13"/>
      <c r="UUA860" s="13"/>
      <c r="UUB860" s="13"/>
      <c r="UUC860" s="13"/>
      <c r="UUD860" s="13"/>
      <c r="UUE860" s="13"/>
      <c r="UUF860" s="13"/>
      <c r="UUG860" s="13"/>
      <c r="UUH860" s="13"/>
      <c r="UUI860" s="13"/>
      <c r="UUJ860" s="13"/>
      <c r="UUK860" s="13"/>
      <c r="UUL860" s="13"/>
      <c r="UUM860" s="13"/>
      <c r="UUN860" s="13"/>
      <c r="UUO860" s="13"/>
      <c r="UUP860" s="13"/>
      <c r="UUQ860" s="13"/>
      <c r="UUR860" s="13"/>
      <c r="UUS860" s="13"/>
      <c r="UUT860" s="13"/>
      <c r="UUU860" s="13"/>
      <c r="UUV860" s="13"/>
      <c r="UUW860" s="13"/>
      <c r="UUX860" s="13"/>
      <c r="UUY860" s="13"/>
      <c r="UUZ860" s="13"/>
      <c r="UVA860" s="13"/>
      <c r="UVB860" s="13"/>
      <c r="UVC860" s="13"/>
      <c r="UVD860" s="13"/>
      <c r="UVE860" s="13"/>
      <c r="UVF860" s="13"/>
      <c r="UVG860" s="13"/>
      <c r="UVH860" s="13"/>
      <c r="UVI860" s="13"/>
      <c r="UVJ860" s="13"/>
      <c r="UVK860" s="13"/>
      <c r="UVL860" s="13"/>
      <c r="UVM860" s="13"/>
      <c r="UVN860" s="13"/>
      <c r="UVO860" s="13"/>
      <c r="UVP860" s="13"/>
      <c r="UVQ860" s="13"/>
      <c r="UVR860" s="13"/>
      <c r="UVS860" s="13"/>
      <c r="UVT860" s="13"/>
      <c r="UVU860" s="13"/>
      <c r="UVV860" s="13"/>
      <c r="UVW860" s="13"/>
      <c r="UVX860" s="13"/>
      <c r="UVY860" s="13"/>
      <c r="UVZ860" s="13"/>
      <c r="UWA860" s="13"/>
      <c r="UWB860" s="13"/>
      <c r="UWC860" s="13"/>
      <c r="UWD860" s="13"/>
      <c r="UWE860" s="13"/>
      <c r="UWF860" s="13"/>
      <c r="UWG860" s="13"/>
      <c r="UWH860" s="13"/>
      <c r="UWI860" s="13"/>
      <c r="UWJ860" s="13"/>
      <c r="UWK860" s="13"/>
      <c r="UWL860" s="13"/>
      <c r="UWM860" s="13"/>
      <c r="UWN860" s="13"/>
      <c r="UWO860" s="13"/>
      <c r="UWP860" s="13"/>
      <c r="UWQ860" s="13"/>
      <c r="UWR860" s="13"/>
      <c r="UWS860" s="13"/>
      <c r="UWT860" s="13"/>
      <c r="UWU860" s="13"/>
      <c r="UWV860" s="13"/>
      <c r="UWW860" s="13"/>
      <c r="UWX860" s="13"/>
      <c r="UWY860" s="13"/>
      <c r="UWZ860" s="13"/>
      <c r="UXA860" s="13"/>
      <c r="UXB860" s="13"/>
      <c r="UXC860" s="13"/>
      <c r="UXD860" s="13"/>
      <c r="UXE860" s="13"/>
      <c r="UXF860" s="13"/>
      <c r="UXG860" s="13"/>
      <c r="UXH860" s="13"/>
      <c r="UXI860" s="13"/>
      <c r="UXJ860" s="13"/>
      <c r="UXK860" s="13"/>
      <c r="UXL860" s="13"/>
      <c r="UXM860" s="13"/>
      <c r="UXN860" s="13"/>
      <c r="UXO860" s="13"/>
      <c r="UXP860" s="13"/>
      <c r="UXQ860" s="13"/>
      <c r="UXR860" s="13"/>
      <c r="UXS860" s="13"/>
      <c r="UXT860" s="13"/>
      <c r="UXU860" s="13"/>
      <c r="UXV860" s="13"/>
      <c r="UXW860" s="13"/>
      <c r="UXX860" s="13"/>
      <c r="UXY860" s="13"/>
      <c r="UXZ860" s="13"/>
      <c r="UYA860" s="13"/>
      <c r="UYB860" s="13"/>
      <c r="UYC860" s="13"/>
      <c r="UYD860" s="13"/>
      <c r="UYE860" s="13"/>
      <c r="UYF860" s="13"/>
      <c r="UYG860" s="13"/>
      <c r="UYH860" s="13"/>
      <c r="UYI860" s="13"/>
      <c r="UYJ860" s="13"/>
      <c r="UYK860" s="13"/>
      <c r="UYL860" s="13"/>
      <c r="UYM860" s="13"/>
      <c r="UYN860" s="13"/>
      <c r="UYO860" s="13"/>
      <c r="UYP860" s="13"/>
      <c r="UYQ860" s="13"/>
      <c r="UYR860" s="13"/>
      <c r="UYS860" s="13"/>
      <c r="UYT860" s="13"/>
      <c r="UYU860" s="13"/>
      <c r="UYV860" s="13"/>
      <c r="UYW860" s="13"/>
      <c r="UYX860" s="13"/>
      <c r="UYY860" s="13"/>
      <c r="UYZ860" s="13"/>
      <c r="UZA860" s="13"/>
      <c r="UZB860" s="13"/>
      <c r="UZC860" s="13"/>
      <c r="UZD860" s="13"/>
      <c r="UZE860" s="13"/>
      <c r="UZF860" s="13"/>
      <c r="UZG860" s="13"/>
      <c r="UZH860" s="13"/>
      <c r="UZI860" s="13"/>
      <c r="UZJ860" s="13"/>
      <c r="UZK860" s="13"/>
      <c r="UZL860" s="13"/>
      <c r="UZM860" s="13"/>
      <c r="UZN860" s="13"/>
      <c r="UZO860" s="13"/>
      <c r="UZP860" s="13"/>
      <c r="UZQ860" s="13"/>
      <c r="UZR860" s="13"/>
      <c r="UZS860" s="13"/>
      <c r="UZT860" s="13"/>
      <c r="UZU860" s="13"/>
      <c r="UZV860" s="13"/>
      <c r="UZW860" s="13"/>
      <c r="UZX860" s="13"/>
      <c r="UZY860" s="13"/>
      <c r="UZZ860" s="13"/>
      <c r="VAA860" s="13"/>
      <c r="VAB860" s="13"/>
      <c r="VAC860" s="13"/>
      <c r="VAD860" s="13"/>
      <c r="VAE860" s="13"/>
      <c r="VAF860" s="13"/>
      <c r="VAG860" s="13"/>
      <c r="VAH860" s="13"/>
      <c r="VAI860" s="13"/>
      <c r="VAJ860" s="13"/>
      <c r="VAK860" s="13"/>
      <c r="VAL860" s="13"/>
      <c r="VAM860" s="13"/>
      <c r="VAN860" s="13"/>
      <c r="VAO860" s="13"/>
      <c r="VAP860" s="13"/>
      <c r="VAQ860" s="13"/>
      <c r="VAR860" s="13"/>
      <c r="VAS860" s="13"/>
      <c r="VAT860" s="13"/>
      <c r="VAU860" s="13"/>
      <c r="VAV860" s="13"/>
      <c r="VAW860" s="13"/>
      <c r="VAX860" s="13"/>
      <c r="VAY860" s="13"/>
      <c r="VAZ860" s="13"/>
      <c r="VBA860" s="13"/>
      <c r="VBB860" s="13"/>
      <c r="VBC860" s="13"/>
      <c r="VBD860" s="13"/>
      <c r="VBE860" s="13"/>
      <c r="VBF860" s="13"/>
      <c r="VBG860" s="13"/>
      <c r="VBH860" s="13"/>
      <c r="VBI860" s="13"/>
      <c r="VBJ860" s="13"/>
      <c r="VBK860" s="13"/>
      <c r="VBL860" s="13"/>
      <c r="VBM860" s="13"/>
      <c r="VBN860" s="13"/>
      <c r="VBO860" s="13"/>
      <c r="VBP860" s="13"/>
      <c r="VBQ860" s="13"/>
      <c r="VBR860" s="13"/>
      <c r="VBS860" s="13"/>
      <c r="VBT860" s="13"/>
      <c r="VBU860" s="13"/>
      <c r="VBV860" s="13"/>
      <c r="VBW860" s="13"/>
      <c r="VBX860" s="13"/>
      <c r="VBY860" s="13"/>
      <c r="VBZ860" s="13"/>
      <c r="VCA860" s="13"/>
      <c r="VCB860" s="13"/>
      <c r="VCC860" s="13"/>
      <c r="VCD860" s="13"/>
      <c r="VCE860" s="13"/>
      <c r="VCF860" s="13"/>
      <c r="VCG860" s="13"/>
      <c r="VCH860" s="13"/>
      <c r="VCI860" s="13"/>
      <c r="VCJ860" s="13"/>
      <c r="VCK860" s="13"/>
      <c r="VCL860" s="13"/>
      <c r="VCM860" s="13"/>
      <c r="VCN860" s="13"/>
      <c r="VCO860" s="13"/>
      <c r="VCP860" s="13"/>
      <c r="VCQ860" s="13"/>
      <c r="VCR860" s="13"/>
      <c r="VCS860" s="13"/>
      <c r="VCT860" s="13"/>
      <c r="VCU860" s="13"/>
      <c r="VCV860" s="13"/>
      <c r="VCW860" s="13"/>
      <c r="VCX860" s="13"/>
      <c r="VCY860" s="13"/>
      <c r="VCZ860" s="13"/>
      <c r="VDA860" s="13"/>
      <c r="VDB860" s="13"/>
      <c r="VDC860" s="13"/>
      <c r="VDD860" s="13"/>
      <c r="VDE860" s="13"/>
      <c r="VDF860" s="13"/>
      <c r="VDG860" s="13"/>
      <c r="VDH860" s="13"/>
      <c r="VDI860" s="13"/>
      <c r="VDJ860" s="13"/>
      <c r="VDK860" s="13"/>
      <c r="VDL860" s="13"/>
      <c r="VDM860" s="13"/>
      <c r="VDN860" s="13"/>
      <c r="VDO860" s="13"/>
      <c r="VDP860" s="13"/>
      <c r="VDQ860" s="13"/>
      <c r="VDR860" s="13"/>
      <c r="VDS860" s="13"/>
      <c r="VDT860" s="13"/>
      <c r="VDU860" s="13"/>
      <c r="VDV860" s="13"/>
      <c r="VDW860" s="13"/>
      <c r="VDX860" s="13"/>
      <c r="VDY860" s="13"/>
      <c r="VDZ860" s="13"/>
      <c r="VEA860" s="13"/>
      <c r="VEB860" s="13"/>
      <c r="VEC860" s="13"/>
      <c r="VED860" s="13"/>
      <c r="VEE860" s="13"/>
      <c r="VEF860" s="13"/>
      <c r="VEG860" s="13"/>
      <c r="VEH860" s="13"/>
      <c r="VEI860" s="13"/>
      <c r="VEJ860" s="13"/>
      <c r="VEK860" s="13"/>
      <c r="VEL860" s="13"/>
      <c r="VEM860" s="13"/>
      <c r="VEN860" s="13"/>
      <c r="VEO860" s="13"/>
      <c r="VEP860" s="13"/>
      <c r="VEQ860" s="13"/>
      <c r="VER860" s="13"/>
      <c r="VES860" s="13"/>
      <c r="VET860" s="13"/>
      <c r="VEU860" s="13"/>
      <c r="VEV860" s="13"/>
      <c r="VEW860" s="13"/>
      <c r="VEX860" s="13"/>
      <c r="VEY860" s="13"/>
      <c r="VEZ860" s="13"/>
      <c r="VFA860" s="13"/>
      <c r="VFB860" s="13"/>
      <c r="VFC860" s="13"/>
      <c r="VFD860" s="13"/>
      <c r="VFE860" s="13"/>
      <c r="VFF860" s="13"/>
      <c r="VFG860" s="13"/>
      <c r="VFH860" s="13"/>
      <c r="VFI860" s="13"/>
      <c r="VFJ860" s="13"/>
      <c r="VFK860" s="13"/>
      <c r="VFL860" s="13"/>
      <c r="VFM860" s="13"/>
      <c r="VFN860" s="13"/>
      <c r="VFO860" s="13"/>
      <c r="VFP860" s="13"/>
      <c r="VFQ860" s="13"/>
      <c r="VFR860" s="13"/>
      <c r="VFS860" s="13"/>
      <c r="VFT860" s="13"/>
      <c r="VFU860" s="13"/>
      <c r="VFV860" s="13"/>
      <c r="VFW860" s="13"/>
      <c r="VFX860" s="13"/>
      <c r="VFY860" s="13"/>
      <c r="VFZ860" s="13"/>
      <c r="VGA860" s="13"/>
      <c r="VGB860" s="13"/>
      <c r="VGC860" s="13"/>
      <c r="VGD860" s="13"/>
      <c r="VGE860" s="13"/>
      <c r="VGF860" s="13"/>
      <c r="VGG860" s="13"/>
      <c r="VGH860" s="13"/>
      <c r="VGI860" s="13"/>
      <c r="VGJ860" s="13"/>
      <c r="VGK860" s="13"/>
      <c r="VGL860" s="13"/>
      <c r="VGM860" s="13"/>
      <c r="VGN860" s="13"/>
      <c r="VGO860" s="13"/>
      <c r="VGP860" s="13"/>
      <c r="VGQ860" s="13"/>
      <c r="VGR860" s="13"/>
      <c r="VGS860" s="13"/>
      <c r="VGT860" s="13"/>
      <c r="VGU860" s="13"/>
      <c r="VGV860" s="13"/>
      <c r="VGW860" s="13"/>
      <c r="VGX860" s="13"/>
      <c r="VGY860" s="13"/>
      <c r="VGZ860" s="13"/>
      <c r="VHA860" s="13"/>
      <c r="VHB860" s="13"/>
      <c r="VHC860" s="13"/>
      <c r="VHD860" s="13"/>
      <c r="VHE860" s="13"/>
      <c r="VHF860" s="13"/>
      <c r="VHG860" s="13"/>
      <c r="VHH860" s="13"/>
      <c r="VHI860" s="13"/>
      <c r="VHJ860" s="13"/>
      <c r="VHK860" s="13"/>
      <c r="VHL860" s="13"/>
      <c r="VHM860" s="13"/>
      <c r="VHN860" s="13"/>
      <c r="VHO860" s="13"/>
      <c r="VHP860" s="13"/>
      <c r="VHQ860" s="13"/>
      <c r="VHR860" s="13"/>
      <c r="VHS860" s="13"/>
      <c r="VHT860" s="13"/>
      <c r="VHU860" s="13"/>
      <c r="VHV860" s="13"/>
      <c r="VHW860" s="13"/>
      <c r="VHX860" s="13"/>
      <c r="VHY860" s="13"/>
      <c r="VHZ860" s="13"/>
      <c r="VIA860" s="13"/>
      <c r="VIB860" s="13"/>
      <c r="VIC860" s="13"/>
      <c r="VID860" s="13"/>
      <c r="VIE860" s="13"/>
      <c r="VIF860" s="13"/>
      <c r="VIG860" s="13"/>
      <c r="VIH860" s="13"/>
      <c r="VII860" s="13"/>
      <c r="VIJ860" s="13"/>
      <c r="VIK860" s="13"/>
      <c r="VIL860" s="13"/>
      <c r="VIM860" s="13"/>
      <c r="VIN860" s="13"/>
      <c r="VIO860" s="13"/>
      <c r="VIP860" s="13"/>
      <c r="VIQ860" s="13"/>
      <c r="VIR860" s="13"/>
      <c r="VIS860" s="13"/>
      <c r="VIT860" s="13"/>
      <c r="VIU860" s="13"/>
      <c r="VIV860" s="13"/>
      <c r="VIW860" s="13"/>
      <c r="VIX860" s="13"/>
      <c r="VIY860" s="13"/>
      <c r="VIZ860" s="13"/>
      <c r="VJA860" s="13"/>
      <c r="VJB860" s="13"/>
      <c r="VJC860" s="13"/>
      <c r="VJD860" s="13"/>
      <c r="VJE860" s="13"/>
      <c r="VJF860" s="13"/>
      <c r="VJG860" s="13"/>
      <c r="VJH860" s="13"/>
      <c r="VJI860" s="13"/>
      <c r="VJJ860" s="13"/>
      <c r="VJK860" s="13"/>
      <c r="VJL860" s="13"/>
      <c r="VJM860" s="13"/>
      <c r="VJN860" s="13"/>
      <c r="VJO860" s="13"/>
      <c r="VJP860" s="13"/>
      <c r="VJQ860" s="13"/>
      <c r="VJR860" s="13"/>
      <c r="VJS860" s="13"/>
      <c r="VJT860" s="13"/>
      <c r="VJU860" s="13"/>
      <c r="VJV860" s="13"/>
      <c r="VJW860" s="13"/>
      <c r="VJX860" s="13"/>
      <c r="VJY860" s="13"/>
      <c r="VJZ860" s="13"/>
      <c r="VKA860" s="13"/>
      <c r="VKB860" s="13"/>
      <c r="VKC860" s="13"/>
      <c r="VKD860" s="13"/>
      <c r="VKE860" s="13"/>
      <c r="VKF860" s="13"/>
      <c r="VKG860" s="13"/>
      <c r="VKH860" s="13"/>
      <c r="VKI860" s="13"/>
      <c r="VKJ860" s="13"/>
      <c r="VKK860" s="13"/>
      <c r="VKL860" s="13"/>
      <c r="VKM860" s="13"/>
      <c r="VKN860" s="13"/>
      <c r="VKO860" s="13"/>
      <c r="VKP860" s="13"/>
      <c r="VKQ860" s="13"/>
      <c r="VKR860" s="13"/>
      <c r="VKS860" s="13"/>
      <c r="VKT860" s="13"/>
      <c r="VKU860" s="13"/>
      <c r="VKV860" s="13"/>
      <c r="VKW860" s="13"/>
      <c r="VKX860" s="13"/>
      <c r="VKY860" s="13"/>
      <c r="VKZ860" s="13"/>
      <c r="VLA860" s="13"/>
      <c r="VLB860" s="13"/>
      <c r="VLC860" s="13"/>
      <c r="VLD860" s="13"/>
      <c r="VLE860" s="13"/>
      <c r="VLF860" s="13"/>
      <c r="VLG860" s="13"/>
      <c r="VLH860" s="13"/>
      <c r="VLI860" s="13"/>
      <c r="VLJ860" s="13"/>
      <c r="VLK860" s="13"/>
      <c r="VLL860" s="13"/>
      <c r="VLM860" s="13"/>
      <c r="VLN860" s="13"/>
      <c r="VLO860" s="13"/>
      <c r="VLP860" s="13"/>
      <c r="VLQ860" s="13"/>
      <c r="VLR860" s="13"/>
      <c r="VLS860" s="13"/>
      <c r="VLT860" s="13"/>
      <c r="VLU860" s="13"/>
      <c r="VLV860" s="13"/>
      <c r="VLW860" s="13"/>
      <c r="VLX860" s="13"/>
      <c r="VLY860" s="13"/>
      <c r="VLZ860" s="13"/>
      <c r="VMA860" s="13"/>
      <c r="VMB860" s="13"/>
      <c r="VMC860" s="13"/>
      <c r="VMD860" s="13"/>
      <c r="VME860" s="13"/>
      <c r="VMF860" s="13"/>
      <c r="VMG860" s="13"/>
      <c r="VMH860" s="13"/>
      <c r="VMI860" s="13"/>
      <c r="VMJ860" s="13"/>
      <c r="VMK860" s="13"/>
      <c r="VML860" s="13"/>
      <c r="VMM860" s="13"/>
      <c r="VMN860" s="13"/>
      <c r="VMO860" s="13"/>
      <c r="VMP860" s="13"/>
      <c r="VMQ860" s="13"/>
      <c r="VMR860" s="13"/>
      <c r="VMS860" s="13"/>
      <c r="VMT860" s="13"/>
      <c r="VMU860" s="13"/>
      <c r="VMV860" s="13"/>
      <c r="VMW860" s="13"/>
      <c r="VMX860" s="13"/>
      <c r="VMY860" s="13"/>
      <c r="VMZ860" s="13"/>
      <c r="VNA860" s="13"/>
      <c r="VNB860" s="13"/>
      <c r="VNC860" s="13"/>
      <c r="VND860" s="13"/>
      <c r="VNE860" s="13"/>
      <c r="VNF860" s="13"/>
      <c r="VNG860" s="13"/>
      <c r="VNH860" s="13"/>
      <c r="VNI860" s="13"/>
      <c r="VNJ860" s="13"/>
      <c r="VNK860" s="13"/>
      <c r="VNL860" s="13"/>
      <c r="VNM860" s="13"/>
      <c r="VNN860" s="13"/>
      <c r="VNO860" s="13"/>
      <c r="VNP860" s="13"/>
      <c r="VNQ860" s="13"/>
      <c r="VNR860" s="13"/>
      <c r="VNS860" s="13"/>
      <c r="VNT860" s="13"/>
      <c r="VNU860" s="13"/>
      <c r="VNV860" s="13"/>
      <c r="VNW860" s="13"/>
      <c r="VNX860" s="13"/>
      <c r="VNY860" s="13"/>
      <c r="VNZ860" s="13"/>
      <c r="VOA860" s="13"/>
      <c r="VOB860" s="13"/>
      <c r="VOC860" s="13"/>
      <c r="VOD860" s="13"/>
      <c r="VOE860" s="13"/>
      <c r="VOF860" s="13"/>
      <c r="VOG860" s="13"/>
      <c r="VOH860" s="13"/>
      <c r="VOI860" s="13"/>
      <c r="VOJ860" s="13"/>
      <c r="VOK860" s="13"/>
      <c r="VOL860" s="13"/>
      <c r="VOM860" s="13"/>
      <c r="VON860" s="13"/>
      <c r="VOO860" s="13"/>
      <c r="VOP860" s="13"/>
      <c r="VOQ860" s="13"/>
      <c r="VOR860" s="13"/>
      <c r="VOS860" s="13"/>
      <c r="VOT860" s="13"/>
      <c r="VOU860" s="13"/>
      <c r="VOV860" s="13"/>
      <c r="VOW860" s="13"/>
      <c r="VOX860" s="13"/>
      <c r="VOY860" s="13"/>
      <c r="VOZ860" s="13"/>
      <c r="VPA860" s="13"/>
      <c r="VPB860" s="13"/>
      <c r="VPC860" s="13"/>
      <c r="VPD860" s="13"/>
      <c r="VPE860" s="13"/>
      <c r="VPF860" s="13"/>
      <c r="VPG860" s="13"/>
      <c r="VPH860" s="13"/>
      <c r="VPI860" s="13"/>
      <c r="VPJ860" s="13"/>
      <c r="VPK860" s="13"/>
      <c r="VPL860" s="13"/>
      <c r="VPM860" s="13"/>
      <c r="VPN860" s="13"/>
      <c r="VPO860" s="13"/>
      <c r="VPP860" s="13"/>
      <c r="VPQ860" s="13"/>
      <c r="VPR860" s="13"/>
      <c r="VPS860" s="13"/>
      <c r="VPT860" s="13"/>
      <c r="VPU860" s="13"/>
      <c r="VPV860" s="13"/>
      <c r="VPW860" s="13"/>
      <c r="VPX860" s="13"/>
      <c r="VPY860" s="13"/>
      <c r="VPZ860" s="13"/>
      <c r="VQA860" s="13"/>
      <c r="VQB860" s="13"/>
      <c r="VQC860" s="13"/>
      <c r="VQD860" s="13"/>
      <c r="VQE860" s="13"/>
      <c r="VQF860" s="13"/>
      <c r="VQG860" s="13"/>
      <c r="VQH860" s="13"/>
      <c r="VQI860" s="13"/>
      <c r="VQJ860" s="13"/>
      <c r="VQK860" s="13"/>
      <c r="VQL860" s="13"/>
      <c r="VQM860" s="13"/>
      <c r="VQN860" s="13"/>
      <c r="VQO860" s="13"/>
      <c r="VQP860" s="13"/>
      <c r="VQQ860" s="13"/>
      <c r="VQR860" s="13"/>
      <c r="VQS860" s="13"/>
      <c r="VQT860" s="13"/>
      <c r="VQU860" s="13"/>
      <c r="VQV860" s="13"/>
      <c r="VQW860" s="13"/>
      <c r="VQX860" s="13"/>
      <c r="VQY860" s="13"/>
      <c r="VQZ860" s="13"/>
      <c r="VRA860" s="13"/>
      <c r="VRB860" s="13"/>
      <c r="VRC860" s="13"/>
      <c r="VRD860" s="13"/>
      <c r="VRE860" s="13"/>
      <c r="VRF860" s="13"/>
      <c r="VRG860" s="13"/>
      <c r="VRH860" s="13"/>
      <c r="VRI860" s="13"/>
      <c r="VRJ860" s="13"/>
      <c r="VRK860" s="13"/>
      <c r="VRL860" s="13"/>
      <c r="VRM860" s="13"/>
      <c r="VRN860" s="13"/>
      <c r="VRO860" s="13"/>
      <c r="VRP860" s="13"/>
      <c r="VRQ860" s="13"/>
      <c r="VRR860" s="13"/>
      <c r="VRS860" s="13"/>
      <c r="VRT860" s="13"/>
      <c r="VRU860" s="13"/>
      <c r="VRV860" s="13"/>
      <c r="VRW860" s="13"/>
      <c r="VRX860" s="13"/>
      <c r="VRY860" s="13"/>
      <c r="VRZ860" s="13"/>
      <c r="VSA860" s="13"/>
      <c r="VSB860" s="13"/>
      <c r="VSC860" s="13"/>
      <c r="VSD860" s="13"/>
      <c r="VSE860" s="13"/>
      <c r="VSF860" s="13"/>
      <c r="VSG860" s="13"/>
      <c r="VSH860" s="13"/>
      <c r="VSI860" s="13"/>
      <c r="VSJ860" s="13"/>
      <c r="VSK860" s="13"/>
      <c r="VSL860" s="13"/>
      <c r="VSM860" s="13"/>
      <c r="VSN860" s="13"/>
      <c r="VSO860" s="13"/>
      <c r="VSP860" s="13"/>
      <c r="VSQ860" s="13"/>
      <c r="VSR860" s="13"/>
      <c r="VSS860" s="13"/>
      <c r="VST860" s="13"/>
      <c r="VSU860" s="13"/>
      <c r="VSV860" s="13"/>
      <c r="VSW860" s="13"/>
      <c r="VSX860" s="13"/>
      <c r="VSY860" s="13"/>
      <c r="VSZ860" s="13"/>
      <c r="VTA860" s="13"/>
      <c r="VTB860" s="13"/>
      <c r="VTC860" s="13"/>
      <c r="VTD860" s="13"/>
      <c r="VTE860" s="13"/>
      <c r="VTF860" s="13"/>
      <c r="VTG860" s="13"/>
      <c r="VTH860" s="13"/>
      <c r="VTI860" s="13"/>
      <c r="VTJ860" s="13"/>
      <c r="VTK860" s="13"/>
      <c r="VTL860" s="13"/>
      <c r="VTM860" s="13"/>
      <c r="VTN860" s="13"/>
      <c r="VTO860" s="13"/>
      <c r="VTP860" s="13"/>
      <c r="VTQ860" s="13"/>
      <c r="VTR860" s="13"/>
      <c r="VTS860" s="13"/>
      <c r="VTT860" s="13"/>
      <c r="VTU860" s="13"/>
      <c r="VTV860" s="13"/>
      <c r="VTW860" s="13"/>
      <c r="VTX860" s="13"/>
      <c r="VTY860" s="13"/>
      <c r="VTZ860" s="13"/>
      <c r="VUA860" s="13"/>
      <c r="VUB860" s="13"/>
      <c r="VUC860" s="13"/>
      <c r="VUD860" s="13"/>
      <c r="VUE860" s="13"/>
      <c r="VUF860" s="13"/>
      <c r="VUG860" s="13"/>
      <c r="VUH860" s="13"/>
      <c r="VUI860" s="13"/>
      <c r="VUJ860" s="13"/>
      <c r="VUK860" s="13"/>
      <c r="VUL860" s="13"/>
      <c r="VUM860" s="13"/>
      <c r="VUN860" s="13"/>
      <c r="VUO860" s="13"/>
      <c r="VUP860" s="13"/>
      <c r="VUQ860" s="13"/>
      <c r="VUR860" s="13"/>
      <c r="VUS860" s="13"/>
      <c r="VUT860" s="13"/>
      <c r="VUU860" s="13"/>
      <c r="VUV860" s="13"/>
      <c r="VUW860" s="13"/>
      <c r="VUX860" s="13"/>
      <c r="VUY860" s="13"/>
      <c r="VUZ860" s="13"/>
      <c r="VVA860" s="13"/>
      <c r="VVB860" s="13"/>
      <c r="VVC860" s="13"/>
      <c r="VVD860" s="13"/>
      <c r="VVE860" s="13"/>
      <c r="VVF860" s="13"/>
      <c r="VVG860" s="13"/>
      <c r="VVH860" s="13"/>
      <c r="VVI860" s="13"/>
      <c r="VVJ860" s="13"/>
      <c r="VVK860" s="13"/>
      <c r="VVL860" s="13"/>
      <c r="VVM860" s="13"/>
      <c r="VVN860" s="13"/>
      <c r="VVO860" s="13"/>
      <c r="VVP860" s="13"/>
      <c r="VVQ860" s="13"/>
      <c r="VVR860" s="13"/>
      <c r="VVS860" s="13"/>
      <c r="VVT860" s="13"/>
      <c r="VVU860" s="13"/>
      <c r="VVV860" s="13"/>
      <c r="VVW860" s="13"/>
      <c r="VVX860" s="13"/>
      <c r="VVY860" s="13"/>
      <c r="VVZ860" s="13"/>
      <c r="VWA860" s="13"/>
      <c r="VWB860" s="13"/>
      <c r="VWC860" s="13"/>
      <c r="VWD860" s="13"/>
      <c r="VWE860" s="13"/>
      <c r="VWF860" s="13"/>
      <c r="VWG860" s="13"/>
      <c r="VWH860" s="13"/>
      <c r="VWI860" s="13"/>
      <c r="VWJ860" s="13"/>
      <c r="VWK860" s="13"/>
      <c r="VWL860" s="13"/>
      <c r="VWM860" s="13"/>
      <c r="VWN860" s="13"/>
      <c r="VWO860" s="13"/>
      <c r="VWP860" s="13"/>
      <c r="VWQ860" s="13"/>
      <c r="VWR860" s="13"/>
      <c r="VWS860" s="13"/>
      <c r="VWT860" s="13"/>
      <c r="VWU860" s="13"/>
      <c r="VWV860" s="13"/>
      <c r="VWW860" s="13"/>
      <c r="VWX860" s="13"/>
      <c r="VWY860" s="13"/>
      <c r="VWZ860" s="13"/>
      <c r="VXA860" s="13"/>
      <c r="VXB860" s="13"/>
      <c r="VXC860" s="13"/>
      <c r="VXD860" s="13"/>
      <c r="VXE860" s="13"/>
      <c r="VXF860" s="13"/>
      <c r="VXG860" s="13"/>
      <c r="VXH860" s="13"/>
      <c r="VXI860" s="13"/>
      <c r="VXJ860" s="13"/>
      <c r="VXK860" s="13"/>
      <c r="VXL860" s="13"/>
      <c r="VXM860" s="13"/>
      <c r="VXN860" s="13"/>
      <c r="VXO860" s="13"/>
      <c r="VXP860" s="13"/>
      <c r="VXQ860" s="13"/>
      <c r="VXR860" s="13"/>
      <c r="VXS860" s="13"/>
      <c r="VXT860" s="13"/>
      <c r="VXU860" s="13"/>
      <c r="VXV860" s="13"/>
      <c r="VXW860" s="13"/>
      <c r="VXX860" s="13"/>
      <c r="VXY860" s="13"/>
      <c r="VXZ860" s="13"/>
      <c r="VYA860" s="13"/>
      <c r="VYB860" s="13"/>
      <c r="VYC860" s="13"/>
      <c r="VYD860" s="13"/>
      <c r="VYE860" s="13"/>
      <c r="VYF860" s="13"/>
      <c r="VYG860" s="13"/>
      <c r="VYH860" s="13"/>
      <c r="VYI860" s="13"/>
      <c r="VYJ860" s="13"/>
      <c r="VYK860" s="13"/>
      <c r="VYL860" s="13"/>
      <c r="VYM860" s="13"/>
      <c r="VYN860" s="13"/>
      <c r="VYO860" s="13"/>
      <c r="VYP860" s="13"/>
      <c r="VYQ860" s="13"/>
      <c r="VYR860" s="13"/>
      <c r="VYS860" s="13"/>
      <c r="VYT860" s="13"/>
      <c r="VYU860" s="13"/>
      <c r="VYV860" s="13"/>
      <c r="VYW860" s="13"/>
      <c r="VYX860" s="13"/>
      <c r="VYY860" s="13"/>
      <c r="VYZ860" s="13"/>
      <c r="VZA860" s="13"/>
      <c r="VZB860" s="13"/>
      <c r="VZC860" s="13"/>
      <c r="VZD860" s="13"/>
      <c r="VZE860" s="13"/>
      <c r="VZF860" s="13"/>
      <c r="VZG860" s="13"/>
      <c r="VZH860" s="13"/>
      <c r="VZI860" s="13"/>
      <c r="VZJ860" s="13"/>
      <c r="VZK860" s="13"/>
      <c r="VZL860" s="13"/>
      <c r="VZM860" s="13"/>
      <c r="VZN860" s="13"/>
      <c r="VZO860" s="13"/>
      <c r="VZP860" s="13"/>
      <c r="VZQ860" s="13"/>
      <c r="VZR860" s="13"/>
      <c r="VZS860" s="13"/>
      <c r="VZT860" s="13"/>
      <c r="VZU860" s="13"/>
      <c r="VZV860" s="13"/>
      <c r="VZW860" s="13"/>
      <c r="VZX860" s="13"/>
      <c r="VZY860" s="13"/>
      <c r="VZZ860" s="13"/>
      <c r="WAA860" s="13"/>
      <c r="WAB860" s="13"/>
      <c r="WAC860" s="13"/>
      <c r="WAD860" s="13"/>
      <c r="WAE860" s="13"/>
      <c r="WAF860" s="13"/>
      <c r="WAG860" s="13"/>
      <c r="WAH860" s="13"/>
      <c r="WAI860" s="13"/>
      <c r="WAJ860" s="13"/>
      <c r="WAK860" s="13"/>
      <c r="WAL860" s="13"/>
      <c r="WAM860" s="13"/>
      <c r="WAN860" s="13"/>
      <c r="WAO860" s="13"/>
      <c r="WAP860" s="13"/>
      <c r="WAQ860" s="13"/>
      <c r="WAR860" s="13"/>
      <c r="WAS860" s="13"/>
      <c r="WAT860" s="13"/>
      <c r="WAU860" s="13"/>
      <c r="WAV860" s="13"/>
      <c r="WAW860" s="13"/>
      <c r="WAX860" s="13"/>
      <c r="WAY860" s="13"/>
      <c r="WAZ860" s="13"/>
      <c r="WBA860" s="13"/>
      <c r="WBB860" s="13"/>
      <c r="WBC860" s="13"/>
      <c r="WBD860" s="13"/>
      <c r="WBE860" s="13"/>
      <c r="WBF860" s="13"/>
      <c r="WBG860" s="13"/>
      <c r="WBH860" s="13"/>
      <c r="WBI860" s="13"/>
      <c r="WBJ860" s="13"/>
      <c r="WBK860" s="13"/>
      <c r="WBL860" s="13"/>
      <c r="WBM860" s="13"/>
      <c r="WBN860" s="13"/>
      <c r="WBO860" s="13"/>
      <c r="WBP860" s="13"/>
      <c r="WBQ860" s="13"/>
      <c r="WBR860" s="13"/>
      <c r="WBS860" s="13"/>
      <c r="WBT860" s="13"/>
      <c r="WBU860" s="13"/>
      <c r="WBV860" s="13"/>
      <c r="WBW860" s="13"/>
      <c r="WBX860" s="13"/>
      <c r="WBY860" s="13"/>
      <c r="WBZ860" s="13"/>
      <c r="WCA860" s="13"/>
      <c r="WCB860" s="13"/>
      <c r="WCC860" s="13"/>
      <c r="WCD860" s="13"/>
      <c r="WCE860" s="13"/>
      <c r="WCF860" s="13"/>
      <c r="WCG860" s="13"/>
      <c r="WCH860" s="13"/>
      <c r="WCI860" s="13"/>
      <c r="WCJ860" s="13"/>
      <c r="WCK860" s="13"/>
      <c r="WCL860" s="13"/>
      <c r="WCM860" s="13"/>
      <c r="WCN860" s="13"/>
      <c r="WCO860" s="13"/>
      <c r="WCP860" s="13"/>
      <c r="WCQ860" s="13"/>
      <c r="WCR860" s="13"/>
      <c r="WCS860" s="13"/>
      <c r="WCT860" s="13"/>
      <c r="WCU860" s="13"/>
      <c r="WCV860" s="13"/>
      <c r="WCW860" s="13"/>
      <c r="WCX860" s="13"/>
      <c r="WCY860" s="13"/>
      <c r="WCZ860" s="13"/>
      <c r="WDA860" s="13"/>
      <c r="WDB860" s="13"/>
      <c r="WDC860" s="13"/>
      <c r="WDD860" s="13"/>
      <c r="WDE860" s="13"/>
      <c r="WDF860" s="13"/>
      <c r="WDG860" s="13"/>
      <c r="WDH860" s="13"/>
      <c r="WDI860" s="13"/>
      <c r="WDJ860" s="13"/>
      <c r="WDK860" s="13"/>
      <c r="WDL860" s="13"/>
      <c r="WDM860" s="13"/>
      <c r="WDN860" s="13"/>
      <c r="WDO860" s="13"/>
      <c r="WDP860" s="13"/>
      <c r="WDQ860" s="13"/>
      <c r="WDR860" s="13"/>
      <c r="WDS860" s="13"/>
      <c r="WDT860" s="13"/>
      <c r="WDU860" s="13"/>
      <c r="WDV860" s="13"/>
      <c r="WDW860" s="13"/>
      <c r="WDX860" s="13"/>
      <c r="WDY860" s="13"/>
      <c r="WDZ860" s="13"/>
      <c r="WEA860" s="13"/>
      <c r="WEB860" s="13"/>
      <c r="WEC860" s="13"/>
      <c r="WED860" s="13"/>
      <c r="WEE860" s="13"/>
      <c r="WEF860" s="13"/>
      <c r="WEG860" s="13"/>
      <c r="WEH860" s="13"/>
      <c r="WEI860" s="13"/>
      <c r="WEJ860" s="13"/>
      <c r="WEK860" s="13"/>
      <c r="WEL860" s="13"/>
      <c r="WEM860" s="13"/>
      <c r="WEN860" s="13"/>
      <c r="WEO860" s="13"/>
      <c r="WEP860" s="13"/>
      <c r="WEQ860" s="13"/>
      <c r="WER860" s="13"/>
      <c r="WES860" s="13"/>
      <c r="WET860" s="13"/>
      <c r="WEU860" s="13"/>
      <c r="WEV860" s="13"/>
      <c r="WEW860" s="13"/>
      <c r="WEX860" s="13"/>
      <c r="WEY860" s="13"/>
      <c r="WEZ860" s="13"/>
      <c r="WFA860" s="13"/>
      <c r="WFB860" s="13"/>
      <c r="WFC860" s="13"/>
      <c r="WFD860" s="13"/>
      <c r="WFE860" s="13"/>
      <c r="WFF860" s="13"/>
      <c r="WFG860" s="13"/>
      <c r="WFH860" s="13"/>
      <c r="WFI860" s="13"/>
      <c r="WFJ860" s="13"/>
      <c r="WFK860" s="13"/>
      <c r="WFL860" s="13"/>
      <c r="WFM860" s="13"/>
      <c r="WFN860" s="13"/>
      <c r="WFO860" s="13"/>
      <c r="WFP860" s="13"/>
      <c r="WFQ860" s="13"/>
      <c r="WFR860" s="13"/>
      <c r="WFS860" s="13"/>
      <c r="WFT860" s="13"/>
      <c r="WFU860" s="13"/>
      <c r="WFV860" s="13"/>
      <c r="WFW860" s="13"/>
      <c r="WFX860" s="13"/>
      <c r="WFY860" s="13"/>
      <c r="WFZ860" s="13"/>
      <c r="WGA860" s="13"/>
      <c r="WGB860" s="13"/>
      <c r="WGC860" s="13"/>
      <c r="WGD860" s="13"/>
      <c r="WGE860" s="13"/>
      <c r="WGF860" s="13"/>
      <c r="WGG860" s="13"/>
      <c r="WGH860" s="13"/>
      <c r="WGI860" s="13"/>
      <c r="WGJ860" s="13"/>
      <c r="WGK860" s="13"/>
      <c r="WGL860" s="13"/>
      <c r="WGM860" s="13"/>
      <c r="WGN860" s="13"/>
      <c r="WGO860" s="13"/>
      <c r="WGP860" s="13"/>
      <c r="WGQ860" s="13"/>
      <c r="WGR860" s="13"/>
      <c r="WGS860" s="13"/>
      <c r="WGT860" s="13"/>
      <c r="WGU860" s="13"/>
      <c r="WGV860" s="13"/>
      <c r="WGW860" s="13"/>
      <c r="WGX860" s="13"/>
      <c r="WGY860" s="13"/>
      <c r="WGZ860" s="13"/>
      <c r="WHA860" s="13"/>
      <c r="WHB860" s="13"/>
      <c r="WHC860" s="13"/>
      <c r="WHD860" s="13"/>
      <c r="WHE860" s="13"/>
      <c r="WHF860" s="13"/>
      <c r="WHG860" s="13"/>
      <c r="WHH860" s="13"/>
      <c r="WHI860" s="13"/>
      <c r="WHJ860" s="13"/>
      <c r="WHK860" s="13"/>
      <c r="WHL860" s="13"/>
      <c r="WHM860" s="13"/>
      <c r="WHN860" s="13"/>
      <c r="WHO860" s="13"/>
      <c r="WHP860" s="13"/>
      <c r="WHQ860" s="13"/>
      <c r="WHR860" s="13"/>
      <c r="WHS860" s="13"/>
      <c r="WHT860" s="13"/>
      <c r="WHU860" s="13"/>
      <c r="WHV860" s="13"/>
      <c r="WHW860" s="13"/>
      <c r="WHX860" s="13"/>
      <c r="WHY860" s="13"/>
      <c r="WHZ860" s="13"/>
      <c r="WIA860" s="13"/>
      <c r="WIB860" s="13"/>
      <c r="WIC860" s="13"/>
      <c r="WID860" s="13"/>
      <c r="WIE860" s="13"/>
      <c r="WIF860" s="13"/>
      <c r="WIG860" s="13"/>
      <c r="WIH860" s="13"/>
      <c r="WII860" s="13"/>
      <c r="WIJ860" s="13"/>
      <c r="WIK860" s="13"/>
      <c r="WIL860" s="13"/>
      <c r="WIM860" s="13"/>
      <c r="WIN860" s="13"/>
      <c r="WIO860" s="13"/>
      <c r="WIP860" s="13"/>
      <c r="WIQ860" s="13"/>
      <c r="WIR860" s="13"/>
      <c r="WIS860" s="13"/>
      <c r="WIT860" s="13"/>
      <c r="WIU860" s="13"/>
      <c r="WIV860" s="13"/>
      <c r="WIW860" s="13"/>
      <c r="WIX860" s="13"/>
      <c r="WIY860" s="13"/>
      <c r="WIZ860" s="13"/>
      <c r="WJA860" s="13"/>
      <c r="WJB860" s="13"/>
      <c r="WJC860" s="13"/>
      <c r="WJD860" s="13"/>
      <c r="WJE860" s="13"/>
      <c r="WJF860" s="13"/>
      <c r="WJG860" s="13"/>
      <c r="WJH860" s="13"/>
      <c r="WJI860" s="13"/>
      <c r="WJJ860" s="13"/>
      <c r="WJK860" s="13"/>
      <c r="WJL860" s="13"/>
      <c r="WJM860" s="13"/>
      <c r="WJN860" s="13"/>
      <c r="WJO860" s="13"/>
      <c r="WJP860" s="13"/>
      <c r="WJQ860" s="13"/>
      <c r="WJR860" s="13"/>
      <c r="WJS860" s="13"/>
      <c r="WJT860" s="13"/>
      <c r="WJU860" s="13"/>
      <c r="WJV860" s="13"/>
      <c r="WJW860" s="13"/>
      <c r="WJX860" s="13"/>
      <c r="WJY860" s="13"/>
      <c r="WJZ860" s="13"/>
      <c r="WKA860" s="13"/>
      <c r="WKB860" s="13"/>
      <c r="WKC860" s="13"/>
      <c r="WKD860" s="13"/>
      <c r="WKE860" s="13"/>
      <c r="WKF860" s="13"/>
      <c r="WKG860" s="13"/>
      <c r="WKH860" s="13"/>
      <c r="WKI860" s="13"/>
      <c r="WKJ860" s="13"/>
      <c r="WKK860" s="13"/>
      <c r="WKL860" s="13"/>
      <c r="WKM860" s="13"/>
      <c r="WKN860" s="13"/>
      <c r="WKO860" s="13"/>
      <c r="WKP860" s="13"/>
      <c r="WKQ860" s="13"/>
      <c r="WKR860" s="13"/>
      <c r="WKS860" s="13"/>
      <c r="WKT860" s="13"/>
      <c r="WKU860" s="13"/>
      <c r="WKV860" s="13"/>
      <c r="WKW860" s="13"/>
      <c r="WKX860" s="13"/>
      <c r="WKY860" s="13"/>
      <c r="WKZ860" s="13"/>
      <c r="WLA860" s="13"/>
      <c r="WLB860" s="13"/>
      <c r="WLC860" s="13"/>
      <c r="WLD860" s="13"/>
      <c r="WLE860" s="13"/>
      <c r="WLF860" s="13"/>
      <c r="WLG860" s="13"/>
      <c r="WLH860" s="13"/>
      <c r="WLI860" s="13"/>
      <c r="WLJ860" s="13"/>
      <c r="WLK860" s="13"/>
      <c r="WLL860" s="13"/>
      <c r="WLM860" s="13"/>
      <c r="WLN860" s="13"/>
      <c r="WLO860" s="13"/>
      <c r="WLP860" s="13"/>
      <c r="WLQ860" s="13"/>
      <c r="WLR860" s="13"/>
      <c r="WLS860" s="13"/>
      <c r="WLT860" s="13"/>
      <c r="WLU860" s="13"/>
      <c r="WLV860" s="13"/>
      <c r="WLW860" s="13"/>
      <c r="WLX860" s="13"/>
      <c r="WLY860" s="13"/>
      <c r="WLZ860" s="13"/>
      <c r="WMA860" s="13"/>
      <c r="WMB860" s="13"/>
      <c r="WMC860" s="13"/>
      <c r="WMD860" s="13"/>
      <c r="WME860" s="13"/>
      <c r="WMF860" s="13"/>
      <c r="WMG860" s="13"/>
      <c r="WMH860" s="13"/>
      <c r="WMI860" s="13"/>
      <c r="WMJ860" s="13"/>
      <c r="WMK860" s="13"/>
      <c r="WML860" s="13"/>
      <c r="WMM860" s="13"/>
      <c r="WMN860" s="13"/>
      <c r="WMO860" s="13"/>
      <c r="WMP860" s="13"/>
      <c r="WMQ860" s="13"/>
      <c r="WMR860" s="13"/>
      <c r="WMS860" s="13"/>
      <c r="WMT860" s="13"/>
      <c r="WMU860" s="13"/>
      <c r="WMV860" s="13"/>
      <c r="WMW860" s="13"/>
      <c r="WMX860" s="13"/>
      <c r="WMY860" s="13"/>
      <c r="WMZ860" s="13"/>
      <c r="WNA860" s="13"/>
      <c r="WNB860" s="13"/>
      <c r="WNC860" s="13"/>
      <c r="WND860" s="13"/>
      <c r="WNE860" s="13"/>
      <c r="WNF860" s="13"/>
      <c r="WNG860" s="13"/>
      <c r="WNH860" s="13"/>
      <c r="WNI860" s="13"/>
      <c r="WNJ860" s="13"/>
      <c r="WNK860" s="13"/>
      <c r="WNL860" s="13"/>
      <c r="WNM860" s="13"/>
      <c r="WNN860" s="13"/>
      <c r="WNO860" s="13"/>
      <c r="WNP860" s="13"/>
      <c r="WNQ860" s="13"/>
      <c r="WNR860" s="13"/>
      <c r="WNS860" s="13"/>
      <c r="WNT860" s="13"/>
      <c r="WNU860" s="13"/>
      <c r="WNV860" s="13"/>
      <c r="WNW860" s="13"/>
      <c r="WNX860" s="13"/>
      <c r="WNY860" s="13"/>
      <c r="WNZ860" s="13"/>
      <c r="WOA860" s="13"/>
      <c r="WOB860" s="13"/>
      <c r="WOC860" s="13"/>
      <c r="WOD860" s="13"/>
      <c r="WOE860" s="13"/>
      <c r="WOF860" s="13"/>
      <c r="WOG860" s="13"/>
      <c r="WOH860" s="13"/>
      <c r="WOI860" s="13"/>
      <c r="WOJ860" s="13"/>
      <c r="WOK860" s="13"/>
      <c r="WOL860" s="13"/>
      <c r="WOM860" s="13"/>
      <c r="WON860" s="13"/>
      <c r="WOO860" s="13"/>
      <c r="WOP860" s="13"/>
      <c r="WOQ860" s="13"/>
      <c r="WOR860" s="13"/>
      <c r="WOS860" s="13"/>
      <c r="WOT860" s="13"/>
      <c r="WOU860" s="13"/>
      <c r="WOV860" s="13"/>
      <c r="WOW860" s="13"/>
      <c r="WOX860" s="13"/>
      <c r="WOY860" s="13"/>
      <c r="WOZ860" s="13"/>
      <c r="WPA860" s="13"/>
      <c r="WPB860" s="13"/>
      <c r="WPC860" s="13"/>
      <c r="WPD860" s="13"/>
      <c r="WPE860" s="13"/>
      <c r="WPF860" s="13"/>
      <c r="WPG860" s="13"/>
      <c r="WPH860" s="13"/>
      <c r="WPI860" s="13"/>
      <c r="WPJ860" s="13"/>
      <c r="WPK860" s="13"/>
      <c r="WPL860" s="13"/>
      <c r="WPM860" s="13"/>
      <c r="WPN860" s="13"/>
      <c r="WPO860" s="13"/>
      <c r="WPP860" s="13"/>
      <c r="WPQ860" s="13"/>
      <c r="WPR860" s="13"/>
      <c r="WPS860" s="13"/>
      <c r="WPT860" s="13"/>
      <c r="WPU860" s="13"/>
      <c r="WPV860" s="13"/>
      <c r="WPW860" s="13"/>
      <c r="WPX860" s="13"/>
      <c r="WPY860" s="13"/>
      <c r="WPZ860" s="13"/>
      <c r="WQA860" s="13"/>
      <c r="WQB860" s="13"/>
      <c r="WQC860" s="13"/>
      <c r="WQD860" s="13"/>
      <c r="WQE860" s="13"/>
      <c r="WQF860" s="13"/>
      <c r="WQG860" s="13"/>
      <c r="WQH860" s="13"/>
      <c r="WQI860" s="13"/>
      <c r="WQJ860" s="13"/>
      <c r="WQK860" s="13"/>
      <c r="WQL860" s="13"/>
      <c r="WQM860" s="13"/>
      <c r="WQN860" s="13"/>
      <c r="WQO860" s="13"/>
      <c r="WQP860" s="13"/>
      <c r="WQQ860" s="13"/>
      <c r="WQR860" s="13"/>
      <c r="WQS860" s="13"/>
      <c r="WQT860" s="13"/>
      <c r="WQU860" s="13"/>
      <c r="WQV860" s="13"/>
      <c r="WQW860" s="13"/>
      <c r="WQX860" s="13"/>
      <c r="WQY860" s="13"/>
      <c r="WQZ860" s="13"/>
      <c r="WRA860" s="13"/>
      <c r="WRB860" s="13"/>
      <c r="WRC860" s="13"/>
      <c r="WRD860" s="13"/>
      <c r="WRE860" s="13"/>
      <c r="WRF860" s="13"/>
      <c r="WRG860" s="13"/>
      <c r="WRH860" s="13"/>
      <c r="WRI860" s="13"/>
      <c r="WRJ860" s="13"/>
      <c r="WRK860" s="13"/>
      <c r="WRL860" s="13"/>
      <c r="WRM860" s="13"/>
      <c r="WRN860" s="13"/>
      <c r="WRO860" s="13"/>
      <c r="WRP860" s="13"/>
      <c r="WRQ860" s="13"/>
      <c r="WRR860" s="13"/>
      <c r="WRS860" s="13"/>
      <c r="WRT860" s="13"/>
      <c r="WRU860" s="13"/>
      <c r="WRV860" s="13"/>
      <c r="WRW860" s="13"/>
      <c r="WRX860" s="13"/>
      <c r="WRY860" s="13"/>
      <c r="WRZ860" s="13"/>
      <c r="WSA860" s="13"/>
      <c r="WSB860" s="13"/>
      <c r="WSC860" s="13"/>
      <c r="WSD860" s="13"/>
      <c r="WSE860" s="13"/>
      <c r="WSF860" s="13"/>
      <c r="WSG860" s="13"/>
      <c r="WSH860" s="13"/>
      <c r="WSI860" s="13"/>
      <c r="WSJ860" s="13"/>
      <c r="WSK860" s="13"/>
      <c r="WSL860" s="13"/>
      <c r="WSM860" s="13"/>
      <c r="WSN860" s="13"/>
      <c r="WSO860" s="13"/>
      <c r="WSP860" s="13"/>
      <c r="WSQ860" s="13"/>
      <c r="WSR860" s="13"/>
      <c r="WSS860" s="13"/>
      <c r="WST860" s="13"/>
      <c r="WSU860" s="13"/>
      <c r="WSV860" s="13"/>
      <c r="WSW860" s="13"/>
      <c r="WSX860" s="13"/>
      <c r="WSY860" s="13"/>
      <c r="WSZ860" s="13"/>
      <c r="WTA860" s="13"/>
      <c r="WTB860" s="13"/>
      <c r="WTC860" s="13"/>
      <c r="WTD860" s="13"/>
      <c r="WTE860" s="13"/>
      <c r="WTF860" s="13"/>
      <c r="WTG860" s="13"/>
      <c r="WTH860" s="13"/>
      <c r="WTI860" s="13"/>
      <c r="WTJ860" s="13"/>
      <c r="WTK860" s="13"/>
      <c r="WTL860" s="13"/>
      <c r="WTM860" s="13"/>
      <c r="WTN860" s="13"/>
      <c r="WTO860" s="13"/>
      <c r="WTP860" s="13"/>
      <c r="WTQ860" s="13"/>
      <c r="WTR860" s="13"/>
      <c r="WTS860" s="13"/>
      <c r="WTT860" s="13"/>
      <c r="WTU860" s="13"/>
      <c r="WTV860" s="13"/>
      <c r="WTW860" s="13"/>
      <c r="WTX860" s="13"/>
      <c r="WTY860" s="13"/>
      <c r="WTZ860" s="13"/>
      <c r="WUA860" s="13"/>
      <c r="WUB860" s="13"/>
      <c r="WUC860" s="13"/>
      <c r="WUD860" s="13"/>
      <c r="WUE860" s="13"/>
      <c r="WUF860" s="13"/>
      <c r="WUG860" s="13"/>
      <c r="WUH860" s="13"/>
      <c r="WUI860" s="13"/>
      <c r="WUJ860" s="13"/>
      <c r="WUK860" s="13"/>
      <c r="WUL860" s="13"/>
      <c r="WUM860" s="13"/>
      <c r="WUN860" s="13"/>
      <c r="WUO860" s="13"/>
      <c r="WUP860" s="13"/>
      <c r="WUQ860" s="13"/>
      <c r="WUR860" s="13"/>
      <c r="WUS860" s="13"/>
      <c r="WUT860" s="13"/>
      <c r="WUU860" s="13"/>
      <c r="WUV860" s="13"/>
      <c r="WUW860" s="13"/>
      <c r="WUX860" s="13"/>
      <c r="WUY860" s="13"/>
      <c r="WUZ860" s="13"/>
      <c r="WVA860" s="13"/>
      <c r="WVB860" s="13"/>
      <c r="WVC860" s="13"/>
      <c r="WVD860" s="13"/>
      <c r="WVE860" s="13"/>
      <c r="WVF860" s="13"/>
      <c r="WVG860" s="13"/>
      <c r="WVH860" s="13"/>
      <c r="WVI860" s="13"/>
      <c r="WVJ860" s="13"/>
      <c r="WVK860" s="13"/>
      <c r="WVL860" s="13"/>
      <c r="WVM860" s="13"/>
      <c r="WVN860" s="13"/>
      <c r="WVO860" s="13"/>
      <c r="WVP860" s="13"/>
      <c r="WVQ860" s="13"/>
      <c r="WVR860" s="13"/>
      <c r="WVS860" s="13"/>
      <c r="WVT860" s="13"/>
      <c r="WVU860" s="13"/>
      <c r="WVV860" s="13"/>
      <c r="WVW860" s="13"/>
      <c r="WVX860" s="13"/>
      <c r="WVY860" s="13"/>
      <c r="WVZ860" s="13"/>
      <c r="WWA860" s="13"/>
      <c r="WWB860" s="13"/>
      <c r="WWC860" s="13"/>
      <c r="WWD860" s="13"/>
      <c r="WWE860" s="13"/>
      <c r="WWF860" s="13"/>
      <c r="WWG860" s="13"/>
      <c r="WWH860" s="13"/>
      <c r="WWI860" s="13"/>
      <c r="WWJ860" s="13"/>
      <c r="WWK860" s="13"/>
      <c r="WWL860" s="13"/>
      <c r="WWM860" s="13"/>
      <c r="WWN860" s="13"/>
      <c r="WWO860" s="13"/>
      <c r="WWP860" s="13"/>
      <c r="WWQ860" s="13"/>
      <c r="WWR860" s="13"/>
      <c r="WWS860" s="13"/>
      <c r="WWT860" s="13"/>
      <c r="WWU860" s="13"/>
      <c r="WWV860" s="13"/>
      <c r="WWW860" s="13"/>
      <c r="WWX860" s="13"/>
      <c r="WWY860" s="13"/>
      <c r="WWZ860" s="13"/>
      <c r="WXA860" s="13"/>
      <c r="WXB860" s="13"/>
      <c r="WXC860" s="13"/>
      <c r="WXD860" s="13"/>
      <c r="WXE860" s="13"/>
      <c r="WXF860" s="13"/>
      <c r="WXG860" s="13"/>
      <c r="WXH860" s="13"/>
      <c r="WXI860" s="13"/>
      <c r="WXJ860" s="13"/>
      <c r="WXK860" s="13"/>
      <c r="WXL860" s="13"/>
      <c r="WXM860" s="13"/>
      <c r="WXN860" s="13"/>
      <c r="WXO860" s="13"/>
      <c r="WXP860" s="13"/>
      <c r="WXQ860" s="13"/>
      <c r="WXR860" s="13"/>
      <c r="WXS860" s="13"/>
      <c r="WXT860" s="13"/>
      <c r="WXU860" s="13"/>
      <c r="WXV860" s="13"/>
      <c r="WXW860" s="13"/>
      <c r="WXX860" s="13"/>
      <c r="WXY860" s="13"/>
      <c r="WXZ860" s="13"/>
      <c r="WYA860" s="13"/>
      <c r="WYB860" s="13"/>
      <c r="WYC860" s="13"/>
      <c r="WYD860" s="13"/>
      <c r="WYE860" s="13"/>
      <c r="WYF860" s="13"/>
      <c r="WYG860" s="13"/>
      <c r="WYH860" s="13"/>
      <c r="WYI860" s="13"/>
      <c r="WYJ860" s="13"/>
      <c r="WYK860" s="13"/>
      <c r="WYL860" s="13"/>
      <c r="WYM860" s="13"/>
      <c r="WYN860" s="13"/>
      <c r="WYO860" s="13"/>
      <c r="WYP860" s="13"/>
      <c r="WYQ860" s="13"/>
      <c r="WYR860" s="13"/>
      <c r="WYS860" s="13"/>
      <c r="WYT860" s="13"/>
      <c r="WYU860" s="13"/>
      <c r="WYV860" s="13"/>
      <c r="WYW860" s="13"/>
      <c r="WYX860" s="13"/>
      <c r="WYY860" s="13"/>
      <c r="WYZ860" s="13"/>
      <c r="WZA860" s="13"/>
      <c r="WZB860" s="13"/>
      <c r="WZC860" s="13"/>
      <c r="WZD860" s="13"/>
      <c r="WZE860" s="13"/>
      <c r="WZF860" s="13"/>
      <c r="WZG860" s="13"/>
      <c r="WZH860" s="13"/>
      <c r="WZI860" s="13"/>
      <c r="WZJ860" s="13"/>
      <c r="WZK860" s="13"/>
      <c r="WZL860" s="13"/>
      <c r="WZM860" s="13"/>
      <c r="WZN860" s="13"/>
      <c r="WZO860" s="13"/>
      <c r="WZP860" s="13"/>
      <c r="WZQ860" s="13"/>
      <c r="WZR860" s="13"/>
      <c r="WZS860" s="13"/>
      <c r="WZT860" s="13"/>
      <c r="WZU860" s="13"/>
      <c r="WZV860" s="13"/>
      <c r="WZW860" s="13"/>
      <c r="WZX860" s="13"/>
      <c r="WZY860" s="13"/>
      <c r="WZZ860" s="13"/>
      <c r="XAA860" s="13"/>
      <c r="XAB860" s="13"/>
      <c r="XAC860" s="13"/>
      <c r="XAD860" s="13"/>
      <c r="XAE860" s="13"/>
      <c r="XAF860" s="13"/>
      <c r="XAG860" s="13"/>
      <c r="XAH860" s="13"/>
      <c r="XAI860" s="13"/>
      <c r="XAJ860" s="13"/>
      <c r="XAK860" s="13"/>
      <c r="XAL860" s="13"/>
      <c r="XAM860" s="13"/>
      <c r="XAN860" s="13"/>
      <c r="XAO860" s="13"/>
      <c r="XAP860" s="13"/>
      <c r="XAQ860" s="13"/>
      <c r="XAR860" s="13"/>
      <c r="XAS860" s="13"/>
      <c r="XAT860" s="13"/>
      <c r="XAU860" s="13"/>
      <c r="XAV860" s="13"/>
      <c r="XAW860" s="13"/>
      <c r="XAX860" s="13"/>
      <c r="XAY860" s="13"/>
      <c r="XAZ860" s="13"/>
      <c r="XBA860" s="13"/>
      <c r="XBB860" s="13"/>
      <c r="XBC860" s="13"/>
      <c r="XBD860" s="13"/>
      <c r="XBE860" s="13"/>
      <c r="XBF860" s="13"/>
      <c r="XBG860" s="13"/>
      <c r="XBH860" s="13"/>
      <c r="XBI860" s="13"/>
      <c r="XBJ860" s="13"/>
      <c r="XBK860" s="13"/>
      <c r="XBL860" s="13"/>
      <c r="XBM860" s="13"/>
      <c r="XBN860" s="13"/>
      <c r="XBO860" s="13"/>
      <c r="XBP860" s="13"/>
      <c r="XBQ860" s="13"/>
      <c r="XBR860" s="13"/>
      <c r="XBS860" s="13"/>
      <c r="XBT860" s="13"/>
      <c r="XBU860" s="13"/>
      <c r="XBV860" s="13"/>
      <c r="XBW860" s="13"/>
      <c r="XBX860" s="13"/>
      <c r="XBY860" s="13"/>
      <c r="XBZ860" s="13"/>
      <c r="XCA860" s="13"/>
      <c r="XCB860" s="13"/>
      <c r="XCC860" s="13"/>
      <c r="XCD860" s="13"/>
      <c r="XCE860" s="13"/>
      <c r="XCF860" s="13"/>
      <c r="XCG860" s="13"/>
      <c r="XCH860" s="13"/>
      <c r="XCI860" s="13"/>
      <c r="XCJ860" s="13"/>
      <c r="XCK860" s="13"/>
      <c r="XCL860" s="13"/>
      <c r="XCM860" s="13"/>
      <c r="XCN860" s="13"/>
      <c r="XCO860" s="13"/>
      <c r="XCP860" s="13"/>
    </row>
    <row r="861" spans="1:16318" s="7" customFormat="1" ht="15.75" x14ac:dyDescent="0.25">
      <c r="A861" s="5" t="s">
        <v>548</v>
      </c>
      <c r="B861" s="21" t="s">
        <v>549</v>
      </c>
      <c r="C861" s="24"/>
      <c r="D861" s="70">
        <f t="shared" ref="D861:E863" si="242">D862</f>
        <v>42000</v>
      </c>
      <c r="E861" s="78">
        <f t="shared" si="242"/>
        <v>42000</v>
      </c>
    </row>
    <row r="862" spans="1:16318" s="7" customFormat="1" ht="31.5" x14ac:dyDescent="0.25">
      <c r="A862" s="5" t="s">
        <v>677</v>
      </c>
      <c r="B862" s="21" t="s">
        <v>550</v>
      </c>
      <c r="C862" s="24"/>
      <c r="D862" s="70">
        <f t="shared" si="242"/>
        <v>42000</v>
      </c>
      <c r="E862" s="78">
        <f t="shared" si="242"/>
        <v>42000</v>
      </c>
    </row>
    <row r="863" spans="1:16318" s="7" customFormat="1" ht="15.75" x14ac:dyDescent="0.25">
      <c r="A863" s="12" t="s">
        <v>552</v>
      </c>
      <c r="B863" s="29" t="s">
        <v>550</v>
      </c>
      <c r="C863" s="29">
        <v>700</v>
      </c>
      <c r="D863" s="75">
        <f t="shared" si="242"/>
        <v>42000</v>
      </c>
      <c r="E863" s="76">
        <f t="shared" si="242"/>
        <v>42000</v>
      </c>
    </row>
    <row r="864" spans="1:16318" s="7" customFormat="1" ht="15.75" x14ac:dyDescent="0.25">
      <c r="A864" s="12" t="s">
        <v>551</v>
      </c>
      <c r="B864" s="29" t="s">
        <v>550</v>
      </c>
      <c r="C864" s="29">
        <v>730</v>
      </c>
      <c r="D864" s="75">
        <v>42000</v>
      </c>
      <c r="E864" s="76">
        <v>42000</v>
      </c>
    </row>
    <row r="865" spans="1:5" s="7" customFormat="1" ht="15.75" x14ac:dyDescent="0.25">
      <c r="A865" s="5" t="s">
        <v>80</v>
      </c>
      <c r="B865" s="21" t="s">
        <v>139</v>
      </c>
      <c r="C865" s="24"/>
      <c r="D865" s="70">
        <f t="shared" ref="D865:E865" si="243">D866</f>
        <v>5991</v>
      </c>
      <c r="E865" s="78">
        <f t="shared" si="243"/>
        <v>5988</v>
      </c>
    </row>
    <row r="866" spans="1:5" s="7" customFormat="1" ht="47.25" x14ac:dyDescent="0.25">
      <c r="A866" s="5" t="s">
        <v>657</v>
      </c>
      <c r="B866" s="21" t="s">
        <v>350</v>
      </c>
      <c r="C866" s="24"/>
      <c r="D866" s="70">
        <f t="shared" ref="D866:E866" si="244">D867+D871</f>
        <v>5991</v>
      </c>
      <c r="E866" s="78">
        <f t="shared" si="244"/>
        <v>5988</v>
      </c>
    </row>
    <row r="867" spans="1:5" s="7" customFormat="1" ht="15.75" x14ac:dyDescent="0.25">
      <c r="A867" s="35" t="s">
        <v>349</v>
      </c>
      <c r="B867" s="26" t="s">
        <v>351</v>
      </c>
      <c r="C867" s="24"/>
      <c r="D867" s="72">
        <f t="shared" ref="D867:E869" si="245">D868</f>
        <v>600</v>
      </c>
      <c r="E867" s="74">
        <f t="shared" si="245"/>
        <v>600</v>
      </c>
    </row>
    <row r="868" spans="1:5" s="7" customFormat="1" ht="31.5" x14ac:dyDescent="0.2">
      <c r="A868" s="38" t="s">
        <v>440</v>
      </c>
      <c r="B868" s="25" t="s">
        <v>351</v>
      </c>
      <c r="C868" s="25" t="s">
        <v>15</v>
      </c>
      <c r="D868" s="75">
        <f t="shared" si="245"/>
        <v>600</v>
      </c>
      <c r="E868" s="76">
        <f t="shared" si="245"/>
        <v>600</v>
      </c>
    </row>
    <row r="869" spans="1:5" s="7" customFormat="1" ht="31.5" x14ac:dyDescent="0.25">
      <c r="A869" s="8" t="s">
        <v>17</v>
      </c>
      <c r="B869" s="25" t="s">
        <v>351</v>
      </c>
      <c r="C869" s="25" t="s">
        <v>16</v>
      </c>
      <c r="D869" s="75">
        <f t="shared" si="245"/>
        <v>600</v>
      </c>
      <c r="E869" s="76">
        <f t="shared" si="245"/>
        <v>600</v>
      </c>
    </row>
    <row r="870" spans="1:5" s="7" customFormat="1" ht="15.75" hidden="1" x14ac:dyDescent="0.25">
      <c r="A870" s="8" t="s">
        <v>579</v>
      </c>
      <c r="B870" s="25" t="s">
        <v>351</v>
      </c>
      <c r="C870" s="25" t="s">
        <v>71</v>
      </c>
      <c r="D870" s="75">
        <f>600</f>
        <v>600</v>
      </c>
      <c r="E870" s="76">
        <f>600</f>
        <v>600</v>
      </c>
    </row>
    <row r="871" spans="1:5" s="7" customFormat="1" ht="63" x14ac:dyDescent="0.25">
      <c r="A871" s="35" t="s">
        <v>3</v>
      </c>
      <c r="B871" s="25" t="s">
        <v>352</v>
      </c>
      <c r="C871" s="24"/>
      <c r="D871" s="72">
        <f>D872</f>
        <v>5391</v>
      </c>
      <c r="E871" s="72">
        <f>E872</f>
        <v>5388</v>
      </c>
    </row>
    <row r="872" spans="1:5" s="7" customFormat="1" ht="63" x14ac:dyDescent="0.25">
      <c r="A872" s="8" t="s">
        <v>28</v>
      </c>
      <c r="B872" s="25" t="s">
        <v>352</v>
      </c>
      <c r="C872" s="25" t="s">
        <v>29</v>
      </c>
      <c r="D872" s="75">
        <f t="shared" ref="D872:E872" si="246">D873</f>
        <v>5391</v>
      </c>
      <c r="E872" s="76">
        <f t="shared" si="246"/>
        <v>5388</v>
      </c>
    </row>
    <row r="873" spans="1:5" s="7" customFormat="1" ht="31.5" x14ac:dyDescent="0.25">
      <c r="A873" s="8" t="s">
        <v>8</v>
      </c>
      <c r="B873" s="25" t="s">
        <v>352</v>
      </c>
      <c r="C873" s="25" t="s">
        <v>60</v>
      </c>
      <c r="D873" s="75">
        <f t="shared" ref="D873:E873" si="247">D874+D875+D876</f>
        <v>5391</v>
      </c>
      <c r="E873" s="76">
        <f t="shared" si="247"/>
        <v>5388</v>
      </c>
    </row>
    <row r="874" spans="1:5" s="7" customFormat="1" ht="15.75" hidden="1" x14ac:dyDescent="0.2">
      <c r="A874" s="55" t="s">
        <v>249</v>
      </c>
      <c r="B874" s="25" t="s">
        <v>352</v>
      </c>
      <c r="C874" s="25" t="s">
        <v>68</v>
      </c>
      <c r="D874" s="75">
        <v>2872</v>
      </c>
      <c r="E874" s="76">
        <v>2872</v>
      </c>
    </row>
    <row r="875" spans="1:5" s="7" customFormat="1" ht="31.5" hidden="1" x14ac:dyDescent="0.2">
      <c r="A875" s="55" t="s">
        <v>69</v>
      </c>
      <c r="B875" s="25" t="s">
        <v>352</v>
      </c>
      <c r="C875" s="25" t="s">
        <v>70</v>
      </c>
      <c r="D875" s="75">
        <v>1280.172</v>
      </c>
      <c r="E875" s="76">
        <v>1280.172</v>
      </c>
    </row>
    <row r="876" spans="1:5" s="7" customFormat="1" ht="47.25" hidden="1" x14ac:dyDescent="0.25">
      <c r="A876" s="8" t="s">
        <v>145</v>
      </c>
      <c r="B876" s="25" t="s">
        <v>352</v>
      </c>
      <c r="C876" s="25" t="s">
        <v>144</v>
      </c>
      <c r="D876" s="75">
        <f>1245.828-7</f>
        <v>1238.828</v>
      </c>
      <c r="E876" s="76">
        <f>1245.828-10</f>
        <v>1235.828</v>
      </c>
    </row>
    <row r="877" spans="1:5" s="7" customFormat="1" ht="31.5" x14ac:dyDescent="0.25">
      <c r="A877" s="5" t="s">
        <v>136</v>
      </c>
      <c r="B877" s="21" t="s">
        <v>175</v>
      </c>
      <c r="C877" s="24"/>
      <c r="D877" s="70">
        <f t="shared" ref="D877:E877" si="248">D878+D893</f>
        <v>30846</v>
      </c>
      <c r="E877" s="78">
        <f t="shared" si="248"/>
        <v>30846</v>
      </c>
    </row>
    <row r="878" spans="1:5" s="7" customFormat="1" ht="31.5" x14ac:dyDescent="0.25">
      <c r="A878" s="5" t="s">
        <v>678</v>
      </c>
      <c r="B878" s="21" t="s">
        <v>353</v>
      </c>
      <c r="C878" s="24"/>
      <c r="D878" s="70">
        <f>D879</f>
        <v>30495</v>
      </c>
      <c r="E878" s="78">
        <f>E879</f>
        <v>30495</v>
      </c>
    </row>
    <row r="879" spans="1:5" s="7" customFormat="1" ht="15.75" x14ac:dyDescent="0.25">
      <c r="A879" s="35" t="s">
        <v>138</v>
      </c>
      <c r="B879" s="26" t="s">
        <v>354</v>
      </c>
      <c r="C879" s="24"/>
      <c r="D879" s="72">
        <f>D880+D885+D889</f>
        <v>30495</v>
      </c>
      <c r="E879" s="74">
        <f>E880+E885+E889</f>
        <v>30495</v>
      </c>
    </row>
    <row r="880" spans="1:5" s="7" customFormat="1" ht="63" x14ac:dyDescent="0.25">
      <c r="A880" s="8" t="s">
        <v>28</v>
      </c>
      <c r="B880" s="25" t="s">
        <v>354</v>
      </c>
      <c r="C880" s="25" t="s">
        <v>29</v>
      </c>
      <c r="D880" s="75">
        <f>D881</f>
        <v>27322</v>
      </c>
      <c r="E880" s="76">
        <f>E881</f>
        <v>27322</v>
      </c>
    </row>
    <row r="881" spans="1:5" s="7" customFormat="1" ht="15.75" x14ac:dyDescent="0.25">
      <c r="A881" s="8" t="s">
        <v>31</v>
      </c>
      <c r="B881" s="25" t="s">
        <v>354</v>
      </c>
      <c r="C881" s="25" t="s">
        <v>30</v>
      </c>
      <c r="D881" s="75">
        <f t="shared" ref="D881:E881" si="249">D882+D883+D884</f>
        <v>27322</v>
      </c>
      <c r="E881" s="76">
        <f t="shared" si="249"/>
        <v>27322</v>
      </c>
    </row>
    <row r="882" spans="1:5" s="7" customFormat="1" ht="15.75" hidden="1" x14ac:dyDescent="0.25">
      <c r="A882" s="8" t="s">
        <v>229</v>
      </c>
      <c r="B882" s="25" t="s">
        <v>354</v>
      </c>
      <c r="C882" s="25" t="s">
        <v>81</v>
      </c>
      <c r="D882" s="75">
        <f>15736-1470+3021</f>
        <v>17287</v>
      </c>
      <c r="E882" s="76">
        <f>15736-1470+3021</f>
        <v>17287</v>
      </c>
    </row>
    <row r="883" spans="1:5" s="7" customFormat="1" ht="31.5" hidden="1" x14ac:dyDescent="0.25">
      <c r="A883" s="8" t="s">
        <v>83</v>
      </c>
      <c r="B883" s="25" t="s">
        <v>354</v>
      </c>
      <c r="C883" s="25" t="s">
        <v>82</v>
      </c>
      <c r="D883" s="75">
        <f>3361-360+696</f>
        <v>3697</v>
      </c>
      <c r="E883" s="76">
        <f>3361-360+696</f>
        <v>3697</v>
      </c>
    </row>
    <row r="884" spans="1:5" s="7" customFormat="1" ht="47.25" hidden="1" x14ac:dyDescent="0.25">
      <c r="A884" s="8" t="s">
        <v>142</v>
      </c>
      <c r="B884" s="25" t="s">
        <v>354</v>
      </c>
      <c r="C884" s="25" t="s">
        <v>141</v>
      </c>
      <c r="D884" s="75">
        <f>5767-552+1123</f>
        <v>6338</v>
      </c>
      <c r="E884" s="76">
        <f>5767-552+1123</f>
        <v>6338</v>
      </c>
    </row>
    <row r="885" spans="1:5" s="7" customFormat="1" ht="31.5" x14ac:dyDescent="0.2">
      <c r="A885" s="38" t="s">
        <v>440</v>
      </c>
      <c r="B885" s="25" t="s">
        <v>354</v>
      </c>
      <c r="C885" s="25" t="s">
        <v>15</v>
      </c>
      <c r="D885" s="75">
        <f t="shared" ref="D885:E885" si="250">D886</f>
        <v>3148</v>
      </c>
      <c r="E885" s="76">
        <f t="shared" si="250"/>
        <v>3148</v>
      </c>
    </row>
    <row r="886" spans="1:5" s="7" customFormat="1" ht="31.5" x14ac:dyDescent="0.25">
      <c r="A886" s="8" t="s">
        <v>17</v>
      </c>
      <c r="B886" s="25" t="s">
        <v>354</v>
      </c>
      <c r="C886" s="25" t="s">
        <v>16</v>
      </c>
      <c r="D886" s="75">
        <f t="shared" ref="D886:E886" si="251">D887+D888</f>
        <v>3148</v>
      </c>
      <c r="E886" s="76">
        <f t="shared" si="251"/>
        <v>3148</v>
      </c>
    </row>
    <row r="887" spans="1:5" s="7" customFormat="1" ht="31.5" hidden="1" x14ac:dyDescent="0.25">
      <c r="A887" s="12" t="s">
        <v>373</v>
      </c>
      <c r="B887" s="25" t="s">
        <v>354</v>
      </c>
      <c r="C887" s="25" t="s">
        <v>374</v>
      </c>
      <c r="D887" s="75">
        <f>1241</f>
        <v>1241</v>
      </c>
      <c r="E887" s="76">
        <f>1241</f>
        <v>1241</v>
      </c>
    </row>
    <row r="888" spans="1:5" s="7" customFormat="1" ht="15.75" hidden="1" x14ac:dyDescent="0.25">
      <c r="A888" s="8" t="s">
        <v>579</v>
      </c>
      <c r="B888" s="25" t="s">
        <v>354</v>
      </c>
      <c r="C888" s="25" t="s">
        <v>71</v>
      </c>
      <c r="D888" s="75">
        <v>1907</v>
      </c>
      <c r="E888" s="76">
        <v>1907</v>
      </c>
    </row>
    <row r="889" spans="1:5" s="7" customFormat="1" ht="15.75" x14ac:dyDescent="0.25">
      <c r="A889" s="12" t="s">
        <v>13</v>
      </c>
      <c r="B889" s="25" t="s">
        <v>354</v>
      </c>
      <c r="C889" s="25" t="s">
        <v>14</v>
      </c>
      <c r="D889" s="75">
        <f t="shared" ref="D889:E889" si="252">D890</f>
        <v>25</v>
      </c>
      <c r="E889" s="76">
        <f t="shared" si="252"/>
        <v>25</v>
      </c>
    </row>
    <row r="890" spans="1:5" s="7" customFormat="1" ht="15.75" x14ac:dyDescent="0.25">
      <c r="A890" s="8" t="s">
        <v>33</v>
      </c>
      <c r="B890" s="25" t="s">
        <v>354</v>
      </c>
      <c r="C890" s="25" t="s">
        <v>32</v>
      </c>
      <c r="D890" s="75">
        <f t="shared" ref="D890:E890" si="253">D891+D892</f>
        <v>25</v>
      </c>
      <c r="E890" s="76">
        <f t="shared" si="253"/>
        <v>25</v>
      </c>
    </row>
    <row r="891" spans="1:5" s="7" customFormat="1" ht="15.75" hidden="1" x14ac:dyDescent="0.25">
      <c r="A891" s="8" t="s">
        <v>72</v>
      </c>
      <c r="B891" s="25" t="s">
        <v>354</v>
      </c>
      <c r="C891" s="25" t="s">
        <v>73</v>
      </c>
      <c r="D891" s="75">
        <v>10</v>
      </c>
      <c r="E891" s="76">
        <v>10</v>
      </c>
    </row>
    <row r="892" spans="1:5" s="7" customFormat="1" ht="15.75" hidden="1" x14ac:dyDescent="0.2">
      <c r="A892" s="38" t="s">
        <v>74</v>
      </c>
      <c r="B892" s="25" t="s">
        <v>354</v>
      </c>
      <c r="C892" s="25" t="s">
        <v>75</v>
      </c>
      <c r="D892" s="75">
        <v>15</v>
      </c>
      <c r="E892" s="76">
        <v>15</v>
      </c>
    </row>
    <row r="893" spans="1:5" s="7" customFormat="1" ht="15.75" x14ac:dyDescent="0.25">
      <c r="A893" s="5" t="s">
        <v>588</v>
      </c>
      <c r="B893" s="58" t="s">
        <v>589</v>
      </c>
      <c r="C893" s="59"/>
      <c r="D893" s="152">
        <f t="shared" ref="D893:E893" si="254">D894+D900</f>
        <v>351</v>
      </c>
      <c r="E893" s="177">
        <f t="shared" si="254"/>
        <v>351</v>
      </c>
    </row>
    <row r="894" spans="1:5" s="7" customFormat="1" ht="31.5" x14ac:dyDescent="0.25">
      <c r="A894" s="35" t="s">
        <v>679</v>
      </c>
      <c r="B894" s="36" t="s">
        <v>590</v>
      </c>
      <c r="C894" s="36"/>
      <c r="D894" s="178">
        <f t="shared" ref="D894:E894" si="255">D895+D898</f>
        <v>151</v>
      </c>
      <c r="E894" s="179">
        <f t="shared" si="255"/>
        <v>151</v>
      </c>
    </row>
    <row r="895" spans="1:5" s="7" customFormat="1" ht="31.5" x14ac:dyDescent="0.25">
      <c r="A895" s="38" t="s">
        <v>440</v>
      </c>
      <c r="B895" s="60" t="s">
        <v>590</v>
      </c>
      <c r="C895" s="37" t="s">
        <v>15</v>
      </c>
      <c r="D895" s="113">
        <f t="shared" ref="D895:E896" si="256">D896</f>
        <v>50</v>
      </c>
      <c r="E895" s="126">
        <f t="shared" si="256"/>
        <v>50</v>
      </c>
    </row>
    <row r="896" spans="1:5" s="7" customFormat="1" ht="31.5" x14ac:dyDescent="0.25">
      <c r="A896" s="8" t="s">
        <v>17</v>
      </c>
      <c r="B896" s="60" t="s">
        <v>590</v>
      </c>
      <c r="C896" s="37" t="s">
        <v>16</v>
      </c>
      <c r="D896" s="113">
        <f t="shared" si="256"/>
        <v>50</v>
      </c>
      <c r="E896" s="126">
        <f t="shared" si="256"/>
        <v>50</v>
      </c>
    </row>
    <row r="897" spans="1:5" s="7" customFormat="1" ht="15.75" hidden="1" x14ac:dyDescent="0.25">
      <c r="A897" s="8" t="s">
        <v>579</v>
      </c>
      <c r="B897" s="37" t="s">
        <v>590</v>
      </c>
      <c r="C897" s="37" t="s">
        <v>71</v>
      </c>
      <c r="D897" s="113">
        <v>50</v>
      </c>
      <c r="E897" s="126">
        <v>50</v>
      </c>
    </row>
    <row r="898" spans="1:5" s="7" customFormat="1" ht="15.75" x14ac:dyDescent="0.25">
      <c r="A898" s="8" t="s">
        <v>22</v>
      </c>
      <c r="B898" s="37" t="s">
        <v>590</v>
      </c>
      <c r="C898" s="37" t="s">
        <v>23</v>
      </c>
      <c r="D898" s="113">
        <f t="shared" ref="D898:E898" si="257">D899</f>
        <v>101</v>
      </c>
      <c r="E898" s="126">
        <f t="shared" si="257"/>
        <v>101</v>
      </c>
    </row>
    <row r="899" spans="1:5" s="7" customFormat="1" ht="15.75" x14ac:dyDescent="0.25">
      <c r="A899" s="8" t="s">
        <v>62</v>
      </c>
      <c r="B899" s="37" t="s">
        <v>590</v>
      </c>
      <c r="C899" s="37" t="s">
        <v>63</v>
      </c>
      <c r="D899" s="113">
        <f t="shared" ref="D899:E899" si="258">58+20+23</f>
        <v>101</v>
      </c>
      <c r="E899" s="126">
        <f t="shared" si="258"/>
        <v>101</v>
      </c>
    </row>
    <row r="900" spans="1:5" s="61" customFormat="1" ht="15.75" x14ac:dyDescent="0.2">
      <c r="A900" s="45" t="s">
        <v>650</v>
      </c>
      <c r="B900" s="26" t="s">
        <v>643</v>
      </c>
      <c r="C900" s="26"/>
      <c r="D900" s="72">
        <f t="shared" ref="D900:E900" si="259">D901</f>
        <v>200</v>
      </c>
      <c r="E900" s="74">
        <f t="shared" si="259"/>
        <v>200</v>
      </c>
    </row>
    <row r="901" spans="1:5" s="61" customFormat="1" ht="31.5" x14ac:dyDescent="0.2">
      <c r="A901" s="62" t="s">
        <v>18</v>
      </c>
      <c r="B901" s="23" t="s">
        <v>643</v>
      </c>
      <c r="C901" s="25" t="s">
        <v>20</v>
      </c>
      <c r="D901" s="75">
        <f t="shared" ref="D901:E902" si="260">D902</f>
        <v>200</v>
      </c>
      <c r="E901" s="76">
        <f t="shared" si="260"/>
        <v>200</v>
      </c>
    </row>
    <row r="902" spans="1:5" s="61" customFormat="1" ht="31.5" x14ac:dyDescent="0.2">
      <c r="A902" s="38" t="s">
        <v>27</v>
      </c>
      <c r="B902" s="23" t="s">
        <v>643</v>
      </c>
      <c r="C902" s="25" t="s">
        <v>0</v>
      </c>
      <c r="D902" s="75">
        <f t="shared" si="260"/>
        <v>200</v>
      </c>
      <c r="E902" s="76">
        <f t="shared" si="260"/>
        <v>200</v>
      </c>
    </row>
    <row r="903" spans="1:5" s="61" customFormat="1" ht="31.5" hidden="1" x14ac:dyDescent="0.25">
      <c r="A903" s="8" t="s">
        <v>686</v>
      </c>
      <c r="B903" s="25" t="s">
        <v>643</v>
      </c>
      <c r="C903" s="25" t="s">
        <v>480</v>
      </c>
      <c r="D903" s="75">
        <v>200</v>
      </c>
      <c r="E903" s="76">
        <v>200</v>
      </c>
    </row>
    <row r="904" spans="1:5" s="7" customFormat="1" ht="15.75" x14ac:dyDescent="0.25">
      <c r="A904" s="5" t="s">
        <v>355</v>
      </c>
      <c r="B904" s="21" t="s">
        <v>356</v>
      </c>
      <c r="C904" s="24"/>
      <c r="D904" s="70">
        <f>D905+D926+D998+D1005+D921</f>
        <v>896097.46</v>
      </c>
      <c r="E904" s="70">
        <f>E905+E926+E998+E1005+E921</f>
        <v>1284045.54</v>
      </c>
    </row>
    <row r="905" spans="1:5" s="7" customFormat="1" ht="31.5" x14ac:dyDescent="0.25">
      <c r="A905" s="5" t="s">
        <v>680</v>
      </c>
      <c r="B905" s="21" t="s">
        <v>358</v>
      </c>
      <c r="C905" s="24"/>
      <c r="D905" s="70">
        <f t="shared" ref="D905:E905" si="261">D906+D910</f>
        <v>18904</v>
      </c>
      <c r="E905" s="78">
        <f t="shared" si="261"/>
        <v>20412</v>
      </c>
    </row>
    <row r="906" spans="1:5" s="7" customFormat="1" ht="63" x14ac:dyDescent="0.2">
      <c r="A906" s="45" t="s">
        <v>740</v>
      </c>
      <c r="B906" s="22" t="s">
        <v>359</v>
      </c>
      <c r="C906" s="24"/>
      <c r="D906" s="72">
        <f t="shared" ref="D906:E908" si="262">D907</f>
        <v>1660</v>
      </c>
      <c r="E906" s="74">
        <f t="shared" si="262"/>
        <v>1961</v>
      </c>
    </row>
    <row r="907" spans="1:5" s="7" customFormat="1" ht="31.5" x14ac:dyDescent="0.2">
      <c r="A907" s="38" t="s">
        <v>440</v>
      </c>
      <c r="B907" s="23" t="s">
        <v>359</v>
      </c>
      <c r="C907" s="25" t="s">
        <v>15</v>
      </c>
      <c r="D907" s="75">
        <f t="shared" si="262"/>
        <v>1660</v>
      </c>
      <c r="E907" s="76">
        <f t="shared" si="262"/>
        <v>1961</v>
      </c>
    </row>
    <row r="908" spans="1:5" s="7" customFormat="1" ht="31.5" x14ac:dyDescent="0.25">
      <c r="A908" s="8" t="s">
        <v>17</v>
      </c>
      <c r="B908" s="23" t="s">
        <v>359</v>
      </c>
      <c r="C908" s="25" t="s">
        <v>16</v>
      </c>
      <c r="D908" s="75">
        <f t="shared" si="262"/>
        <v>1660</v>
      </c>
      <c r="E908" s="76">
        <f t="shared" si="262"/>
        <v>1961</v>
      </c>
    </row>
    <row r="909" spans="1:5" s="7" customFormat="1" ht="15.75" hidden="1" x14ac:dyDescent="0.25">
      <c r="A909" s="8" t="s">
        <v>579</v>
      </c>
      <c r="B909" s="23" t="s">
        <v>359</v>
      </c>
      <c r="C909" s="25" t="s">
        <v>71</v>
      </c>
      <c r="D909" s="75">
        <v>1660</v>
      </c>
      <c r="E909" s="76">
        <v>1961</v>
      </c>
    </row>
    <row r="910" spans="1:5" s="7" customFormat="1" ht="15.75" x14ac:dyDescent="0.25">
      <c r="A910" s="35" t="s">
        <v>446</v>
      </c>
      <c r="B910" s="22" t="s">
        <v>361</v>
      </c>
      <c r="C910" s="24"/>
      <c r="D910" s="75">
        <f t="shared" ref="D910:E910" si="263">D915+D918+D911</f>
        <v>17244</v>
      </c>
      <c r="E910" s="76">
        <f t="shared" si="263"/>
        <v>18451</v>
      </c>
    </row>
    <row r="911" spans="1:5" s="7" customFormat="1" ht="63" x14ac:dyDescent="0.2">
      <c r="A911" s="38" t="s">
        <v>28</v>
      </c>
      <c r="B911" s="23" t="s">
        <v>361</v>
      </c>
      <c r="C911" s="24" t="s">
        <v>29</v>
      </c>
      <c r="D911" s="75">
        <f t="shared" ref="D911:E911" si="264">D912</f>
        <v>1049</v>
      </c>
      <c r="E911" s="76">
        <f t="shared" si="264"/>
        <v>854</v>
      </c>
    </row>
    <row r="912" spans="1:5" s="7" customFormat="1" ht="31.5" x14ac:dyDescent="0.2">
      <c r="A912" s="55" t="s">
        <v>8</v>
      </c>
      <c r="B912" s="23" t="s">
        <v>361</v>
      </c>
      <c r="C912" s="24" t="s">
        <v>60</v>
      </c>
      <c r="D912" s="75">
        <f t="shared" ref="D912:E912" si="265">D913+D914</f>
        <v>1049</v>
      </c>
      <c r="E912" s="76">
        <f t="shared" si="265"/>
        <v>854</v>
      </c>
    </row>
    <row r="913" spans="1:5" s="7" customFormat="1" ht="31.5" hidden="1" x14ac:dyDescent="0.2">
      <c r="A913" s="55" t="s">
        <v>69</v>
      </c>
      <c r="B913" s="23" t="s">
        <v>361</v>
      </c>
      <c r="C913" s="24" t="s">
        <v>70</v>
      </c>
      <c r="D913" s="75">
        <v>806</v>
      </c>
      <c r="E913" s="76">
        <v>656</v>
      </c>
    </row>
    <row r="914" spans="1:5" s="7" customFormat="1" ht="47.25" hidden="1" x14ac:dyDescent="0.25">
      <c r="A914" s="8" t="s">
        <v>145</v>
      </c>
      <c r="B914" s="23" t="s">
        <v>361</v>
      </c>
      <c r="C914" s="24" t="s">
        <v>144</v>
      </c>
      <c r="D914" s="75">
        <v>243</v>
      </c>
      <c r="E914" s="76">
        <v>198</v>
      </c>
    </row>
    <row r="915" spans="1:5" s="7" customFormat="1" ht="31.5" x14ac:dyDescent="0.2">
      <c r="A915" s="38" t="s">
        <v>440</v>
      </c>
      <c r="B915" s="23" t="s">
        <v>361</v>
      </c>
      <c r="C915" s="25" t="s">
        <v>15</v>
      </c>
      <c r="D915" s="75">
        <f t="shared" ref="D915:E916" si="266">D916</f>
        <v>117</v>
      </c>
      <c r="E915" s="76">
        <f t="shared" si="266"/>
        <v>124</v>
      </c>
    </row>
    <row r="916" spans="1:5" s="7" customFormat="1" ht="31.5" x14ac:dyDescent="0.25">
      <c r="A916" s="8" t="s">
        <v>17</v>
      </c>
      <c r="B916" s="23" t="s">
        <v>361</v>
      </c>
      <c r="C916" s="25" t="s">
        <v>16</v>
      </c>
      <c r="D916" s="75">
        <f t="shared" si="266"/>
        <v>117</v>
      </c>
      <c r="E916" s="76">
        <f t="shared" si="266"/>
        <v>124</v>
      </c>
    </row>
    <row r="917" spans="1:5" s="7" customFormat="1" ht="15.75" hidden="1" x14ac:dyDescent="0.25">
      <c r="A917" s="8" t="s">
        <v>579</v>
      </c>
      <c r="B917" s="23" t="s">
        <v>361</v>
      </c>
      <c r="C917" s="25" t="s">
        <v>71</v>
      </c>
      <c r="D917" s="75">
        <f>77+40</f>
        <v>117</v>
      </c>
      <c r="E917" s="76">
        <f>84+40</f>
        <v>124</v>
      </c>
    </row>
    <row r="918" spans="1:5" s="7" customFormat="1" ht="15.75" x14ac:dyDescent="0.25">
      <c r="A918" s="8" t="s">
        <v>22</v>
      </c>
      <c r="B918" s="23" t="s">
        <v>361</v>
      </c>
      <c r="C918" s="25" t="s">
        <v>23</v>
      </c>
      <c r="D918" s="75">
        <f t="shared" ref="D918:E919" si="267">D919</f>
        <v>16078</v>
      </c>
      <c r="E918" s="76">
        <f t="shared" si="267"/>
        <v>17473</v>
      </c>
    </row>
    <row r="919" spans="1:5" s="7" customFormat="1" ht="31.5" x14ac:dyDescent="0.2">
      <c r="A919" s="55" t="s">
        <v>113</v>
      </c>
      <c r="B919" s="23" t="s">
        <v>361</v>
      </c>
      <c r="C919" s="25" t="s">
        <v>132</v>
      </c>
      <c r="D919" s="75">
        <f t="shared" si="267"/>
        <v>16078</v>
      </c>
      <c r="E919" s="76">
        <f t="shared" si="267"/>
        <v>17473</v>
      </c>
    </row>
    <row r="920" spans="1:5" s="7" customFormat="1" ht="31.5" hidden="1" x14ac:dyDescent="0.2">
      <c r="A920" s="55" t="s">
        <v>122</v>
      </c>
      <c r="B920" s="23" t="s">
        <v>361</v>
      </c>
      <c r="C920" s="25" t="s">
        <v>133</v>
      </c>
      <c r="D920" s="75">
        <f>15278+800</f>
        <v>16078</v>
      </c>
      <c r="E920" s="76">
        <f>16673+800</f>
        <v>17473</v>
      </c>
    </row>
    <row r="921" spans="1:5" s="7" customFormat="1" ht="31.5" x14ac:dyDescent="0.25">
      <c r="A921" s="5" t="s">
        <v>143</v>
      </c>
      <c r="B921" s="21" t="s">
        <v>357</v>
      </c>
      <c r="C921" s="24"/>
      <c r="D921" s="70">
        <f t="shared" ref="D921:E924" si="268">D922</f>
        <v>1737</v>
      </c>
      <c r="E921" s="70">
        <f t="shared" si="268"/>
        <v>1917</v>
      </c>
    </row>
    <row r="922" spans="1:5" s="7" customFormat="1" ht="15.75" x14ac:dyDescent="0.25">
      <c r="A922" s="35" t="s">
        <v>360</v>
      </c>
      <c r="B922" s="22" t="s">
        <v>362</v>
      </c>
      <c r="C922" s="24"/>
      <c r="D922" s="72">
        <f t="shared" si="268"/>
        <v>1737</v>
      </c>
      <c r="E922" s="74">
        <f t="shared" si="268"/>
        <v>1917</v>
      </c>
    </row>
    <row r="923" spans="1:5" s="7" customFormat="1" ht="31.5" x14ac:dyDescent="0.2">
      <c r="A923" s="38" t="s">
        <v>440</v>
      </c>
      <c r="B923" s="23" t="s">
        <v>362</v>
      </c>
      <c r="C923" s="25" t="s">
        <v>15</v>
      </c>
      <c r="D923" s="75">
        <f t="shared" si="268"/>
        <v>1737</v>
      </c>
      <c r="E923" s="76">
        <f t="shared" si="268"/>
        <v>1917</v>
      </c>
    </row>
    <row r="924" spans="1:5" s="7" customFormat="1" ht="31.5" x14ac:dyDescent="0.25">
      <c r="A924" s="8" t="s">
        <v>17</v>
      </c>
      <c r="B924" s="23" t="s">
        <v>362</v>
      </c>
      <c r="C924" s="25" t="s">
        <v>16</v>
      </c>
      <c r="D924" s="75">
        <f t="shared" si="268"/>
        <v>1737</v>
      </c>
      <c r="E924" s="76">
        <f t="shared" si="268"/>
        <v>1917</v>
      </c>
    </row>
    <row r="925" spans="1:5" s="7" customFormat="1" ht="15.75" hidden="1" x14ac:dyDescent="0.25">
      <c r="A925" s="8" t="s">
        <v>579</v>
      </c>
      <c r="B925" s="23" t="s">
        <v>362</v>
      </c>
      <c r="C925" s="25" t="s">
        <v>71</v>
      </c>
      <c r="D925" s="75">
        <v>1737</v>
      </c>
      <c r="E925" s="76">
        <v>1917</v>
      </c>
    </row>
    <row r="926" spans="1:5" s="7" customFormat="1" ht="31.5" x14ac:dyDescent="0.2">
      <c r="A926" s="65" t="s">
        <v>367</v>
      </c>
      <c r="B926" s="21" t="s">
        <v>363</v>
      </c>
      <c r="C926" s="24"/>
      <c r="D926" s="70">
        <f>D927+D941+D946+D960+D967+D980+D987+D994</f>
        <v>655170</v>
      </c>
      <c r="E926" s="70">
        <f>E927+E941+E946+E960+E967+E980+E987+E994</f>
        <v>655170</v>
      </c>
    </row>
    <row r="927" spans="1:5" s="13" customFormat="1" ht="31.5" x14ac:dyDescent="0.2">
      <c r="A927" s="63" t="s">
        <v>682</v>
      </c>
      <c r="B927" s="57" t="s">
        <v>555</v>
      </c>
      <c r="C927" s="44"/>
      <c r="D927" s="134">
        <f t="shared" ref="D927:E927" si="269">D928+D933+D937</f>
        <v>101530</v>
      </c>
      <c r="E927" s="134">
        <f t="shared" si="269"/>
        <v>101530</v>
      </c>
    </row>
    <row r="928" spans="1:5" s="13" customFormat="1" ht="63" x14ac:dyDescent="0.2">
      <c r="A928" s="38" t="s">
        <v>28</v>
      </c>
      <c r="B928" s="23" t="s">
        <v>555</v>
      </c>
      <c r="C928" s="25" t="s">
        <v>29</v>
      </c>
      <c r="D928" s="75">
        <f t="shared" ref="D928:E928" si="270">D929</f>
        <v>93583</v>
      </c>
      <c r="E928" s="76">
        <f t="shared" si="270"/>
        <v>93583</v>
      </c>
    </row>
    <row r="929" spans="1:5" s="13" customFormat="1" ht="15.75" x14ac:dyDescent="0.2">
      <c r="A929" s="38" t="s">
        <v>31</v>
      </c>
      <c r="B929" s="23" t="s">
        <v>555</v>
      </c>
      <c r="C929" s="25" t="s">
        <v>30</v>
      </c>
      <c r="D929" s="75">
        <f t="shared" ref="D929:E929" si="271">D930+D931+D932</f>
        <v>93583</v>
      </c>
      <c r="E929" s="76">
        <f t="shared" si="271"/>
        <v>93583</v>
      </c>
    </row>
    <row r="930" spans="1:5" s="13" customFormat="1" ht="15.75" hidden="1" x14ac:dyDescent="0.2">
      <c r="A930" s="38" t="s">
        <v>229</v>
      </c>
      <c r="B930" s="23" t="s">
        <v>555</v>
      </c>
      <c r="C930" s="25" t="s">
        <v>81</v>
      </c>
      <c r="D930" s="75">
        <f t="shared" ref="D930:E930" si="272">52761+5317</f>
        <v>58078</v>
      </c>
      <c r="E930" s="75">
        <f t="shared" si="272"/>
        <v>58078</v>
      </c>
    </row>
    <row r="931" spans="1:5" s="13" customFormat="1" ht="31.5" hidden="1" x14ac:dyDescent="0.2">
      <c r="A931" s="38" t="s">
        <v>83</v>
      </c>
      <c r="B931" s="23" t="s">
        <v>555</v>
      </c>
      <c r="C931" s="25" t="s">
        <v>82</v>
      </c>
      <c r="D931" s="75">
        <f t="shared" ref="D931:E931" si="273">12520+1279</f>
        <v>13799</v>
      </c>
      <c r="E931" s="75">
        <f t="shared" si="273"/>
        <v>13799</v>
      </c>
    </row>
    <row r="932" spans="1:5" s="13" customFormat="1" ht="47.25" hidden="1" x14ac:dyDescent="0.2">
      <c r="A932" s="38" t="s">
        <v>142</v>
      </c>
      <c r="B932" s="23" t="s">
        <v>555</v>
      </c>
      <c r="C932" s="25" t="s">
        <v>141</v>
      </c>
      <c r="D932" s="75">
        <f t="shared" ref="D932:E932" si="274">19703+2003</f>
        <v>21706</v>
      </c>
      <c r="E932" s="75">
        <f t="shared" si="274"/>
        <v>21706</v>
      </c>
    </row>
    <row r="933" spans="1:5" s="13" customFormat="1" ht="31.5" x14ac:dyDescent="0.2">
      <c r="A933" s="38" t="s">
        <v>440</v>
      </c>
      <c r="B933" s="23" t="s">
        <v>555</v>
      </c>
      <c r="C933" s="25">
        <v>200</v>
      </c>
      <c r="D933" s="75">
        <f t="shared" ref="D933:E933" si="275">D934</f>
        <v>7765</v>
      </c>
      <c r="E933" s="76">
        <f t="shared" si="275"/>
        <v>7765</v>
      </c>
    </row>
    <row r="934" spans="1:5" s="7" customFormat="1" ht="31.5" x14ac:dyDescent="0.2">
      <c r="A934" s="38" t="s">
        <v>17</v>
      </c>
      <c r="B934" s="23" t="s">
        <v>555</v>
      </c>
      <c r="C934" s="25">
        <v>240</v>
      </c>
      <c r="D934" s="75">
        <f t="shared" ref="D934:E934" si="276">D935+D936</f>
        <v>7765</v>
      </c>
      <c r="E934" s="76">
        <f t="shared" si="276"/>
        <v>7765</v>
      </c>
    </row>
    <row r="935" spans="1:5" s="7" customFormat="1" ht="31.5" hidden="1" x14ac:dyDescent="0.2">
      <c r="A935" s="62" t="s">
        <v>373</v>
      </c>
      <c r="B935" s="23" t="s">
        <v>555</v>
      </c>
      <c r="C935" s="25" t="s">
        <v>374</v>
      </c>
      <c r="D935" s="75">
        <v>2155</v>
      </c>
      <c r="E935" s="76">
        <v>2155</v>
      </c>
    </row>
    <row r="936" spans="1:5" s="7" customFormat="1" ht="15.75" hidden="1" x14ac:dyDescent="0.2">
      <c r="A936" s="38" t="s">
        <v>579</v>
      </c>
      <c r="B936" s="23" t="s">
        <v>555</v>
      </c>
      <c r="C936" s="25" t="s">
        <v>71</v>
      </c>
      <c r="D936" s="75">
        <v>5610</v>
      </c>
      <c r="E936" s="76">
        <v>5610</v>
      </c>
    </row>
    <row r="937" spans="1:5" s="7" customFormat="1" ht="15.75" x14ac:dyDescent="0.2">
      <c r="A937" s="38" t="s">
        <v>13</v>
      </c>
      <c r="B937" s="23" t="s">
        <v>555</v>
      </c>
      <c r="C937" s="25">
        <v>800</v>
      </c>
      <c r="D937" s="75">
        <f t="shared" ref="D937:E937" si="277">D938</f>
        <v>182</v>
      </c>
      <c r="E937" s="76">
        <f t="shared" si="277"/>
        <v>182</v>
      </c>
    </row>
    <row r="938" spans="1:5" s="7" customFormat="1" ht="15.75" x14ac:dyDescent="0.2">
      <c r="A938" s="38" t="s">
        <v>33</v>
      </c>
      <c r="B938" s="23" t="s">
        <v>555</v>
      </c>
      <c r="C938" s="25">
        <v>850</v>
      </c>
      <c r="D938" s="75">
        <f t="shared" ref="D938:E938" si="278">D939+D940</f>
        <v>182</v>
      </c>
      <c r="E938" s="76">
        <f t="shared" si="278"/>
        <v>182</v>
      </c>
    </row>
    <row r="939" spans="1:5" s="7" customFormat="1" ht="15.75" hidden="1" x14ac:dyDescent="0.2">
      <c r="A939" s="38" t="s">
        <v>72</v>
      </c>
      <c r="B939" s="23" t="s">
        <v>555</v>
      </c>
      <c r="C939" s="25" t="s">
        <v>73</v>
      </c>
      <c r="D939" s="75">
        <v>174</v>
      </c>
      <c r="E939" s="76">
        <v>174</v>
      </c>
    </row>
    <row r="940" spans="1:5" s="7" customFormat="1" ht="15.75" hidden="1" x14ac:dyDescent="0.2">
      <c r="A940" s="38" t="s">
        <v>74</v>
      </c>
      <c r="B940" s="23" t="s">
        <v>555</v>
      </c>
      <c r="C940" s="25" t="s">
        <v>75</v>
      </c>
      <c r="D940" s="75">
        <v>8</v>
      </c>
      <c r="E940" s="76">
        <v>8</v>
      </c>
    </row>
    <row r="941" spans="1:5" s="13" customFormat="1" ht="15.75" x14ac:dyDescent="0.25">
      <c r="A941" s="64" t="s">
        <v>45</v>
      </c>
      <c r="B941" s="57" t="s">
        <v>364</v>
      </c>
      <c r="C941" s="44"/>
      <c r="D941" s="134">
        <f t="shared" ref="D941:E942" si="279">D942</f>
        <v>2132</v>
      </c>
      <c r="E941" s="134">
        <f t="shared" si="279"/>
        <v>2132</v>
      </c>
    </row>
    <row r="942" spans="1:5" s="7" customFormat="1" ht="63" x14ac:dyDescent="0.2">
      <c r="A942" s="55" t="s">
        <v>36</v>
      </c>
      <c r="B942" s="23" t="s">
        <v>364</v>
      </c>
      <c r="C942" s="25">
        <v>100</v>
      </c>
      <c r="D942" s="75">
        <f t="shared" si="279"/>
        <v>2132</v>
      </c>
      <c r="E942" s="76">
        <f t="shared" si="279"/>
        <v>2132</v>
      </c>
    </row>
    <row r="943" spans="1:5" s="7" customFormat="1" ht="31.5" x14ac:dyDescent="0.2">
      <c r="A943" s="55" t="s">
        <v>8</v>
      </c>
      <c r="B943" s="23" t="s">
        <v>364</v>
      </c>
      <c r="C943" s="25">
        <v>120</v>
      </c>
      <c r="D943" s="75">
        <f t="shared" ref="D943:E943" si="280">D944+D945</f>
        <v>2132</v>
      </c>
      <c r="E943" s="76">
        <f t="shared" si="280"/>
        <v>2132</v>
      </c>
    </row>
    <row r="944" spans="1:5" s="7" customFormat="1" ht="15.75" hidden="1" x14ac:dyDescent="0.2">
      <c r="A944" s="55" t="s">
        <v>230</v>
      </c>
      <c r="B944" s="23" t="s">
        <v>364</v>
      </c>
      <c r="C944" s="25" t="s">
        <v>68</v>
      </c>
      <c r="D944" s="75">
        <f t="shared" ref="D944:E944" si="281">1487+150</f>
        <v>1637</v>
      </c>
      <c r="E944" s="75">
        <f t="shared" si="281"/>
        <v>1637</v>
      </c>
    </row>
    <row r="945" spans="1:5" s="7" customFormat="1" ht="47.25" hidden="1" x14ac:dyDescent="0.25">
      <c r="A945" s="8" t="s">
        <v>145</v>
      </c>
      <c r="B945" s="23" t="s">
        <v>364</v>
      </c>
      <c r="C945" s="25" t="s">
        <v>144</v>
      </c>
      <c r="D945" s="75">
        <f t="shared" ref="D945:E945" si="282">449+46</f>
        <v>495</v>
      </c>
      <c r="E945" s="75">
        <f t="shared" si="282"/>
        <v>495</v>
      </c>
    </row>
    <row r="946" spans="1:5" s="13" customFormat="1" ht="47.25" x14ac:dyDescent="0.25">
      <c r="A946" s="64" t="s">
        <v>683</v>
      </c>
      <c r="B946" s="57" t="s">
        <v>583</v>
      </c>
      <c r="C946" s="44"/>
      <c r="D946" s="134">
        <f t="shared" ref="D946:E946" si="283">D947+D952+D956</f>
        <v>90031</v>
      </c>
      <c r="E946" s="134">
        <f t="shared" si="283"/>
        <v>90031</v>
      </c>
    </row>
    <row r="947" spans="1:5" s="13" customFormat="1" ht="63" x14ac:dyDescent="0.25">
      <c r="A947" s="8" t="s">
        <v>28</v>
      </c>
      <c r="B947" s="23" t="s">
        <v>583</v>
      </c>
      <c r="C947" s="25" t="s">
        <v>29</v>
      </c>
      <c r="D947" s="75">
        <f t="shared" ref="D947:E947" si="284">D948</f>
        <v>76607</v>
      </c>
      <c r="E947" s="76">
        <f t="shared" si="284"/>
        <v>76607</v>
      </c>
    </row>
    <row r="948" spans="1:5" s="13" customFormat="1" ht="15.75" x14ac:dyDescent="0.25">
      <c r="A948" s="8" t="s">
        <v>31</v>
      </c>
      <c r="B948" s="23" t="s">
        <v>583</v>
      </c>
      <c r="C948" s="25" t="s">
        <v>30</v>
      </c>
      <c r="D948" s="75">
        <f t="shared" ref="D948:E948" si="285">D949+D950+D951</f>
        <v>76607</v>
      </c>
      <c r="E948" s="76">
        <f t="shared" si="285"/>
        <v>76607</v>
      </c>
    </row>
    <row r="949" spans="1:5" s="13" customFormat="1" ht="15.75" hidden="1" x14ac:dyDescent="0.25">
      <c r="A949" s="8" t="s">
        <v>229</v>
      </c>
      <c r="B949" s="23" t="s">
        <v>583</v>
      </c>
      <c r="C949" s="25" t="s">
        <v>81</v>
      </c>
      <c r="D949" s="75">
        <f>37745+2317+6166+1931+1350</f>
        <v>49509</v>
      </c>
      <c r="E949" s="75">
        <f t="shared" ref="E949" si="286">37745+2317+6166+1931+1350</f>
        <v>49509</v>
      </c>
    </row>
    <row r="950" spans="1:5" s="13" customFormat="1" ht="31.5" hidden="1" x14ac:dyDescent="0.25">
      <c r="A950" s="8" t="s">
        <v>83</v>
      </c>
      <c r="B950" s="23" t="s">
        <v>583</v>
      </c>
      <c r="C950" s="25" t="s">
        <v>82</v>
      </c>
      <c r="D950" s="75">
        <f>7802+1044+484</f>
        <v>9330</v>
      </c>
      <c r="E950" s="75">
        <f>7802+1044+484</f>
        <v>9330</v>
      </c>
    </row>
    <row r="951" spans="1:5" s="13" customFormat="1" ht="47.25" hidden="1" x14ac:dyDescent="0.25">
      <c r="A951" s="8" t="s">
        <v>142</v>
      </c>
      <c r="B951" s="23" t="s">
        <v>583</v>
      </c>
      <c r="C951" s="25" t="s">
        <v>141</v>
      </c>
      <c r="D951" s="75">
        <f>13755+1015+1862+729+407</f>
        <v>17768</v>
      </c>
      <c r="E951" s="75">
        <f t="shared" ref="E951" si="287">13755+1015+1862+729+407</f>
        <v>17768</v>
      </c>
    </row>
    <row r="952" spans="1:5" s="13" customFormat="1" ht="31.5" x14ac:dyDescent="0.2">
      <c r="A952" s="38" t="s">
        <v>440</v>
      </c>
      <c r="B952" s="23" t="s">
        <v>583</v>
      </c>
      <c r="C952" s="25">
        <v>200</v>
      </c>
      <c r="D952" s="75">
        <f t="shared" ref="D952:E952" si="288">D953</f>
        <v>13184</v>
      </c>
      <c r="E952" s="76">
        <f t="shared" si="288"/>
        <v>13184</v>
      </c>
    </row>
    <row r="953" spans="1:5" s="7" customFormat="1" ht="31.5" x14ac:dyDescent="0.2">
      <c r="A953" s="55" t="s">
        <v>17</v>
      </c>
      <c r="B953" s="23" t="s">
        <v>583</v>
      </c>
      <c r="C953" s="25">
        <v>240</v>
      </c>
      <c r="D953" s="75">
        <f t="shared" ref="D953:E953" si="289">D954+D955</f>
        <v>13184</v>
      </c>
      <c r="E953" s="76">
        <f t="shared" si="289"/>
        <v>13184</v>
      </c>
    </row>
    <row r="954" spans="1:5" s="7" customFormat="1" ht="31.5" hidden="1" x14ac:dyDescent="0.25">
      <c r="A954" s="12" t="s">
        <v>373</v>
      </c>
      <c r="B954" s="23" t="s">
        <v>583</v>
      </c>
      <c r="C954" s="25" t="s">
        <v>374</v>
      </c>
      <c r="D954" s="75">
        <v>430</v>
      </c>
      <c r="E954" s="76">
        <v>430</v>
      </c>
    </row>
    <row r="955" spans="1:5" s="7" customFormat="1" ht="15.75" hidden="1" x14ac:dyDescent="0.2">
      <c r="A955" s="55" t="s">
        <v>579</v>
      </c>
      <c r="B955" s="23" t="s">
        <v>583</v>
      </c>
      <c r="C955" s="25" t="s">
        <v>71</v>
      </c>
      <c r="D955" s="75">
        <v>12754</v>
      </c>
      <c r="E955" s="76">
        <v>12754</v>
      </c>
    </row>
    <row r="956" spans="1:5" s="7" customFormat="1" ht="15.75" x14ac:dyDescent="0.2">
      <c r="A956" s="55" t="s">
        <v>13</v>
      </c>
      <c r="B956" s="23" t="s">
        <v>583</v>
      </c>
      <c r="C956" s="25">
        <v>800</v>
      </c>
      <c r="D956" s="75">
        <f t="shared" ref="D956:E956" si="290">D957</f>
        <v>240</v>
      </c>
      <c r="E956" s="76">
        <f t="shared" si="290"/>
        <v>240</v>
      </c>
    </row>
    <row r="957" spans="1:5" s="7" customFormat="1" ht="15.75" x14ac:dyDescent="0.25">
      <c r="A957" s="8" t="s">
        <v>33</v>
      </c>
      <c r="B957" s="23" t="s">
        <v>583</v>
      </c>
      <c r="C957" s="25">
        <v>850</v>
      </c>
      <c r="D957" s="75">
        <f t="shared" ref="D957:E957" si="291">D958+D959</f>
        <v>240</v>
      </c>
      <c r="E957" s="76">
        <f t="shared" si="291"/>
        <v>240</v>
      </c>
    </row>
    <row r="958" spans="1:5" s="7" customFormat="1" ht="15.75" hidden="1" x14ac:dyDescent="0.25">
      <c r="A958" s="8" t="s">
        <v>72</v>
      </c>
      <c r="B958" s="23" t="s">
        <v>583</v>
      </c>
      <c r="C958" s="25" t="s">
        <v>73</v>
      </c>
      <c r="D958" s="75">
        <v>90</v>
      </c>
      <c r="E958" s="76">
        <v>90</v>
      </c>
    </row>
    <row r="959" spans="1:5" s="7" customFormat="1" ht="15.75" hidden="1" x14ac:dyDescent="0.25">
      <c r="A959" s="8" t="s">
        <v>74</v>
      </c>
      <c r="B959" s="23" t="s">
        <v>583</v>
      </c>
      <c r="C959" s="25" t="s">
        <v>75</v>
      </c>
      <c r="D959" s="75">
        <v>150</v>
      </c>
      <c r="E959" s="76">
        <v>150</v>
      </c>
    </row>
    <row r="960" spans="1:5" s="13" customFormat="1" ht="15.75" x14ac:dyDescent="0.25">
      <c r="A960" s="64" t="s">
        <v>628</v>
      </c>
      <c r="B960" s="57" t="s">
        <v>681</v>
      </c>
      <c r="C960" s="44"/>
      <c r="D960" s="134">
        <f t="shared" ref="D960:E960" si="292">D961+D964</f>
        <v>1500</v>
      </c>
      <c r="E960" s="134">
        <f t="shared" si="292"/>
        <v>1500</v>
      </c>
    </row>
    <row r="961" spans="1:5" s="7" customFormat="1" ht="31.5" x14ac:dyDescent="0.2">
      <c r="A961" s="38" t="s">
        <v>440</v>
      </c>
      <c r="B961" s="25" t="s">
        <v>681</v>
      </c>
      <c r="C961" s="25" t="s">
        <v>15</v>
      </c>
      <c r="D961" s="75">
        <f t="shared" ref="D961:E962" si="293">D962</f>
        <v>300</v>
      </c>
      <c r="E961" s="75">
        <f t="shared" si="293"/>
        <v>300</v>
      </c>
    </row>
    <row r="962" spans="1:5" s="7" customFormat="1" ht="31.5" x14ac:dyDescent="0.25">
      <c r="A962" s="8" t="s">
        <v>17</v>
      </c>
      <c r="B962" s="25" t="s">
        <v>681</v>
      </c>
      <c r="C962" s="25" t="s">
        <v>16</v>
      </c>
      <c r="D962" s="75">
        <f t="shared" si="293"/>
        <v>300</v>
      </c>
      <c r="E962" s="75">
        <f t="shared" si="293"/>
        <v>300</v>
      </c>
    </row>
    <row r="963" spans="1:5" s="7" customFormat="1" ht="15.75" hidden="1" x14ac:dyDescent="0.25">
      <c r="A963" s="8" t="s">
        <v>579</v>
      </c>
      <c r="B963" s="23" t="s">
        <v>681</v>
      </c>
      <c r="C963" s="25" t="s">
        <v>71</v>
      </c>
      <c r="D963" s="75">
        <f t="shared" ref="D963:E963" si="294">1500-1200</f>
        <v>300</v>
      </c>
      <c r="E963" s="75">
        <f t="shared" si="294"/>
        <v>300</v>
      </c>
    </row>
    <row r="964" spans="1:5" s="7" customFormat="1" ht="15.75" x14ac:dyDescent="0.25">
      <c r="A964" s="8" t="s">
        <v>13</v>
      </c>
      <c r="B964" s="23" t="s">
        <v>681</v>
      </c>
      <c r="C964" s="25" t="s">
        <v>14</v>
      </c>
      <c r="D964" s="75">
        <f t="shared" ref="D964:E965" si="295">D965</f>
        <v>1200</v>
      </c>
      <c r="E964" s="75">
        <f t="shared" si="295"/>
        <v>1200</v>
      </c>
    </row>
    <row r="965" spans="1:5" s="7" customFormat="1" ht="15.75" x14ac:dyDescent="0.25">
      <c r="A965" s="8" t="s">
        <v>464</v>
      </c>
      <c r="B965" s="23" t="s">
        <v>681</v>
      </c>
      <c r="C965" s="25" t="s">
        <v>465</v>
      </c>
      <c r="D965" s="75">
        <f t="shared" si="295"/>
        <v>1200</v>
      </c>
      <c r="E965" s="75">
        <f t="shared" si="295"/>
        <v>1200</v>
      </c>
    </row>
    <row r="966" spans="1:5" s="7" customFormat="1" ht="31.5" hidden="1" x14ac:dyDescent="0.25">
      <c r="A966" s="8" t="s">
        <v>688</v>
      </c>
      <c r="B966" s="23" t="s">
        <v>681</v>
      </c>
      <c r="C966" s="25" t="s">
        <v>466</v>
      </c>
      <c r="D966" s="75">
        <v>1200</v>
      </c>
      <c r="E966" s="75">
        <v>1200</v>
      </c>
    </row>
    <row r="967" spans="1:5" s="13" customFormat="1" ht="15.75" x14ac:dyDescent="0.25">
      <c r="A967" s="64" t="s">
        <v>368</v>
      </c>
      <c r="B967" s="57" t="s">
        <v>365</v>
      </c>
      <c r="C967" s="44"/>
      <c r="D967" s="134">
        <f>D968+D973+D977</f>
        <v>422952</v>
      </c>
      <c r="E967" s="134">
        <f>E968+E973+E977</f>
        <v>422952</v>
      </c>
    </row>
    <row r="968" spans="1:5" s="7" customFormat="1" ht="63" x14ac:dyDescent="0.2">
      <c r="A968" s="55" t="s">
        <v>36</v>
      </c>
      <c r="B968" s="23" t="s">
        <v>365</v>
      </c>
      <c r="C968" s="25">
        <v>100</v>
      </c>
      <c r="D968" s="75">
        <f>D969</f>
        <v>413923</v>
      </c>
      <c r="E968" s="76">
        <f>E969</f>
        <v>413923</v>
      </c>
    </row>
    <row r="969" spans="1:5" s="7" customFormat="1" ht="31.5" x14ac:dyDescent="0.2">
      <c r="A969" s="55" t="s">
        <v>8</v>
      </c>
      <c r="B969" s="23" t="s">
        <v>365</v>
      </c>
      <c r="C969" s="25">
        <v>120</v>
      </c>
      <c r="D969" s="75">
        <f>D970+D971+D972</f>
        <v>413923</v>
      </c>
      <c r="E969" s="76">
        <f>E970+E971+E972</f>
        <v>413923</v>
      </c>
    </row>
    <row r="970" spans="1:5" s="7" customFormat="1" ht="15.75" hidden="1" x14ac:dyDescent="0.2">
      <c r="A970" s="55" t="s">
        <v>230</v>
      </c>
      <c r="B970" s="23" t="s">
        <v>365</v>
      </c>
      <c r="C970" s="25" t="s">
        <v>68</v>
      </c>
      <c r="D970" s="75">
        <f>165819+10029+8515+7002+16139+26454+1003+792+700+1614</f>
        <v>238067</v>
      </c>
      <c r="E970" s="75">
        <f>165819+10029+8515+7002+16139+26454+1003+792+700+1614</f>
        <v>238067</v>
      </c>
    </row>
    <row r="971" spans="1:5" s="7" customFormat="1" ht="31.5" hidden="1" x14ac:dyDescent="0.2">
      <c r="A971" s="55" t="s">
        <v>69</v>
      </c>
      <c r="B971" s="23" t="s">
        <v>365</v>
      </c>
      <c r="C971" s="25" t="s">
        <v>70</v>
      </c>
      <c r="D971" s="75">
        <f>57063+891+535+3200+2661+2240+5556+8398+316+264+224+556</f>
        <v>81904</v>
      </c>
      <c r="E971" s="75">
        <f>57063+891+535+3200+2661+2240+5556+8398+316+264+224+556</f>
        <v>81904</v>
      </c>
    </row>
    <row r="972" spans="1:5" s="7" customFormat="1" ht="47.25" hidden="1" x14ac:dyDescent="0.25">
      <c r="A972" s="8" t="s">
        <v>145</v>
      </c>
      <c r="B972" s="23" t="s">
        <v>365</v>
      </c>
      <c r="C972" s="25" t="s">
        <v>144</v>
      </c>
      <c r="D972" s="75">
        <f>65231+3875+3375+2706+6552+10694+386+207+271+655</f>
        <v>93952</v>
      </c>
      <c r="E972" s="75">
        <f>65231+3875+3375+2706+6552+10694+386+207+271+655</f>
        <v>93952</v>
      </c>
    </row>
    <row r="973" spans="1:5" s="7" customFormat="1" ht="31.5" x14ac:dyDescent="0.2">
      <c r="A973" s="38" t="s">
        <v>440</v>
      </c>
      <c r="B973" s="23" t="s">
        <v>365</v>
      </c>
      <c r="C973" s="25">
        <v>200</v>
      </c>
      <c r="D973" s="75">
        <f t="shared" ref="D973:E973" si="296">D974</f>
        <v>8969</v>
      </c>
      <c r="E973" s="76">
        <f t="shared" si="296"/>
        <v>8969</v>
      </c>
    </row>
    <row r="974" spans="1:5" s="7" customFormat="1" ht="31.5" x14ac:dyDescent="0.2">
      <c r="A974" s="55" t="s">
        <v>17</v>
      </c>
      <c r="B974" s="23" t="s">
        <v>365</v>
      </c>
      <c r="C974" s="25">
        <v>240</v>
      </c>
      <c r="D974" s="75">
        <f t="shared" ref="D974:E974" si="297">D975+D976</f>
        <v>8969</v>
      </c>
      <c r="E974" s="76">
        <f t="shared" si="297"/>
        <v>8969</v>
      </c>
    </row>
    <row r="975" spans="1:5" s="7" customFormat="1" ht="31.5" hidden="1" x14ac:dyDescent="0.25">
      <c r="A975" s="12" t="s">
        <v>373</v>
      </c>
      <c r="B975" s="23" t="s">
        <v>365</v>
      </c>
      <c r="C975" s="25" t="s">
        <v>374</v>
      </c>
      <c r="D975" s="75">
        <f t="shared" ref="D975:E975" si="298">30+30+20+822</f>
        <v>902</v>
      </c>
      <c r="E975" s="76">
        <f t="shared" si="298"/>
        <v>902</v>
      </c>
    </row>
    <row r="976" spans="1:5" s="7" customFormat="1" ht="15.75" hidden="1" x14ac:dyDescent="0.2">
      <c r="A976" s="55" t="s">
        <v>579</v>
      </c>
      <c r="B976" s="23" t="s">
        <v>365</v>
      </c>
      <c r="C976" s="25" t="s">
        <v>71</v>
      </c>
      <c r="D976" s="75">
        <f>500+6595+10+669+268+25</f>
        <v>8067</v>
      </c>
      <c r="E976" s="76">
        <f>500+6595+10+669+268+25</f>
        <v>8067</v>
      </c>
    </row>
    <row r="977" spans="1:5" s="7" customFormat="1" ht="15.75" x14ac:dyDescent="0.2">
      <c r="A977" s="55" t="s">
        <v>13</v>
      </c>
      <c r="B977" s="23" t="s">
        <v>365</v>
      </c>
      <c r="C977" s="25">
        <v>800</v>
      </c>
      <c r="D977" s="75">
        <f t="shared" ref="D977:E977" si="299">D978</f>
        <v>60</v>
      </c>
      <c r="E977" s="76">
        <f t="shared" si="299"/>
        <v>60</v>
      </c>
    </row>
    <row r="978" spans="1:5" s="7" customFormat="1" ht="15.75" x14ac:dyDescent="0.25">
      <c r="A978" s="8" t="s">
        <v>33</v>
      </c>
      <c r="B978" s="23" t="s">
        <v>365</v>
      </c>
      <c r="C978" s="25">
        <v>850</v>
      </c>
      <c r="D978" s="75">
        <f>D979</f>
        <v>60</v>
      </c>
      <c r="E978" s="75">
        <f>E979</f>
        <v>60</v>
      </c>
    </row>
    <row r="979" spans="1:5" s="7" customFormat="1" ht="15.75" hidden="1" x14ac:dyDescent="0.25">
      <c r="A979" s="8" t="s">
        <v>72</v>
      </c>
      <c r="B979" s="23" t="s">
        <v>365</v>
      </c>
      <c r="C979" s="25" t="s">
        <v>73</v>
      </c>
      <c r="D979" s="75">
        <f t="shared" ref="D979:E979" si="300">50+10</f>
        <v>60</v>
      </c>
      <c r="E979" s="76">
        <f t="shared" si="300"/>
        <v>60</v>
      </c>
    </row>
    <row r="980" spans="1:5" s="7" customFormat="1" ht="15.75" x14ac:dyDescent="0.25">
      <c r="A980" s="35" t="s">
        <v>366</v>
      </c>
      <c r="B980" s="22" t="s">
        <v>684</v>
      </c>
      <c r="C980" s="24"/>
      <c r="D980" s="72">
        <f t="shared" ref="D980:E980" si="301">D981+D984</f>
        <v>3902</v>
      </c>
      <c r="E980" s="74">
        <f t="shared" si="301"/>
        <v>3902</v>
      </c>
    </row>
    <row r="981" spans="1:5" s="7" customFormat="1" ht="31.5" x14ac:dyDescent="0.2">
      <c r="A981" s="38" t="s">
        <v>440</v>
      </c>
      <c r="B981" s="25" t="s">
        <v>684</v>
      </c>
      <c r="C981" s="25">
        <v>200</v>
      </c>
      <c r="D981" s="75">
        <f t="shared" ref="D981:E982" si="302">D982</f>
        <v>2285</v>
      </c>
      <c r="E981" s="76">
        <f t="shared" si="302"/>
        <v>2285</v>
      </c>
    </row>
    <row r="982" spans="1:5" s="7" customFormat="1" ht="31.5" x14ac:dyDescent="0.2">
      <c r="A982" s="55" t="s">
        <v>17</v>
      </c>
      <c r="B982" s="25" t="s">
        <v>684</v>
      </c>
      <c r="C982" s="25">
        <v>240</v>
      </c>
      <c r="D982" s="75">
        <f t="shared" si="302"/>
        <v>2285</v>
      </c>
      <c r="E982" s="76">
        <f t="shared" si="302"/>
        <v>2285</v>
      </c>
    </row>
    <row r="983" spans="1:5" s="7" customFormat="1" ht="15.75" hidden="1" x14ac:dyDescent="0.2">
      <c r="A983" s="55" t="s">
        <v>579</v>
      </c>
      <c r="B983" s="25" t="s">
        <v>684</v>
      </c>
      <c r="C983" s="25" t="s">
        <v>71</v>
      </c>
      <c r="D983" s="75">
        <v>2285</v>
      </c>
      <c r="E983" s="76">
        <v>2285</v>
      </c>
    </row>
    <row r="984" spans="1:5" s="7" customFormat="1" ht="15.75" x14ac:dyDescent="0.25">
      <c r="A984" s="8" t="s">
        <v>13</v>
      </c>
      <c r="B984" s="25" t="s">
        <v>684</v>
      </c>
      <c r="C984" s="25">
        <v>800</v>
      </c>
      <c r="D984" s="75">
        <f t="shared" ref="D984:E985" si="303">D985</f>
        <v>1617</v>
      </c>
      <c r="E984" s="76">
        <f t="shared" si="303"/>
        <v>1617</v>
      </c>
    </row>
    <row r="985" spans="1:5" s="7" customFormat="1" ht="15.75" x14ac:dyDescent="0.25">
      <c r="A985" s="8" t="s">
        <v>33</v>
      </c>
      <c r="B985" s="25" t="s">
        <v>684</v>
      </c>
      <c r="C985" s="25">
        <v>850</v>
      </c>
      <c r="D985" s="75">
        <f t="shared" si="303"/>
        <v>1617</v>
      </c>
      <c r="E985" s="76">
        <f t="shared" si="303"/>
        <v>1617</v>
      </c>
    </row>
    <row r="986" spans="1:5" s="7" customFormat="1" ht="15.75" hidden="1" x14ac:dyDescent="0.25">
      <c r="A986" s="8" t="s">
        <v>314</v>
      </c>
      <c r="B986" s="25" t="s">
        <v>684</v>
      </c>
      <c r="C986" s="25" t="s">
        <v>313</v>
      </c>
      <c r="D986" s="75">
        <v>1617</v>
      </c>
      <c r="E986" s="76">
        <v>1617</v>
      </c>
    </row>
    <row r="987" spans="1:5" s="7" customFormat="1" ht="15.75" x14ac:dyDescent="0.25">
      <c r="A987" s="35" t="s">
        <v>574</v>
      </c>
      <c r="B987" s="22" t="s">
        <v>560</v>
      </c>
      <c r="C987" s="24"/>
      <c r="D987" s="72">
        <f t="shared" ref="D987:E987" si="304">D988+D991</f>
        <v>31376</v>
      </c>
      <c r="E987" s="74">
        <f t="shared" si="304"/>
        <v>31376</v>
      </c>
    </row>
    <row r="988" spans="1:5" s="13" customFormat="1" ht="31.5" x14ac:dyDescent="0.2">
      <c r="A988" s="38" t="s">
        <v>440</v>
      </c>
      <c r="B988" s="23" t="s">
        <v>560</v>
      </c>
      <c r="C988" s="25" t="s">
        <v>15</v>
      </c>
      <c r="D988" s="75">
        <f t="shared" ref="D988:E989" si="305">D989</f>
        <v>30001</v>
      </c>
      <c r="E988" s="76">
        <f t="shared" si="305"/>
        <v>30001</v>
      </c>
    </row>
    <row r="989" spans="1:5" s="13" customFormat="1" ht="31.5" x14ac:dyDescent="0.2">
      <c r="A989" s="55" t="s">
        <v>17</v>
      </c>
      <c r="B989" s="23" t="s">
        <v>560</v>
      </c>
      <c r="C989" s="25" t="s">
        <v>16</v>
      </c>
      <c r="D989" s="75">
        <f t="shared" si="305"/>
        <v>30001</v>
      </c>
      <c r="E989" s="76">
        <f t="shared" si="305"/>
        <v>30001</v>
      </c>
    </row>
    <row r="990" spans="1:5" s="13" customFormat="1" ht="15.75" hidden="1" x14ac:dyDescent="0.2">
      <c r="A990" s="55" t="s">
        <v>579</v>
      </c>
      <c r="B990" s="23" t="s">
        <v>560</v>
      </c>
      <c r="C990" s="25" t="s">
        <v>71</v>
      </c>
      <c r="D990" s="75">
        <f t="shared" ref="D990:E990" si="306">31376-1375</f>
        <v>30001</v>
      </c>
      <c r="E990" s="76">
        <f t="shared" si="306"/>
        <v>30001</v>
      </c>
    </row>
    <row r="991" spans="1:5" s="13" customFormat="1" ht="15.75" x14ac:dyDescent="0.2">
      <c r="A991" s="55" t="s">
        <v>13</v>
      </c>
      <c r="B991" s="23" t="s">
        <v>560</v>
      </c>
      <c r="C991" s="25" t="s">
        <v>14</v>
      </c>
      <c r="D991" s="75">
        <f t="shared" ref="D991:E991" si="307">D992</f>
        <v>1375</v>
      </c>
      <c r="E991" s="76">
        <f t="shared" si="307"/>
        <v>1375</v>
      </c>
    </row>
    <row r="992" spans="1:5" s="7" customFormat="1" ht="15.75" x14ac:dyDescent="0.25">
      <c r="A992" s="8" t="s">
        <v>33</v>
      </c>
      <c r="B992" s="23" t="s">
        <v>560</v>
      </c>
      <c r="C992" s="25">
        <v>850</v>
      </c>
      <c r="D992" s="75">
        <f t="shared" ref="D992:E992" si="308">D993</f>
        <v>1375</v>
      </c>
      <c r="E992" s="76">
        <f t="shared" si="308"/>
        <v>1375</v>
      </c>
    </row>
    <row r="993" spans="1:5" s="7" customFormat="1" ht="15.75" hidden="1" x14ac:dyDescent="0.25">
      <c r="A993" s="8" t="s">
        <v>72</v>
      </c>
      <c r="B993" s="23" t="s">
        <v>560</v>
      </c>
      <c r="C993" s="25" t="s">
        <v>73</v>
      </c>
      <c r="D993" s="75">
        <v>1375</v>
      </c>
      <c r="E993" s="76">
        <v>1375</v>
      </c>
    </row>
    <row r="994" spans="1:5" s="7" customFormat="1" ht="31.5" x14ac:dyDescent="0.25">
      <c r="A994" s="35" t="s">
        <v>561</v>
      </c>
      <c r="B994" s="22" t="s">
        <v>562</v>
      </c>
      <c r="C994" s="24"/>
      <c r="D994" s="72">
        <f t="shared" ref="D994:E994" si="309">D995</f>
        <v>1747</v>
      </c>
      <c r="E994" s="74">
        <f t="shared" si="309"/>
        <v>1747</v>
      </c>
    </row>
    <row r="995" spans="1:5" s="13" customFormat="1" ht="31.5" x14ac:dyDescent="0.2">
      <c r="A995" s="38" t="s">
        <v>440</v>
      </c>
      <c r="B995" s="23" t="s">
        <v>562</v>
      </c>
      <c r="C995" s="25" t="s">
        <v>15</v>
      </c>
      <c r="D995" s="75">
        <f t="shared" ref="D995:E996" si="310">D996</f>
        <v>1747</v>
      </c>
      <c r="E995" s="76">
        <f t="shared" si="310"/>
        <v>1747</v>
      </c>
    </row>
    <row r="996" spans="1:5" s="13" customFormat="1" ht="31.5" x14ac:dyDescent="0.2">
      <c r="A996" s="55" t="s">
        <v>17</v>
      </c>
      <c r="B996" s="23" t="s">
        <v>562</v>
      </c>
      <c r="C996" s="25" t="s">
        <v>16</v>
      </c>
      <c r="D996" s="75">
        <f t="shared" si="310"/>
        <v>1747</v>
      </c>
      <c r="E996" s="76">
        <f t="shared" si="310"/>
        <v>1747</v>
      </c>
    </row>
    <row r="997" spans="1:5" s="13" customFormat="1" ht="15.75" hidden="1" x14ac:dyDescent="0.2">
      <c r="A997" s="55" t="s">
        <v>579</v>
      </c>
      <c r="B997" s="23" t="s">
        <v>562</v>
      </c>
      <c r="C997" s="25" t="s">
        <v>71</v>
      </c>
      <c r="D997" s="75">
        <v>1747</v>
      </c>
      <c r="E997" s="76">
        <v>1747</v>
      </c>
    </row>
    <row r="998" spans="1:5" s="7" customFormat="1" ht="31.5" x14ac:dyDescent="0.25">
      <c r="A998" s="5" t="s">
        <v>547</v>
      </c>
      <c r="B998" s="21" t="s">
        <v>556</v>
      </c>
      <c r="C998" s="24"/>
      <c r="D998" s="70">
        <f t="shared" ref="D998:E999" si="311">D999</f>
        <v>8948</v>
      </c>
      <c r="E998" s="78">
        <f t="shared" si="311"/>
        <v>8948</v>
      </c>
    </row>
    <row r="999" spans="1:5" s="7" customFormat="1" ht="15.75" x14ac:dyDescent="0.25">
      <c r="A999" s="35" t="s">
        <v>553</v>
      </c>
      <c r="B999" s="22" t="s">
        <v>557</v>
      </c>
      <c r="C999" s="24"/>
      <c r="D999" s="72">
        <f t="shared" si="311"/>
        <v>8948</v>
      </c>
      <c r="E999" s="74">
        <f t="shared" si="311"/>
        <v>8948</v>
      </c>
    </row>
    <row r="1000" spans="1:5" s="7" customFormat="1" ht="63" x14ac:dyDescent="0.25">
      <c r="A1000" s="8" t="s">
        <v>36</v>
      </c>
      <c r="B1000" s="23" t="s">
        <v>557</v>
      </c>
      <c r="C1000" s="24" t="s">
        <v>29</v>
      </c>
      <c r="D1000" s="75">
        <f t="shared" ref="D1000:E1000" si="312">D1001</f>
        <v>8948</v>
      </c>
      <c r="E1000" s="76">
        <f t="shared" si="312"/>
        <v>8948</v>
      </c>
    </row>
    <row r="1001" spans="1:5" s="7" customFormat="1" ht="31.5" x14ac:dyDescent="0.25">
      <c r="A1001" s="8" t="s">
        <v>8</v>
      </c>
      <c r="B1001" s="23" t="s">
        <v>557</v>
      </c>
      <c r="C1001" s="24" t="s">
        <v>60</v>
      </c>
      <c r="D1001" s="75">
        <f>D1002+D1004+D1003-471</f>
        <v>8948</v>
      </c>
      <c r="E1001" s="76">
        <f>E1002+E1004+E1003-471</f>
        <v>8948</v>
      </c>
    </row>
    <row r="1002" spans="1:5" s="7" customFormat="1" ht="15.75" hidden="1" x14ac:dyDescent="0.25">
      <c r="A1002" s="8" t="s">
        <v>230</v>
      </c>
      <c r="B1002" s="23" t="s">
        <v>557</v>
      </c>
      <c r="C1002" s="24" t="s">
        <v>68</v>
      </c>
      <c r="D1002" s="75">
        <v>5839</v>
      </c>
      <c r="E1002" s="76">
        <v>5839</v>
      </c>
    </row>
    <row r="1003" spans="1:5" s="7" customFormat="1" ht="31.5" hidden="1" x14ac:dyDescent="0.2">
      <c r="A1003" s="38" t="s">
        <v>69</v>
      </c>
      <c r="B1003" s="23" t="s">
        <v>557</v>
      </c>
      <c r="C1003" s="24" t="s">
        <v>70</v>
      </c>
      <c r="D1003" s="75">
        <f t="shared" ref="D1003:E1003" si="313">235+71+1080+10</f>
        <v>1396</v>
      </c>
      <c r="E1003" s="76">
        <f t="shared" si="313"/>
        <v>1396</v>
      </c>
    </row>
    <row r="1004" spans="1:5" s="7" customFormat="1" ht="47.25" hidden="1" x14ac:dyDescent="0.25">
      <c r="A1004" s="8" t="s">
        <v>145</v>
      </c>
      <c r="B1004" s="23" t="s">
        <v>557</v>
      </c>
      <c r="C1004" s="24" t="s">
        <v>144</v>
      </c>
      <c r="D1004" s="75">
        <f t="shared" ref="D1004:E1004" si="314">2089+95</f>
        <v>2184</v>
      </c>
      <c r="E1004" s="76">
        <f t="shared" si="314"/>
        <v>2184</v>
      </c>
    </row>
    <row r="1005" spans="1:5" s="7" customFormat="1" ht="15.75" x14ac:dyDescent="0.25">
      <c r="A1005" s="5" t="s">
        <v>559</v>
      </c>
      <c r="B1005" s="21" t="s">
        <v>558</v>
      </c>
      <c r="C1005" s="24"/>
      <c r="D1005" s="70">
        <f t="shared" ref="D1005:E1005" si="315">D1006</f>
        <v>211338.46000000002</v>
      </c>
      <c r="E1005" s="78">
        <f t="shared" si="315"/>
        <v>597598.54</v>
      </c>
    </row>
    <row r="1006" spans="1:5" s="7" customFormat="1" ht="31.5" x14ac:dyDescent="0.25">
      <c r="A1006" s="35" t="s">
        <v>830</v>
      </c>
      <c r="B1006" s="22" t="s">
        <v>640</v>
      </c>
      <c r="C1006" s="24"/>
      <c r="D1006" s="72">
        <f t="shared" ref="D1006:E1007" si="316">D1007</f>
        <v>211338.46000000002</v>
      </c>
      <c r="E1006" s="74">
        <f t="shared" si="316"/>
        <v>597598.54</v>
      </c>
    </row>
    <row r="1007" spans="1:5" s="7" customFormat="1" ht="15.75" x14ac:dyDescent="0.25">
      <c r="A1007" s="8" t="s">
        <v>13</v>
      </c>
      <c r="B1007" s="23" t="s">
        <v>640</v>
      </c>
      <c r="C1007" s="24" t="s">
        <v>14</v>
      </c>
      <c r="D1007" s="75">
        <f t="shared" si="316"/>
        <v>211338.46000000002</v>
      </c>
      <c r="E1007" s="76">
        <f t="shared" si="316"/>
        <v>597598.54</v>
      </c>
    </row>
    <row r="1008" spans="1:5" s="7" customFormat="1" ht="15.75" x14ac:dyDescent="0.25">
      <c r="A1008" s="8" t="s">
        <v>2</v>
      </c>
      <c r="B1008" s="23" t="s">
        <v>640</v>
      </c>
      <c r="C1008" s="24" t="s">
        <v>84</v>
      </c>
      <c r="D1008" s="75">
        <f>300000-88661.54</f>
        <v>211338.46000000002</v>
      </c>
      <c r="E1008" s="76">
        <f>300000+195427+50000+52171.54</f>
        <v>597598.54</v>
      </c>
    </row>
    <row r="1009" spans="1:16319" ht="37.5" x14ac:dyDescent="0.2">
      <c r="A1009" s="50" t="s">
        <v>873</v>
      </c>
      <c r="B1009" s="51" t="s">
        <v>146</v>
      </c>
      <c r="C1009" s="52"/>
      <c r="D1009" s="159">
        <f>D1010+D1023+D1076</f>
        <v>755224</v>
      </c>
      <c r="E1009" s="159">
        <f>E1010+E1023+E1076</f>
        <v>751730</v>
      </c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  <c r="BK1009" s="4"/>
      <c r="BL1009" s="4"/>
      <c r="BM1009" s="4"/>
      <c r="BN1009" s="4"/>
      <c r="BO1009" s="4"/>
      <c r="BP1009" s="4"/>
      <c r="BQ1009" s="4"/>
      <c r="BR1009" s="4"/>
      <c r="BS1009" s="4"/>
      <c r="BT1009" s="4"/>
      <c r="BU1009" s="4"/>
      <c r="BV1009" s="4"/>
      <c r="BW1009" s="4"/>
      <c r="BX1009" s="4"/>
      <c r="BY1009" s="4"/>
      <c r="BZ1009" s="4"/>
      <c r="CA1009" s="4"/>
      <c r="CB1009" s="4"/>
      <c r="CC1009" s="4"/>
      <c r="CD1009" s="4"/>
      <c r="CE1009" s="4"/>
      <c r="CF1009" s="4"/>
      <c r="CG1009" s="4"/>
      <c r="CH1009" s="4"/>
      <c r="CI1009" s="4"/>
      <c r="CJ1009" s="4"/>
      <c r="CK1009" s="4"/>
      <c r="CL1009" s="4"/>
      <c r="CM1009" s="4"/>
      <c r="CN1009" s="4"/>
      <c r="CO1009" s="4"/>
      <c r="CP1009" s="4"/>
      <c r="CQ1009" s="4"/>
      <c r="CR1009" s="4"/>
      <c r="CS1009" s="4"/>
      <c r="CT1009" s="4"/>
      <c r="CU1009" s="4"/>
      <c r="CV1009" s="4"/>
      <c r="CW1009" s="4"/>
      <c r="CX1009" s="4"/>
      <c r="CY1009" s="4"/>
      <c r="CZ1009" s="4"/>
      <c r="DA1009" s="4"/>
      <c r="DB1009" s="4"/>
      <c r="DC1009" s="4"/>
      <c r="DD1009" s="4"/>
      <c r="DE1009" s="4"/>
      <c r="DF1009" s="4"/>
      <c r="DG1009" s="4"/>
      <c r="DH1009" s="4"/>
      <c r="DI1009" s="4"/>
      <c r="DJ1009" s="4"/>
      <c r="DK1009" s="4"/>
      <c r="DL1009" s="4"/>
      <c r="DM1009" s="4"/>
      <c r="DN1009" s="4"/>
      <c r="DO1009" s="4"/>
      <c r="DP1009" s="4"/>
      <c r="DQ1009" s="4"/>
      <c r="DR1009" s="4"/>
      <c r="DS1009" s="4"/>
      <c r="DT1009" s="4"/>
      <c r="DU1009" s="4"/>
      <c r="DV1009" s="4"/>
      <c r="DW1009" s="4"/>
      <c r="DX1009" s="4"/>
      <c r="DY1009" s="4"/>
      <c r="DZ1009" s="4"/>
      <c r="EA1009" s="4"/>
      <c r="EB1009" s="4"/>
      <c r="EC1009" s="4"/>
      <c r="ED1009" s="4"/>
      <c r="EE1009" s="4"/>
      <c r="EF1009" s="4"/>
      <c r="EG1009" s="4"/>
      <c r="EH1009" s="4"/>
      <c r="EI1009" s="4"/>
      <c r="EJ1009" s="4"/>
      <c r="EK1009" s="4"/>
      <c r="EL1009" s="4"/>
      <c r="EM1009" s="4"/>
      <c r="EN1009" s="4"/>
      <c r="EO1009" s="4"/>
      <c r="EP1009" s="4"/>
      <c r="EQ1009" s="4"/>
      <c r="ER1009" s="4"/>
      <c r="ES1009" s="4"/>
      <c r="ET1009" s="4"/>
      <c r="EU1009" s="4"/>
      <c r="EV1009" s="4"/>
      <c r="EW1009" s="4"/>
      <c r="EX1009" s="4"/>
      <c r="EY1009" s="4"/>
      <c r="EZ1009" s="4"/>
      <c r="FA1009" s="4"/>
      <c r="FB1009" s="4"/>
      <c r="FC1009" s="4"/>
      <c r="FD1009" s="4"/>
      <c r="FE1009" s="4"/>
      <c r="FF1009" s="4"/>
      <c r="FG1009" s="4"/>
      <c r="FH1009" s="4"/>
      <c r="FI1009" s="4"/>
      <c r="FJ1009" s="4"/>
      <c r="FK1009" s="4"/>
      <c r="FL1009" s="4"/>
      <c r="FM1009" s="4"/>
      <c r="FN1009" s="4"/>
      <c r="FO1009" s="4"/>
      <c r="FP1009" s="4"/>
      <c r="FQ1009" s="4"/>
      <c r="FR1009" s="4"/>
      <c r="FS1009" s="4"/>
      <c r="FT1009" s="4"/>
      <c r="FU1009" s="4"/>
      <c r="FV1009" s="4"/>
      <c r="FW1009" s="4"/>
      <c r="FX1009" s="4"/>
      <c r="FY1009" s="4"/>
      <c r="FZ1009" s="4"/>
      <c r="GA1009" s="4"/>
      <c r="GB1009" s="4"/>
      <c r="GC1009" s="4"/>
      <c r="GD1009" s="4"/>
      <c r="GE1009" s="4"/>
      <c r="GF1009" s="4"/>
      <c r="GG1009" s="4"/>
      <c r="GH1009" s="4"/>
      <c r="GI1009" s="4"/>
      <c r="GJ1009" s="4"/>
      <c r="GK1009" s="4"/>
      <c r="GL1009" s="4"/>
      <c r="GM1009" s="4"/>
      <c r="GN1009" s="4"/>
      <c r="GO1009" s="4"/>
      <c r="GP1009" s="4"/>
      <c r="GQ1009" s="4"/>
      <c r="GR1009" s="4"/>
      <c r="GS1009" s="4"/>
      <c r="GT1009" s="4"/>
      <c r="GU1009" s="4"/>
      <c r="GV1009" s="4"/>
      <c r="GW1009" s="4"/>
      <c r="GX1009" s="4"/>
      <c r="GY1009" s="4"/>
      <c r="GZ1009" s="4"/>
      <c r="HA1009" s="4"/>
      <c r="HB1009" s="4"/>
      <c r="HC1009" s="4"/>
      <c r="HD1009" s="4"/>
      <c r="HE1009" s="4"/>
      <c r="HF1009" s="4"/>
      <c r="HG1009" s="4"/>
      <c r="HH1009" s="4"/>
      <c r="HI1009" s="4"/>
      <c r="HJ1009" s="4"/>
      <c r="HK1009" s="4"/>
      <c r="HL1009" s="4"/>
      <c r="HM1009" s="4"/>
      <c r="HN1009" s="4"/>
      <c r="HO1009" s="4"/>
      <c r="HP1009" s="4"/>
      <c r="HQ1009" s="4"/>
      <c r="HR1009" s="4"/>
      <c r="HS1009" s="4"/>
      <c r="HT1009" s="4"/>
      <c r="HU1009" s="4"/>
      <c r="HV1009" s="4"/>
      <c r="HW1009" s="4"/>
      <c r="HX1009" s="4"/>
      <c r="HY1009" s="4"/>
      <c r="HZ1009" s="4"/>
      <c r="IA1009" s="4"/>
      <c r="IB1009" s="4"/>
      <c r="IC1009" s="4"/>
      <c r="ID1009" s="4"/>
      <c r="IE1009" s="4"/>
      <c r="IF1009" s="4"/>
      <c r="IG1009" s="4"/>
      <c r="IH1009" s="4"/>
      <c r="II1009" s="4"/>
      <c r="IJ1009" s="4"/>
      <c r="IK1009" s="4"/>
      <c r="IL1009" s="4"/>
      <c r="IM1009" s="4"/>
      <c r="IN1009" s="4"/>
      <c r="IO1009" s="4"/>
      <c r="IP1009" s="4"/>
      <c r="IQ1009" s="4"/>
      <c r="IR1009" s="4"/>
      <c r="IS1009" s="4"/>
      <c r="IT1009" s="4"/>
      <c r="IU1009" s="4"/>
      <c r="IV1009" s="4"/>
      <c r="IW1009" s="4"/>
      <c r="IX1009" s="4"/>
      <c r="IY1009" s="4"/>
      <c r="IZ1009" s="4"/>
      <c r="JA1009" s="4"/>
      <c r="JB1009" s="4"/>
      <c r="JC1009" s="4"/>
      <c r="JD1009" s="4"/>
      <c r="JE1009" s="4"/>
      <c r="JF1009" s="4"/>
      <c r="JG1009" s="4"/>
      <c r="JH1009" s="4"/>
      <c r="JI1009" s="4"/>
      <c r="JJ1009" s="4"/>
      <c r="JK1009" s="4"/>
      <c r="JL1009" s="4"/>
      <c r="JM1009" s="4"/>
      <c r="JN1009" s="4"/>
      <c r="JO1009" s="4"/>
      <c r="JP1009" s="4"/>
      <c r="JQ1009" s="4"/>
      <c r="JR1009" s="4"/>
      <c r="JS1009" s="4"/>
      <c r="JT1009" s="4"/>
      <c r="JU1009" s="4"/>
      <c r="JV1009" s="4"/>
      <c r="JW1009" s="4"/>
      <c r="JX1009" s="4"/>
      <c r="JY1009" s="4"/>
      <c r="JZ1009" s="4"/>
      <c r="KA1009" s="4"/>
      <c r="KB1009" s="4"/>
      <c r="KC1009" s="4"/>
      <c r="KD1009" s="4"/>
      <c r="KE1009" s="4"/>
      <c r="KF1009" s="4"/>
      <c r="KG1009" s="4"/>
      <c r="KH1009" s="4"/>
      <c r="KI1009" s="4"/>
      <c r="KJ1009" s="4"/>
      <c r="KK1009" s="4"/>
      <c r="KL1009" s="4"/>
      <c r="KM1009" s="4"/>
      <c r="KN1009" s="4"/>
      <c r="KO1009" s="4"/>
      <c r="KP1009" s="4"/>
      <c r="KQ1009" s="4"/>
      <c r="KR1009" s="4"/>
      <c r="KS1009" s="4"/>
      <c r="KT1009" s="4"/>
      <c r="KU1009" s="4"/>
      <c r="KV1009" s="4"/>
      <c r="KW1009" s="4"/>
      <c r="KX1009" s="4"/>
      <c r="KY1009" s="4"/>
      <c r="KZ1009" s="4"/>
      <c r="LA1009" s="4"/>
      <c r="LB1009" s="4"/>
      <c r="LC1009" s="4"/>
      <c r="LD1009" s="4"/>
      <c r="LE1009" s="4"/>
      <c r="LF1009" s="4"/>
      <c r="LG1009" s="4"/>
      <c r="LH1009" s="4"/>
      <c r="LI1009" s="4"/>
      <c r="LJ1009" s="4"/>
      <c r="LK1009" s="4"/>
      <c r="LL1009" s="4"/>
      <c r="LM1009" s="4"/>
      <c r="LN1009" s="4"/>
      <c r="LO1009" s="4"/>
      <c r="LP1009" s="4"/>
      <c r="LQ1009" s="4"/>
      <c r="LR1009" s="4"/>
      <c r="LS1009" s="4"/>
      <c r="LT1009" s="4"/>
      <c r="LU1009" s="4"/>
      <c r="LV1009" s="4"/>
      <c r="LW1009" s="4"/>
      <c r="LX1009" s="4"/>
      <c r="LY1009" s="4"/>
      <c r="LZ1009" s="4"/>
      <c r="MA1009" s="4"/>
      <c r="MB1009" s="4"/>
      <c r="MC1009" s="4"/>
      <c r="MD1009" s="4"/>
      <c r="ME1009" s="4"/>
      <c r="MF1009" s="4"/>
      <c r="MG1009" s="4"/>
      <c r="MH1009" s="4"/>
      <c r="MI1009" s="4"/>
      <c r="MJ1009" s="4"/>
      <c r="MK1009" s="4"/>
      <c r="ML1009" s="4"/>
      <c r="MM1009" s="4"/>
      <c r="MN1009" s="4"/>
      <c r="MO1009" s="4"/>
      <c r="MP1009" s="4"/>
      <c r="MQ1009" s="4"/>
      <c r="MR1009" s="4"/>
      <c r="MS1009" s="4"/>
      <c r="MT1009" s="4"/>
      <c r="MU1009" s="4"/>
      <c r="MV1009" s="4"/>
      <c r="MW1009" s="4"/>
      <c r="MX1009" s="4"/>
      <c r="MY1009" s="4"/>
      <c r="MZ1009" s="4"/>
      <c r="NA1009" s="4"/>
      <c r="NB1009" s="4"/>
      <c r="NC1009" s="4"/>
      <c r="ND1009" s="4"/>
      <c r="NE1009" s="4"/>
      <c r="NF1009" s="4"/>
      <c r="NG1009" s="4"/>
      <c r="NH1009" s="4"/>
      <c r="NI1009" s="4"/>
      <c r="NJ1009" s="4"/>
      <c r="NK1009" s="4"/>
      <c r="NL1009" s="4"/>
      <c r="NM1009" s="4"/>
      <c r="NN1009" s="4"/>
      <c r="NO1009" s="4"/>
      <c r="NP1009" s="4"/>
      <c r="NQ1009" s="4"/>
      <c r="NR1009" s="4"/>
      <c r="NS1009" s="4"/>
      <c r="NT1009" s="4"/>
      <c r="NU1009" s="4"/>
      <c r="NV1009" s="4"/>
      <c r="NW1009" s="4"/>
      <c r="NX1009" s="4"/>
      <c r="NY1009" s="4"/>
      <c r="NZ1009" s="4"/>
      <c r="OA1009" s="4"/>
      <c r="OB1009" s="4"/>
      <c r="OC1009" s="4"/>
      <c r="OD1009" s="4"/>
      <c r="OE1009" s="4"/>
      <c r="OF1009" s="4"/>
      <c r="OG1009" s="4"/>
      <c r="OH1009" s="4"/>
      <c r="OI1009" s="4"/>
      <c r="OJ1009" s="4"/>
      <c r="OK1009" s="4"/>
      <c r="OL1009" s="4"/>
      <c r="OM1009" s="4"/>
      <c r="ON1009" s="4"/>
      <c r="OO1009" s="4"/>
      <c r="OP1009" s="4"/>
      <c r="OQ1009" s="4"/>
      <c r="OR1009" s="4"/>
      <c r="OS1009" s="4"/>
      <c r="OT1009" s="4"/>
      <c r="OU1009" s="4"/>
      <c r="OV1009" s="4"/>
      <c r="OW1009" s="4"/>
      <c r="OX1009" s="4"/>
      <c r="OY1009" s="4"/>
      <c r="OZ1009" s="4"/>
      <c r="PA1009" s="4"/>
      <c r="PB1009" s="4"/>
      <c r="PC1009" s="4"/>
      <c r="PD1009" s="4"/>
      <c r="PE1009" s="4"/>
      <c r="PF1009" s="4"/>
      <c r="PG1009" s="4"/>
      <c r="PH1009" s="4"/>
      <c r="PI1009" s="4"/>
      <c r="PJ1009" s="4"/>
      <c r="PK1009" s="4"/>
      <c r="PL1009" s="4"/>
      <c r="PM1009" s="4"/>
      <c r="PN1009" s="4"/>
      <c r="PO1009" s="4"/>
      <c r="PP1009" s="4"/>
      <c r="PQ1009" s="4"/>
      <c r="PR1009" s="4"/>
      <c r="PS1009" s="4"/>
      <c r="PT1009" s="4"/>
      <c r="PU1009" s="4"/>
      <c r="PV1009" s="4"/>
      <c r="PW1009" s="4"/>
      <c r="PX1009" s="4"/>
      <c r="PY1009" s="4"/>
      <c r="PZ1009" s="4"/>
      <c r="QA1009" s="4"/>
      <c r="QB1009" s="4"/>
      <c r="QC1009" s="4"/>
      <c r="QD1009" s="4"/>
      <c r="QE1009" s="4"/>
      <c r="QF1009" s="4"/>
      <c r="QG1009" s="4"/>
      <c r="QH1009" s="4"/>
      <c r="QI1009" s="4"/>
      <c r="QJ1009" s="4"/>
      <c r="QK1009" s="4"/>
      <c r="QL1009" s="4"/>
      <c r="QM1009" s="4"/>
      <c r="QN1009" s="4"/>
      <c r="QO1009" s="4"/>
      <c r="QP1009" s="4"/>
      <c r="QQ1009" s="4"/>
      <c r="QR1009" s="4"/>
      <c r="QS1009" s="4"/>
      <c r="QT1009" s="4"/>
      <c r="QU1009" s="4"/>
      <c r="QV1009" s="4"/>
      <c r="QW1009" s="4"/>
      <c r="QX1009" s="4"/>
      <c r="QY1009" s="4"/>
      <c r="QZ1009" s="4"/>
      <c r="RA1009" s="4"/>
      <c r="RB1009" s="4"/>
      <c r="RC1009" s="4"/>
      <c r="RD1009" s="4"/>
      <c r="RE1009" s="4"/>
      <c r="RF1009" s="4"/>
      <c r="RG1009" s="4"/>
      <c r="RH1009" s="4"/>
      <c r="RI1009" s="4"/>
      <c r="RJ1009" s="4"/>
      <c r="RK1009" s="4"/>
      <c r="RL1009" s="4"/>
      <c r="RM1009" s="4"/>
      <c r="RN1009" s="4"/>
      <c r="RO1009" s="4"/>
      <c r="RP1009" s="4"/>
      <c r="RQ1009" s="4"/>
      <c r="RR1009" s="4"/>
      <c r="RS1009" s="4"/>
      <c r="RT1009" s="4"/>
      <c r="RU1009" s="4"/>
      <c r="RV1009" s="4"/>
      <c r="RW1009" s="4"/>
      <c r="RX1009" s="4"/>
      <c r="RY1009" s="4"/>
      <c r="RZ1009" s="4"/>
      <c r="SA1009" s="4"/>
      <c r="SB1009" s="4"/>
      <c r="SC1009" s="4"/>
      <c r="SD1009" s="4"/>
      <c r="SE1009" s="4"/>
      <c r="SF1009" s="4"/>
      <c r="SG1009" s="4"/>
      <c r="SH1009" s="4"/>
      <c r="SI1009" s="4"/>
      <c r="SJ1009" s="4"/>
      <c r="SK1009" s="4"/>
      <c r="SL1009" s="4"/>
      <c r="SM1009" s="4"/>
      <c r="SN1009" s="4"/>
      <c r="SO1009" s="4"/>
      <c r="SP1009" s="4"/>
      <c r="SQ1009" s="4"/>
      <c r="SR1009" s="4"/>
      <c r="SS1009" s="4"/>
      <c r="ST1009" s="4"/>
      <c r="SU1009" s="4"/>
      <c r="SV1009" s="4"/>
      <c r="SW1009" s="4"/>
      <c r="SX1009" s="4"/>
      <c r="SY1009" s="4"/>
      <c r="SZ1009" s="4"/>
      <c r="TA1009" s="4"/>
      <c r="TB1009" s="4"/>
      <c r="TC1009" s="4"/>
      <c r="TD1009" s="4"/>
      <c r="TE1009" s="4"/>
      <c r="TF1009" s="4"/>
      <c r="TG1009" s="4"/>
      <c r="TH1009" s="4"/>
      <c r="TI1009" s="4"/>
      <c r="TJ1009" s="4"/>
      <c r="TK1009" s="4"/>
      <c r="TL1009" s="4"/>
      <c r="TM1009" s="4"/>
      <c r="TN1009" s="4"/>
      <c r="TO1009" s="4"/>
      <c r="TP1009" s="4"/>
      <c r="TQ1009" s="4"/>
      <c r="TR1009" s="4"/>
      <c r="TS1009" s="4"/>
      <c r="TT1009" s="4"/>
      <c r="TU1009" s="4"/>
      <c r="TV1009" s="4"/>
      <c r="TW1009" s="4"/>
      <c r="TX1009" s="4"/>
      <c r="TY1009" s="4"/>
      <c r="TZ1009" s="4"/>
      <c r="UA1009" s="4"/>
      <c r="UB1009" s="4"/>
      <c r="UC1009" s="4"/>
      <c r="UD1009" s="4"/>
      <c r="UE1009" s="4"/>
      <c r="UF1009" s="4"/>
      <c r="UG1009" s="4"/>
      <c r="UH1009" s="4"/>
      <c r="UI1009" s="4"/>
      <c r="UJ1009" s="4"/>
      <c r="UK1009" s="4"/>
      <c r="UL1009" s="4"/>
      <c r="UM1009" s="4"/>
      <c r="UN1009" s="4"/>
      <c r="UO1009" s="4"/>
      <c r="UP1009" s="4"/>
      <c r="UQ1009" s="4"/>
      <c r="UR1009" s="4"/>
      <c r="US1009" s="4"/>
      <c r="UT1009" s="4"/>
      <c r="UU1009" s="4"/>
      <c r="UV1009" s="4"/>
      <c r="UW1009" s="4"/>
      <c r="UX1009" s="4"/>
      <c r="UY1009" s="4"/>
      <c r="UZ1009" s="4"/>
      <c r="VA1009" s="4"/>
      <c r="VB1009" s="4"/>
      <c r="VC1009" s="4"/>
      <c r="VD1009" s="4"/>
      <c r="VE1009" s="4"/>
      <c r="VF1009" s="4"/>
      <c r="VG1009" s="4"/>
      <c r="VH1009" s="4"/>
      <c r="VI1009" s="4"/>
      <c r="VJ1009" s="4"/>
      <c r="VK1009" s="4"/>
      <c r="VL1009" s="4"/>
      <c r="VM1009" s="4"/>
      <c r="VN1009" s="4"/>
      <c r="VO1009" s="4"/>
      <c r="VP1009" s="4"/>
      <c r="VQ1009" s="4"/>
      <c r="VR1009" s="4"/>
      <c r="VS1009" s="4"/>
      <c r="VT1009" s="4"/>
      <c r="VU1009" s="4"/>
      <c r="VV1009" s="4"/>
      <c r="VW1009" s="4"/>
      <c r="VX1009" s="4"/>
      <c r="VY1009" s="4"/>
      <c r="VZ1009" s="4"/>
      <c r="WA1009" s="4"/>
      <c r="WB1009" s="4"/>
      <c r="WC1009" s="4"/>
      <c r="WD1009" s="4"/>
      <c r="WE1009" s="4"/>
      <c r="WF1009" s="4"/>
      <c r="WG1009" s="4"/>
      <c r="WH1009" s="4"/>
      <c r="WI1009" s="4"/>
      <c r="WJ1009" s="4"/>
      <c r="WK1009" s="4"/>
      <c r="WL1009" s="4"/>
      <c r="WM1009" s="4"/>
      <c r="WN1009" s="4"/>
      <c r="WO1009" s="4"/>
      <c r="WP1009" s="4"/>
      <c r="WQ1009" s="4"/>
      <c r="WR1009" s="4"/>
      <c r="WS1009" s="4"/>
      <c r="WT1009" s="4"/>
      <c r="WU1009" s="4"/>
      <c r="WV1009" s="4"/>
      <c r="WW1009" s="4"/>
      <c r="WX1009" s="4"/>
      <c r="WY1009" s="4"/>
      <c r="WZ1009" s="4"/>
      <c r="XA1009" s="4"/>
      <c r="XB1009" s="4"/>
      <c r="XC1009" s="4"/>
      <c r="XD1009" s="4"/>
      <c r="XE1009" s="4"/>
      <c r="XF1009" s="4"/>
      <c r="XG1009" s="4"/>
      <c r="XH1009" s="4"/>
      <c r="XI1009" s="4"/>
      <c r="XJ1009" s="4"/>
      <c r="XK1009" s="4"/>
      <c r="XL1009" s="4"/>
      <c r="XM1009" s="4"/>
      <c r="XN1009" s="4"/>
      <c r="XO1009" s="4"/>
      <c r="XP1009" s="4"/>
      <c r="XQ1009" s="4"/>
      <c r="XR1009" s="4"/>
      <c r="XS1009" s="4"/>
      <c r="XT1009" s="4"/>
      <c r="XU1009" s="4"/>
      <c r="XV1009" s="4"/>
      <c r="XW1009" s="4"/>
      <c r="XX1009" s="4"/>
      <c r="XY1009" s="4"/>
      <c r="XZ1009" s="4"/>
      <c r="YA1009" s="4"/>
      <c r="YB1009" s="4"/>
      <c r="YC1009" s="4"/>
      <c r="YD1009" s="4"/>
      <c r="YE1009" s="4"/>
      <c r="YF1009" s="4"/>
      <c r="YG1009" s="4"/>
      <c r="YH1009" s="4"/>
      <c r="YI1009" s="4"/>
      <c r="YJ1009" s="4"/>
      <c r="YK1009" s="4"/>
      <c r="YL1009" s="4"/>
      <c r="YM1009" s="4"/>
      <c r="YN1009" s="4"/>
      <c r="YO1009" s="4"/>
      <c r="YP1009" s="4"/>
      <c r="YQ1009" s="4"/>
      <c r="YR1009" s="4"/>
      <c r="YS1009" s="4"/>
      <c r="YT1009" s="4"/>
      <c r="YU1009" s="4"/>
      <c r="YV1009" s="4"/>
      <c r="YW1009" s="4"/>
      <c r="YX1009" s="4"/>
      <c r="YY1009" s="4"/>
      <c r="YZ1009" s="4"/>
      <c r="ZA1009" s="4"/>
      <c r="ZB1009" s="4"/>
      <c r="ZC1009" s="4"/>
      <c r="ZD1009" s="4"/>
      <c r="ZE1009" s="4"/>
      <c r="ZF1009" s="4"/>
      <c r="ZG1009" s="4"/>
      <c r="ZH1009" s="4"/>
      <c r="ZI1009" s="4"/>
      <c r="ZJ1009" s="4"/>
      <c r="ZK1009" s="4"/>
      <c r="ZL1009" s="4"/>
      <c r="ZM1009" s="4"/>
      <c r="ZN1009" s="4"/>
      <c r="ZO1009" s="4"/>
      <c r="ZP1009" s="4"/>
      <c r="ZQ1009" s="4"/>
      <c r="ZR1009" s="4"/>
      <c r="ZS1009" s="4"/>
      <c r="ZT1009" s="4"/>
      <c r="ZU1009" s="4"/>
      <c r="ZV1009" s="4"/>
      <c r="ZW1009" s="4"/>
      <c r="ZX1009" s="4"/>
      <c r="ZY1009" s="4"/>
      <c r="ZZ1009" s="4"/>
      <c r="AAA1009" s="4"/>
      <c r="AAB1009" s="4"/>
      <c r="AAC1009" s="4"/>
      <c r="AAD1009" s="4"/>
      <c r="AAE1009" s="4"/>
      <c r="AAF1009" s="4"/>
      <c r="AAG1009" s="4"/>
      <c r="AAH1009" s="4"/>
      <c r="AAI1009" s="4"/>
      <c r="AAJ1009" s="4"/>
      <c r="AAK1009" s="4"/>
      <c r="AAL1009" s="4"/>
      <c r="AAM1009" s="4"/>
      <c r="AAN1009" s="4"/>
      <c r="AAO1009" s="4"/>
      <c r="AAP1009" s="4"/>
      <c r="AAQ1009" s="4"/>
      <c r="AAR1009" s="4"/>
      <c r="AAS1009" s="4"/>
      <c r="AAT1009" s="4"/>
      <c r="AAU1009" s="4"/>
      <c r="AAV1009" s="4"/>
      <c r="AAW1009" s="4"/>
      <c r="AAX1009" s="4"/>
      <c r="AAY1009" s="4"/>
      <c r="AAZ1009" s="4"/>
      <c r="ABA1009" s="4"/>
      <c r="ABB1009" s="4"/>
      <c r="ABC1009" s="4"/>
      <c r="ABD1009" s="4"/>
      <c r="ABE1009" s="4"/>
      <c r="ABF1009" s="4"/>
      <c r="ABG1009" s="4"/>
      <c r="ABH1009" s="4"/>
      <c r="ABI1009" s="4"/>
      <c r="ABJ1009" s="4"/>
      <c r="ABK1009" s="4"/>
      <c r="ABL1009" s="4"/>
      <c r="ABM1009" s="4"/>
      <c r="ABN1009" s="4"/>
      <c r="ABO1009" s="4"/>
      <c r="ABP1009" s="4"/>
      <c r="ABQ1009" s="4"/>
      <c r="ABR1009" s="4"/>
      <c r="ABS1009" s="4"/>
      <c r="ABT1009" s="4"/>
      <c r="ABU1009" s="4"/>
      <c r="ABV1009" s="4"/>
      <c r="ABW1009" s="4"/>
      <c r="ABX1009" s="4"/>
      <c r="ABY1009" s="4"/>
      <c r="ABZ1009" s="4"/>
      <c r="ACA1009" s="4"/>
      <c r="ACB1009" s="4"/>
      <c r="ACC1009" s="4"/>
      <c r="ACD1009" s="4"/>
      <c r="ACE1009" s="4"/>
      <c r="ACF1009" s="4"/>
      <c r="ACG1009" s="4"/>
      <c r="ACH1009" s="4"/>
      <c r="ACI1009" s="4"/>
      <c r="ACJ1009" s="4"/>
      <c r="ACK1009" s="4"/>
      <c r="ACL1009" s="4"/>
      <c r="ACM1009" s="4"/>
      <c r="ACN1009" s="4"/>
      <c r="ACO1009" s="4"/>
      <c r="ACP1009" s="4"/>
      <c r="ACQ1009" s="4"/>
      <c r="ACR1009" s="4"/>
      <c r="ACS1009" s="4"/>
      <c r="ACT1009" s="4"/>
      <c r="ACU1009" s="4"/>
      <c r="ACV1009" s="4"/>
      <c r="ACW1009" s="4"/>
      <c r="ACX1009" s="4"/>
      <c r="ACY1009" s="4"/>
      <c r="ACZ1009" s="4"/>
      <c r="ADA1009" s="4"/>
      <c r="ADB1009" s="4"/>
      <c r="ADC1009" s="4"/>
      <c r="ADD1009" s="4"/>
      <c r="ADE1009" s="4"/>
      <c r="ADF1009" s="4"/>
      <c r="ADG1009" s="4"/>
      <c r="ADH1009" s="4"/>
      <c r="ADI1009" s="4"/>
      <c r="ADJ1009" s="4"/>
      <c r="ADK1009" s="4"/>
      <c r="ADL1009" s="4"/>
      <c r="ADM1009" s="4"/>
      <c r="ADN1009" s="4"/>
      <c r="ADO1009" s="4"/>
      <c r="ADP1009" s="4"/>
      <c r="ADQ1009" s="4"/>
      <c r="ADR1009" s="4"/>
      <c r="ADS1009" s="4"/>
      <c r="ADT1009" s="4"/>
      <c r="ADU1009" s="4"/>
      <c r="ADV1009" s="4"/>
      <c r="ADW1009" s="4"/>
      <c r="ADX1009" s="4"/>
      <c r="ADY1009" s="4"/>
      <c r="ADZ1009" s="4"/>
      <c r="AEA1009" s="4"/>
      <c r="AEB1009" s="4"/>
      <c r="AEC1009" s="4"/>
      <c r="AED1009" s="4"/>
      <c r="AEE1009" s="4"/>
      <c r="AEF1009" s="4"/>
      <c r="AEG1009" s="4"/>
      <c r="AEH1009" s="4"/>
      <c r="AEI1009" s="4"/>
      <c r="AEJ1009" s="4"/>
      <c r="AEK1009" s="4"/>
      <c r="AEL1009" s="4"/>
      <c r="AEM1009" s="4"/>
      <c r="AEN1009" s="4"/>
      <c r="AEO1009" s="4"/>
      <c r="AEP1009" s="4"/>
      <c r="AEQ1009" s="4"/>
      <c r="AER1009" s="4"/>
      <c r="AES1009" s="4"/>
      <c r="AET1009" s="4"/>
      <c r="AEU1009" s="4"/>
      <c r="AEV1009" s="4"/>
      <c r="AEW1009" s="4"/>
      <c r="AEX1009" s="4"/>
      <c r="AEY1009" s="4"/>
      <c r="AEZ1009" s="4"/>
      <c r="AFA1009" s="4"/>
      <c r="AFB1009" s="4"/>
      <c r="AFC1009" s="4"/>
      <c r="AFD1009" s="4"/>
      <c r="AFE1009" s="4"/>
      <c r="AFF1009" s="4"/>
      <c r="AFG1009" s="4"/>
      <c r="AFH1009" s="4"/>
      <c r="AFI1009" s="4"/>
      <c r="AFJ1009" s="4"/>
      <c r="AFK1009" s="4"/>
      <c r="AFL1009" s="4"/>
      <c r="AFM1009" s="4"/>
      <c r="AFN1009" s="4"/>
      <c r="AFO1009" s="4"/>
      <c r="AFP1009" s="4"/>
      <c r="AFQ1009" s="4"/>
      <c r="AFR1009" s="4"/>
      <c r="AFS1009" s="4"/>
      <c r="AFT1009" s="4"/>
      <c r="AFU1009" s="4"/>
      <c r="AFV1009" s="4"/>
      <c r="AFW1009" s="4"/>
      <c r="AFX1009" s="4"/>
      <c r="AFY1009" s="4"/>
      <c r="AFZ1009" s="4"/>
      <c r="AGA1009" s="4"/>
      <c r="AGB1009" s="4"/>
      <c r="AGC1009" s="4"/>
      <c r="AGD1009" s="4"/>
      <c r="AGE1009" s="4"/>
      <c r="AGF1009" s="4"/>
      <c r="AGG1009" s="4"/>
      <c r="AGH1009" s="4"/>
      <c r="AGI1009" s="4"/>
      <c r="AGJ1009" s="4"/>
      <c r="AGK1009" s="4"/>
      <c r="AGL1009" s="4"/>
      <c r="AGM1009" s="4"/>
      <c r="AGN1009" s="4"/>
      <c r="AGO1009" s="4"/>
      <c r="AGP1009" s="4"/>
      <c r="AGQ1009" s="4"/>
      <c r="AGR1009" s="4"/>
      <c r="AGS1009" s="4"/>
      <c r="AGT1009" s="4"/>
      <c r="AGU1009" s="4"/>
      <c r="AGV1009" s="4"/>
      <c r="AGW1009" s="4"/>
      <c r="AGX1009" s="4"/>
      <c r="AGY1009" s="4"/>
      <c r="AGZ1009" s="4"/>
      <c r="AHA1009" s="4"/>
      <c r="AHB1009" s="4"/>
      <c r="AHC1009" s="4"/>
      <c r="AHD1009" s="4"/>
      <c r="AHE1009" s="4"/>
      <c r="AHF1009" s="4"/>
      <c r="AHG1009" s="4"/>
      <c r="AHH1009" s="4"/>
      <c r="AHI1009" s="4"/>
      <c r="AHJ1009" s="4"/>
      <c r="AHK1009" s="4"/>
      <c r="AHL1009" s="4"/>
      <c r="AHM1009" s="4"/>
      <c r="AHN1009" s="4"/>
      <c r="AHO1009" s="4"/>
      <c r="AHP1009" s="4"/>
      <c r="AHQ1009" s="4"/>
      <c r="AHR1009" s="4"/>
      <c r="AHS1009" s="4"/>
      <c r="AHT1009" s="4"/>
      <c r="AHU1009" s="4"/>
      <c r="AHV1009" s="4"/>
      <c r="AHW1009" s="4"/>
      <c r="AHX1009" s="4"/>
      <c r="AHY1009" s="4"/>
      <c r="AHZ1009" s="4"/>
      <c r="AIA1009" s="4"/>
      <c r="AIB1009" s="4"/>
      <c r="AIC1009" s="4"/>
      <c r="AID1009" s="4"/>
      <c r="AIE1009" s="4"/>
      <c r="AIF1009" s="4"/>
      <c r="AIG1009" s="4"/>
      <c r="AIH1009" s="4"/>
      <c r="AII1009" s="4"/>
      <c r="AIJ1009" s="4"/>
      <c r="AIK1009" s="4"/>
      <c r="AIL1009" s="4"/>
      <c r="AIM1009" s="4"/>
      <c r="AIN1009" s="4"/>
      <c r="AIO1009" s="4"/>
      <c r="AIP1009" s="4"/>
      <c r="AIQ1009" s="4"/>
      <c r="AIR1009" s="4"/>
      <c r="AIS1009" s="4"/>
      <c r="AIT1009" s="4"/>
      <c r="AIU1009" s="4"/>
      <c r="AIV1009" s="4"/>
      <c r="AIW1009" s="4"/>
      <c r="AIX1009" s="4"/>
      <c r="AIY1009" s="4"/>
      <c r="AIZ1009" s="4"/>
      <c r="AJA1009" s="4"/>
      <c r="AJB1009" s="4"/>
      <c r="AJC1009" s="4"/>
      <c r="AJD1009" s="4"/>
      <c r="AJE1009" s="4"/>
      <c r="AJF1009" s="4"/>
      <c r="AJG1009" s="4"/>
      <c r="AJH1009" s="4"/>
      <c r="AJI1009" s="4"/>
      <c r="AJJ1009" s="4"/>
      <c r="AJK1009" s="4"/>
      <c r="AJL1009" s="4"/>
      <c r="AJM1009" s="4"/>
      <c r="AJN1009" s="4"/>
      <c r="AJO1009" s="4"/>
      <c r="AJP1009" s="4"/>
      <c r="AJQ1009" s="4"/>
      <c r="AJR1009" s="4"/>
      <c r="AJS1009" s="4"/>
      <c r="AJT1009" s="4"/>
      <c r="AJU1009" s="4"/>
      <c r="AJV1009" s="4"/>
      <c r="AJW1009" s="4"/>
      <c r="AJX1009" s="4"/>
      <c r="AJY1009" s="4"/>
      <c r="AJZ1009" s="4"/>
      <c r="AKA1009" s="4"/>
      <c r="AKB1009" s="4"/>
      <c r="AKC1009" s="4"/>
      <c r="AKD1009" s="4"/>
      <c r="AKE1009" s="4"/>
      <c r="AKF1009" s="4"/>
      <c r="AKG1009" s="4"/>
      <c r="AKH1009" s="4"/>
      <c r="AKI1009" s="4"/>
      <c r="AKJ1009" s="4"/>
      <c r="AKK1009" s="4"/>
      <c r="AKL1009" s="4"/>
      <c r="AKM1009" s="4"/>
      <c r="AKN1009" s="4"/>
      <c r="AKO1009" s="4"/>
      <c r="AKP1009" s="4"/>
      <c r="AKQ1009" s="4"/>
      <c r="AKR1009" s="4"/>
      <c r="AKS1009" s="4"/>
      <c r="AKT1009" s="4"/>
      <c r="AKU1009" s="4"/>
      <c r="AKV1009" s="4"/>
      <c r="AKW1009" s="4"/>
      <c r="AKX1009" s="4"/>
      <c r="AKY1009" s="4"/>
      <c r="AKZ1009" s="4"/>
      <c r="ALA1009" s="4"/>
      <c r="ALB1009" s="4"/>
      <c r="ALC1009" s="4"/>
      <c r="ALD1009" s="4"/>
      <c r="ALE1009" s="4"/>
      <c r="ALF1009" s="4"/>
      <c r="ALG1009" s="4"/>
      <c r="ALH1009" s="4"/>
      <c r="ALI1009" s="4"/>
      <c r="ALJ1009" s="4"/>
      <c r="ALK1009" s="4"/>
      <c r="ALL1009" s="4"/>
      <c r="ALM1009" s="4"/>
      <c r="ALN1009" s="4"/>
      <c r="ALO1009" s="4"/>
      <c r="ALP1009" s="4"/>
      <c r="ALQ1009" s="4"/>
      <c r="ALR1009" s="4"/>
      <c r="ALS1009" s="4"/>
      <c r="ALT1009" s="4"/>
      <c r="ALU1009" s="4"/>
      <c r="ALV1009" s="4"/>
      <c r="ALW1009" s="4"/>
      <c r="ALX1009" s="4"/>
      <c r="ALY1009" s="4"/>
      <c r="ALZ1009" s="4"/>
      <c r="AMA1009" s="4"/>
      <c r="AMB1009" s="4"/>
      <c r="AMC1009" s="4"/>
      <c r="AMD1009" s="4"/>
      <c r="AME1009" s="4"/>
      <c r="AMF1009" s="4"/>
      <c r="AMG1009" s="4"/>
      <c r="AMH1009" s="4"/>
      <c r="AMI1009" s="4"/>
      <c r="AMJ1009" s="4"/>
      <c r="AMK1009" s="4"/>
      <c r="AML1009" s="4"/>
      <c r="AMM1009" s="4"/>
      <c r="AMN1009" s="4"/>
      <c r="AMO1009" s="4"/>
      <c r="AMP1009" s="4"/>
      <c r="AMQ1009" s="4"/>
      <c r="AMR1009" s="4"/>
      <c r="AMS1009" s="4"/>
      <c r="AMT1009" s="4"/>
      <c r="AMU1009" s="4"/>
      <c r="AMV1009" s="4"/>
      <c r="AMW1009" s="4"/>
      <c r="AMX1009" s="4"/>
      <c r="AMY1009" s="4"/>
      <c r="AMZ1009" s="4"/>
      <c r="ANA1009" s="4"/>
      <c r="ANB1009" s="4"/>
      <c r="ANC1009" s="4"/>
      <c r="AND1009" s="4"/>
      <c r="ANE1009" s="4"/>
      <c r="ANF1009" s="4"/>
      <c r="ANG1009" s="4"/>
      <c r="ANH1009" s="4"/>
      <c r="ANI1009" s="4"/>
      <c r="ANJ1009" s="4"/>
      <c r="ANK1009" s="4"/>
      <c r="ANL1009" s="4"/>
      <c r="ANM1009" s="4"/>
      <c r="ANN1009" s="4"/>
      <c r="ANO1009" s="4"/>
      <c r="ANP1009" s="4"/>
      <c r="ANQ1009" s="4"/>
      <c r="ANR1009" s="4"/>
      <c r="ANS1009" s="4"/>
      <c r="ANT1009" s="4"/>
      <c r="ANU1009" s="4"/>
      <c r="ANV1009" s="4"/>
      <c r="ANW1009" s="4"/>
      <c r="ANX1009" s="4"/>
      <c r="ANY1009" s="4"/>
      <c r="ANZ1009" s="4"/>
      <c r="AOA1009" s="4"/>
      <c r="AOB1009" s="4"/>
      <c r="AOC1009" s="4"/>
      <c r="AOD1009" s="4"/>
      <c r="AOE1009" s="4"/>
      <c r="AOF1009" s="4"/>
      <c r="AOG1009" s="4"/>
      <c r="AOH1009" s="4"/>
      <c r="AOI1009" s="4"/>
      <c r="AOJ1009" s="4"/>
      <c r="AOK1009" s="4"/>
      <c r="AOL1009" s="4"/>
      <c r="AOM1009" s="4"/>
      <c r="AON1009" s="4"/>
      <c r="AOO1009" s="4"/>
      <c r="AOP1009" s="4"/>
      <c r="AOQ1009" s="4"/>
      <c r="AOR1009" s="4"/>
      <c r="AOS1009" s="4"/>
      <c r="AOT1009" s="4"/>
      <c r="AOU1009" s="4"/>
      <c r="AOV1009" s="4"/>
      <c r="AOW1009" s="4"/>
      <c r="AOX1009" s="4"/>
      <c r="AOY1009" s="4"/>
      <c r="AOZ1009" s="4"/>
      <c r="APA1009" s="4"/>
      <c r="APB1009" s="4"/>
      <c r="APC1009" s="4"/>
      <c r="APD1009" s="4"/>
      <c r="APE1009" s="4"/>
      <c r="APF1009" s="4"/>
      <c r="APG1009" s="4"/>
      <c r="APH1009" s="4"/>
      <c r="API1009" s="4"/>
      <c r="APJ1009" s="4"/>
      <c r="APK1009" s="4"/>
      <c r="APL1009" s="4"/>
      <c r="APM1009" s="4"/>
      <c r="APN1009" s="4"/>
      <c r="APO1009" s="4"/>
      <c r="APP1009" s="4"/>
      <c r="APQ1009" s="4"/>
      <c r="APR1009" s="4"/>
      <c r="APS1009" s="4"/>
      <c r="APT1009" s="4"/>
      <c r="APU1009" s="4"/>
      <c r="APV1009" s="4"/>
      <c r="APW1009" s="4"/>
      <c r="APX1009" s="4"/>
      <c r="APY1009" s="4"/>
      <c r="APZ1009" s="4"/>
      <c r="AQA1009" s="4"/>
      <c r="AQB1009" s="4"/>
      <c r="AQC1009" s="4"/>
      <c r="AQD1009" s="4"/>
      <c r="AQE1009" s="4"/>
      <c r="AQF1009" s="4"/>
      <c r="AQG1009" s="4"/>
      <c r="AQH1009" s="4"/>
      <c r="AQI1009" s="4"/>
      <c r="AQJ1009" s="4"/>
      <c r="AQK1009" s="4"/>
      <c r="AQL1009" s="4"/>
      <c r="AQM1009" s="4"/>
      <c r="AQN1009" s="4"/>
      <c r="AQO1009" s="4"/>
      <c r="AQP1009" s="4"/>
      <c r="AQQ1009" s="4"/>
      <c r="AQR1009" s="4"/>
      <c r="AQS1009" s="4"/>
      <c r="AQT1009" s="4"/>
      <c r="AQU1009" s="4"/>
      <c r="AQV1009" s="4"/>
      <c r="AQW1009" s="4"/>
      <c r="AQX1009" s="4"/>
      <c r="AQY1009" s="4"/>
      <c r="AQZ1009" s="4"/>
      <c r="ARA1009" s="4"/>
      <c r="ARB1009" s="4"/>
      <c r="ARC1009" s="4"/>
      <c r="ARD1009" s="4"/>
      <c r="ARE1009" s="4"/>
      <c r="ARF1009" s="4"/>
      <c r="ARG1009" s="4"/>
      <c r="ARH1009" s="4"/>
      <c r="ARI1009" s="4"/>
      <c r="ARJ1009" s="4"/>
      <c r="ARK1009" s="4"/>
      <c r="ARL1009" s="4"/>
      <c r="ARM1009" s="4"/>
      <c r="ARN1009" s="4"/>
      <c r="ARO1009" s="4"/>
      <c r="ARP1009" s="4"/>
      <c r="ARQ1009" s="4"/>
      <c r="ARR1009" s="4"/>
      <c r="ARS1009" s="4"/>
      <c r="ART1009" s="4"/>
      <c r="ARU1009" s="4"/>
      <c r="ARV1009" s="4"/>
      <c r="ARW1009" s="4"/>
      <c r="ARX1009" s="4"/>
      <c r="ARY1009" s="4"/>
      <c r="ARZ1009" s="4"/>
      <c r="ASA1009" s="4"/>
      <c r="ASB1009" s="4"/>
      <c r="ASC1009" s="4"/>
      <c r="ASD1009" s="4"/>
      <c r="ASE1009" s="4"/>
      <c r="ASF1009" s="4"/>
      <c r="ASG1009" s="4"/>
      <c r="ASH1009" s="4"/>
      <c r="ASI1009" s="4"/>
      <c r="ASJ1009" s="4"/>
      <c r="ASK1009" s="4"/>
      <c r="ASL1009" s="4"/>
      <c r="ASM1009" s="4"/>
      <c r="ASN1009" s="4"/>
      <c r="ASO1009" s="4"/>
      <c r="ASP1009" s="4"/>
      <c r="ASQ1009" s="4"/>
      <c r="ASR1009" s="4"/>
      <c r="ASS1009" s="4"/>
      <c r="AST1009" s="4"/>
      <c r="ASU1009" s="4"/>
      <c r="ASV1009" s="4"/>
      <c r="ASW1009" s="4"/>
      <c r="ASX1009" s="4"/>
      <c r="ASY1009" s="4"/>
      <c r="ASZ1009" s="4"/>
      <c r="ATA1009" s="4"/>
      <c r="ATB1009" s="4"/>
      <c r="ATC1009" s="4"/>
      <c r="ATD1009" s="4"/>
      <c r="ATE1009" s="4"/>
      <c r="ATF1009" s="4"/>
      <c r="ATG1009" s="4"/>
      <c r="ATH1009" s="4"/>
      <c r="ATI1009" s="4"/>
      <c r="ATJ1009" s="4"/>
      <c r="ATK1009" s="4"/>
      <c r="ATL1009" s="4"/>
      <c r="ATM1009" s="4"/>
      <c r="ATN1009" s="4"/>
      <c r="ATO1009" s="4"/>
      <c r="ATP1009" s="4"/>
      <c r="ATQ1009" s="4"/>
      <c r="ATR1009" s="4"/>
      <c r="ATS1009" s="4"/>
      <c r="ATT1009" s="4"/>
      <c r="ATU1009" s="4"/>
      <c r="ATV1009" s="4"/>
      <c r="ATW1009" s="4"/>
      <c r="ATX1009" s="4"/>
      <c r="ATY1009" s="4"/>
      <c r="ATZ1009" s="4"/>
      <c r="AUA1009" s="4"/>
      <c r="AUB1009" s="4"/>
      <c r="AUC1009" s="4"/>
      <c r="AUD1009" s="4"/>
      <c r="AUE1009" s="4"/>
      <c r="AUF1009" s="4"/>
      <c r="AUG1009" s="4"/>
      <c r="AUH1009" s="4"/>
      <c r="AUI1009" s="4"/>
      <c r="AUJ1009" s="4"/>
      <c r="AUK1009" s="4"/>
      <c r="AUL1009" s="4"/>
      <c r="AUM1009" s="4"/>
      <c r="AUN1009" s="4"/>
      <c r="AUO1009" s="4"/>
      <c r="AUP1009" s="4"/>
      <c r="AUQ1009" s="4"/>
      <c r="AUR1009" s="4"/>
      <c r="AUS1009" s="4"/>
      <c r="AUT1009" s="4"/>
      <c r="AUU1009" s="4"/>
      <c r="AUV1009" s="4"/>
      <c r="AUW1009" s="4"/>
      <c r="AUX1009" s="4"/>
      <c r="AUY1009" s="4"/>
      <c r="AUZ1009" s="4"/>
      <c r="AVA1009" s="4"/>
      <c r="AVB1009" s="4"/>
      <c r="AVC1009" s="4"/>
      <c r="AVD1009" s="4"/>
      <c r="AVE1009" s="4"/>
      <c r="AVF1009" s="4"/>
      <c r="AVG1009" s="4"/>
      <c r="AVH1009" s="4"/>
      <c r="AVI1009" s="4"/>
      <c r="AVJ1009" s="4"/>
      <c r="AVK1009" s="4"/>
      <c r="AVL1009" s="4"/>
      <c r="AVM1009" s="4"/>
      <c r="AVN1009" s="4"/>
      <c r="AVO1009" s="4"/>
      <c r="AVP1009" s="4"/>
      <c r="AVQ1009" s="4"/>
      <c r="AVR1009" s="4"/>
      <c r="AVS1009" s="4"/>
      <c r="AVT1009" s="4"/>
      <c r="AVU1009" s="4"/>
      <c r="AVV1009" s="4"/>
      <c r="AVW1009" s="4"/>
      <c r="AVX1009" s="4"/>
      <c r="AVY1009" s="4"/>
      <c r="AVZ1009" s="4"/>
      <c r="AWA1009" s="4"/>
      <c r="AWB1009" s="4"/>
      <c r="AWC1009" s="4"/>
      <c r="AWD1009" s="4"/>
      <c r="AWE1009" s="4"/>
      <c r="AWF1009" s="4"/>
      <c r="AWG1009" s="4"/>
      <c r="AWH1009" s="4"/>
      <c r="AWI1009" s="4"/>
      <c r="AWJ1009" s="4"/>
      <c r="AWK1009" s="4"/>
      <c r="AWL1009" s="4"/>
      <c r="AWM1009" s="4"/>
      <c r="AWN1009" s="4"/>
      <c r="AWO1009" s="4"/>
      <c r="AWP1009" s="4"/>
      <c r="AWQ1009" s="4"/>
      <c r="AWR1009" s="4"/>
      <c r="AWS1009" s="4"/>
      <c r="AWT1009" s="4"/>
      <c r="AWU1009" s="4"/>
      <c r="AWV1009" s="4"/>
      <c r="AWW1009" s="4"/>
      <c r="AWX1009" s="4"/>
      <c r="AWY1009" s="4"/>
      <c r="AWZ1009" s="4"/>
      <c r="AXA1009" s="4"/>
      <c r="AXB1009" s="4"/>
      <c r="AXC1009" s="4"/>
      <c r="AXD1009" s="4"/>
      <c r="AXE1009" s="4"/>
      <c r="AXF1009" s="4"/>
      <c r="AXG1009" s="4"/>
      <c r="AXH1009" s="4"/>
      <c r="AXI1009" s="4"/>
      <c r="AXJ1009" s="4"/>
      <c r="AXK1009" s="4"/>
      <c r="AXL1009" s="4"/>
      <c r="AXM1009" s="4"/>
      <c r="AXN1009" s="4"/>
      <c r="AXO1009" s="4"/>
      <c r="AXP1009" s="4"/>
      <c r="AXQ1009" s="4"/>
      <c r="AXR1009" s="4"/>
      <c r="AXS1009" s="4"/>
      <c r="AXT1009" s="4"/>
      <c r="AXU1009" s="4"/>
      <c r="AXV1009" s="4"/>
      <c r="AXW1009" s="4"/>
      <c r="AXX1009" s="4"/>
      <c r="AXY1009" s="4"/>
      <c r="AXZ1009" s="4"/>
      <c r="AYA1009" s="4"/>
      <c r="AYB1009" s="4"/>
      <c r="AYC1009" s="4"/>
      <c r="AYD1009" s="4"/>
      <c r="AYE1009" s="4"/>
      <c r="AYF1009" s="4"/>
      <c r="AYG1009" s="4"/>
      <c r="AYH1009" s="4"/>
      <c r="AYI1009" s="4"/>
      <c r="AYJ1009" s="4"/>
      <c r="AYK1009" s="4"/>
      <c r="AYL1009" s="4"/>
      <c r="AYM1009" s="4"/>
      <c r="AYN1009" s="4"/>
      <c r="AYO1009" s="4"/>
      <c r="AYP1009" s="4"/>
      <c r="AYQ1009" s="4"/>
      <c r="AYR1009" s="4"/>
      <c r="AYS1009" s="4"/>
      <c r="AYT1009" s="4"/>
      <c r="AYU1009" s="4"/>
      <c r="AYV1009" s="4"/>
      <c r="AYW1009" s="4"/>
      <c r="AYX1009" s="4"/>
      <c r="AYY1009" s="4"/>
      <c r="AYZ1009" s="4"/>
      <c r="AZA1009" s="4"/>
      <c r="AZB1009" s="4"/>
      <c r="AZC1009" s="4"/>
      <c r="AZD1009" s="4"/>
      <c r="AZE1009" s="4"/>
      <c r="AZF1009" s="4"/>
      <c r="AZG1009" s="4"/>
      <c r="AZH1009" s="4"/>
      <c r="AZI1009" s="4"/>
      <c r="AZJ1009" s="4"/>
      <c r="AZK1009" s="4"/>
      <c r="AZL1009" s="4"/>
      <c r="AZM1009" s="4"/>
      <c r="AZN1009" s="4"/>
      <c r="AZO1009" s="4"/>
      <c r="AZP1009" s="4"/>
      <c r="AZQ1009" s="4"/>
      <c r="AZR1009" s="4"/>
      <c r="AZS1009" s="4"/>
      <c r="AZT1009" s="4"/>
      <c r="AZU1009" s="4"/>
      <c r="AZV1009" s="4"/>
      <c r="AZW1009" s="4"/>
      <c r="AZX1009" s="4"/>
      <c r="AZY1009" s="4"/>
      <c r="AZZ1009" s="4"/>
      <c r="BAA1009" s="4"/>
      <c r="BAB1009" s="4"/>
      <c r="BAC1009" s="4"/>
      <c r="BAD1009" s="4"/>
      <c r="BAE1009" s="4"/>
      <c r="BAF1009" s="4"/>
      <c r="BAG1009" s="4"/>
      <c r="BAH1009" s="4"/>
      <c r="BAI1009" s="4"/>
      <c r="BAJ1009" s="4"/>
      <c r="BAK1009" s="4"/>
      <c r="BAL1009" s="4"/>
      <c r="BAM1009" s="4"/>
      <c r="BAN1009" s="4"/>
      <c r="BAO1009" s="4"/>
      <c r="BAP1009" s="4"/>
      <c r="BAQ1009" s="4"/>
      <c r="BAR1009" s="4"/>
      <c r="BAS1009" s="4"/>
      <c r="BAT1009" s="4"/>
      <c r="BAU1009" s="4"/>
      <c r="BAV1009" s="4"/>
      <c r="BAW1009" s="4"/>
      <c r="BAX1009" s="4"/>
      <c r="BAY1009" s="4"/>
      <c r="BAZ1009" s="4"/>
      <c r="BBA1009" s="4"/>
      <c r="BBB1009" s="4"/>
      <c r="BBC1009" s="4"/>
      <c r="BBD1009" s="4"/>
      <c r="BBE1009" s="4"/>
      <c r="BBF1009" s="4"/>
      <c r="BBG1009" s="4"/>
      <c r="BBH1009" s="4"/>
      <c r="BBI1009" s="4"/>
      <c r="BBJ1009" s="4"/>
      <c r="BBK1009" s="4"/>
      <c r="BBL1009" s="4"/>
      <c r="BBM1009" s="4"/>
      <c r="BBN1009" s="4"/>
      <c r="BBO1009" s="4"/>
      <c r="BBP1009" s="4"/>
      <c r="BBQ1009" s="4"/>
      <c r="BBR1009" s="4"/>
      <c r="BBS1009" s="4"/>
      <c r="BBT1009" s="4"/>
      <c r="BBU1009" s="4"/>
      <c r="BBV1009" s="4"/>
      <c r="BBW1009" s="4"/>
      <c r="BBX1009" s="4"/>
      <c r="BBY1009" s="4"/>
      <c r="BBZ1009" s="4"/>
      <c r="BCA1009" s="4"/>
      <c r="BCB1009" s="4"/>
      <c r="BCC1009" s="4"/>
      <c r="BCD1009" s="4"/>
      <c r="BCE1009" s="4"/>
      <c r="BCF1009" s="4"/>
      <c r="BCG1009" s="4"/>
      <c r="BCH1009" s="4"/>
      <c r="BCI1009" s="4"/>
      <c r="BCJ1009" s="4"/>
      <c r="BCK1009" s="4"/>
      <c r="BCL1009" s="4"/>
      <c r="BCM1009" s="4"/>
      <c r="BCN1009" s="4"/>
      <c r="BCO1009" s="4"/>
      <c r="BCP1009" s="4"/>
      <c r="BCQ1009" s="4"/>
      <c r="BCR1009" s="4"/>
      <c r="BCS1009" s="4"/>
      <c r="BCT1009" s="4"/>
      <c r="BCU1009" s="4"/>
      <c r="BCV1009" s="4"/>
      <c r="BCW1009" s="4"/>
      <c r="BCX1009" s="4"/>
      <c r="BCY1009" s="4"/>
      <c r="BCZ1009" s="4"/>
      <c r="BDA1009" s="4"/>
      <c r="BDB1009" s="4"/>
      <c r="BDC1009" s="4"/>
      <c r="BDD1009" s="4"/>
      <c r="BDE1009" s="4"/>
      <c r="BDF1009" s="4"/>
      <c r="BDG1009" s="4"/>
      <c r="BDH1009" s="4"/>
      <c r="BDI1009" s="4"/>
      <c r="BDJ1009" s="4"/>
      <c r="BDK1009" s="4"/>
      <c r="BDL1009" s="4"/>
      <c r="BDM1009" s="4"/>
      <c r="BDN1009" s="4"/>
      <c r="BDO1009" s="4"/>
      <c r="BDP1009" s="4"/>
      <c r="BDQ1009" s="4"/>
      <c r="BDR1009" s="4"/>
      <c r="BDS1009" s="4"/>
      <c r="BDT1009" s="4"/>
      <c r="BDU1009" s="4"/>
      <c r="BDV1009" s="4"/>
      <c r="BDW1009" s="4"/>
      <c r="BDX1009" s="4"/>
      <c r="BDY1009" s="4"/>
      <c r="BDZ1009" s="4"/>
      <c r="BEA1009" s="4"/>
      <c r="BEB1009" s="4"/>
      <c r="BEC1009" s="4"/>
      <c r="BED1009" s="4"/>
      <c r="BEE1009" s="4"/>
      <c r="BEF1009" s="4"/>
      <c r="BEG1009" s="4"/>
      <c r="BEH1009" s="4"/>
      <c r="BEI1009" s="4"/>
      <c r="BEJ1009" s="4"/>
      <c r="BEK1009" s="4"/>
      <c r="BEL1009" s="4"/>
      <c r="BEM1009" s="4"/>
      <c r="BEN1009" s="4"/>
      <c r="BEO1009" s="4"/>
      <c r="BEP1009" s="4"/>
      <c r="BEQ1009" s="4"/>
      <c r="BER1009" s="4"/>
      <c r="BES1009" s="4"/>
      <c r="BET1009" s="4"/>
      <c r="BEU1009" s="4"/>
      <c r="BEV1009" s="4"/>
      <c r="BEW1009" s="4"/>
      <c r="BEX1009" s="4"/>
      <c r="BEY1009" s="4"/>
      <c r="BEZ1009" s="4"/>
      <c r="BFA1009" s="4"/>
      <c r="BFB1009" s="4"/>
      <c r="BFC1009" s="4"/>
      <c r="BFD1009" s="4"/>
      <c r="BFE1009" s="4"/>
      <c r="BFF1009" s="4"/>
      <c r="BFG1009" s="4"/>
      <c r="BFH1009" s="4"/>
      <c r="BFI1009" s="4"/>
      <c r="BFJ1009" s="4"/>
      <c r="BFK1009" s="4"/>
      <c r="BFL1009" s="4"/>
      <c r="BFM1009" s="4"/>
      <c r="BFN1009" s="4"/>
      <c r="BFO1009" s="4"/>
      <c r="BFP1009" s="4"/>
      <c r="BFQ1009" s="4"/>
      <c r="BFR1009" s="4"/>
      <c r="BFS1009" s="4"/>
      <c r="BFT1009" s="4"/>
      <c r="BFU1009" s="4"/>
      <c r="BFV1009" s="4"/>
      <c r="BFW1009" s="4"/>
      <c r="BFX1009" s="4"/>
      <c r="BFY1009" s="4"/>
      <c r="BFZ1009" s="4"/>
      <c r="BGA1009" s="4"/>
      <c r="BGB1009" s="4"/>
      <c r="BGC1009" s="4"/>
      <c r="BGD1009" s="4"/>
      <c r="BGE1009" s="4"/>
      <c r="BGF1009" s="4"/>
      <c r="BGG1009" s="4"/>
      <c r="BGH1009" s="4"/>
      <c r="BGI1009" s="4"/>
      <c r="BGJ1009" s="4"/>
      <c r="BGK1009" s="4"/>
      <c r="BGL1009" s="4"/>
      <c r="BGM1009" s="4"/>
      <c r="BGN1009" s="4"/>
      <c r="BGO1009" s="4"/>
      <c r="BGP1009" s="4"/>
      <c r="BGQ1009" s="4"/>
      <c r="BGR1009" s="4"/>
      <c r="BGS1009" s="4"/>
      <c r="BGT1009" s="4"/>
      <c r="BGU1009" s="4"/>
      <c r="BGV1009" s="4"/>
      <c r="BGW1009" s="4"/>
      <c r="BGX1009" s="4"/>
      <c r="BGY1009" s="4"/>
      <c r="BGZ1009" s="4"/>
      <c r="BHA1009" s="4"/>
      <c r="BHB1009" s="4"/>
      <c r="BHC1009" s="4"/>
      <c r="BHD1009" s="4"/>
      <c r="BHE1009" s="4"/>
      <c r="BHF1009" s="4"/>
      <c r="BHG1009" s="4"/>
      <c r="BHH1009" s="4"/>
      <c r="BHI1009" s="4"/>
      <c r="BHJ1009" s="4"/>
      <c r="BHK1009" s="4"/>
      <c r="BHL1009" s="4"/>
      <c r="BHM1009" s="4"/>
      <c r="BHN1009" s="4"/>
      <c r="BHO1009" s="4"/>
      <c r="BHP1009" s="4"/>
      <c r="BHQ1009" s="4"/>
      <c r="BHR1009" s="4"/>
      <c r="BHS1009" s="4"/>
      <c r="BHT1009" s="4"/>
      <c r="BHU1009" s="4"/>
      <c r="BHV1009" s="4"/>
      <c r="BHW1009" s="4"/>
      <c r="BHX1009" s="4"/>
      <c r="BHY1009" s="4"/>
      <c r="BHZ1009" s="4"/>
      <c r="BIA1009" s="4"/>
      <c r="BIB1009" s="4"/>
      <c r="BIC1009" s="4"/>
      <c r="BID1009" s="4"/>
      <c r="BIE1009" s="4"/>
      <c r="BIF1009" s="4"/>
      <c r="BIG1009" s="4"/>
      <c r="BIH1009" s="4"/>
      <c r="BII1009" s="4"/>
      <c r="BIJ1009" s="4"/>
      <c r="BIK1009" s="4"/>
      <c r="BIL1009" s="4"/>
      <c r="BIM1009" s="4"/>
      <c r="BIN1009" s="4"/>
      <c r="BIO1009" s="4"/>
      <c r="BIP1009" s="4"/>
      <c r="BIQ1009" s="4"/>
      <c r="BIR1009" s="4"/>
      <c r="BIS1009" s="4"/>
      <c r="BIT1009" s="4"/>
      <c r="BIU1009" s="4"/>
      <c r="BIV1009" s="4"/>
      <c r="BIW1009" s="4"/>
      <c r="BIX1009" s="4"/>
      <c r="BIY1009" s="4"/>
      <c r="BIZ1009" s="4"/>
      <c r="BJA1009" s="4"/>
      <c r="BJB1009" s="4"/>
      <c r="BJC1009" s="4"/>
      <c r="BJD1009" s="4"/>
      <c r="BJE1009" s="4"/>
      <c r="BJF1009" s="4"/>
      <c r="BJG1009" s="4"/>
      <c r="BJH1009" s="4"/>
      <c r="BJI1009" s="4"/>
      <c r="BJJ1009" s="4"/>
      <c r="BJK1009" s="4"/>
      <c r="BJL1009" s="4"/>
      <c r="BJM1009" s="4"/>
      <c r="BJN1009" s="4"/>
      <c r="BJO1009" s="4"/>
      <c r="BJP1009" s="4"/>
      <c r="BJQ1009" s="4"/>
      <c r="BJR1009" s="4"/>
      <c r="BJS1009" s="4"/>
      <c r="BJT1009" s="4"/>
      <c r="BJU1009" s="4"/>
      <c r="BJV1009" s="4"/>
      <c r="BJW1009" s="4"/>
      <c r="BJX1009" s="4"/>
      <c r="BJY1009" s="4"/>
      <c r="BJZ1009" s="4"/>
      <c r="BKA1009" s="4"/>
      <c r="BKB1009" s="4"/>
      <c r="BKC1009" s="4"/>
      <c r="BKD1009" s="4"/>
      <c r="BKE1009" s="4"/>
      <c r="BKF1009" s="4"/>
      <c r="BKG1009" s="4"/>
      <c r="BKH1009" s="4"/>
      <c r="BKI1009" s="4"/>
      <c r="BKJ1009" s="4"/>
      <c r="BKK1009" s="4"/>
      <c r="BKL1009" s="4"/>
      <c r="BKM1009" s="4"/>
      <c r="BKN1009" s="4"/>
      <c r="BKO1009" s="4"/>
      <c r="BKP1009" s="4"/>
      <c r="BKQ1009" s="4"/>
      <c r="BKR1009" s="4"/>
      <c r="BKS1009" s="4"/>
      <c r="BKT1009" s="4"/>
      <c r="BKU1009" s="4"/>
      <c r="BKV1009" s="4"/>
      <c r="BKW1009" s="4"/>
      <c r="BKX1009" s="4"/>
      <c r="BKY1009" s="4"/>
      <c r="BKZ1009" s="4"/>
      <c r="BLA1009" s="4"/>
      <c r="BLB1009" s="4"/>
      <c r="BLC1009" s="4"/>
      <c r="BLD1009" s="4"/>
      <c r="BLE1009" s="4"/>
      <c r="BLF1009" s="4"/>
      <c r="BLG1009" s="4"/>
      <c r="BLH1009" s="4"/>
      <c r="BLI1009" s="4"/>
      <c r="BLJ1009" s="4"/>
      <c r="BLK1009" s="4"/>
      <c r="BLL1009" s="4"/>
      <c r="BLM1009" s="4"/>
      <c r="BLN1009" s="4"/>
      <c r="BLO1009" s="4"/>
      <c r="BLP1009" s="4"/>
      <c r="BLQ1009" s="4"/>
      <c r="BLR1009" s="4"/>
      <c r="BLS1009" s="4"/>
      <c r="BLT1009" s="4"/>
      <c r="BLU1009" s="4"/>
      <c r="BLV1009" s="4"/>
      <c r="BLW1009" s="4"/>
      <c r="BLX1009" s="4"/>
      <c r="BLY1009" s="4"/>
      <c r="BLZ1009" s="4"/>
      <c r="BMA1009" s="4"/>
      <c r="BMB1009" s="4"/>
      <c r="BMC1009" s="4"/>
      <c r="BMD1009" s="4"/>
      <c r="BME1009" s="4"/>
      <c r="BMF1009" s="4"/>
      <c r="BMG1009" s="4"/>
      <c r="BMH1009" s="4"/>
      <c r="BMI1009" s="4"/>
      <c r="BMJ1009" s="4"/>
      <c r="BMK1009" s="4"/>
      <c r="BML1009" s="4"/>
      <c r="BMM1009" s="4"/>
      <c r="BMN1009" s="4"/>
      <c r="BMO1009" s="4"/>
      <c r="BMP1009" s="4"/>
      <c r="BMQ1009" s="4"/>
      <c r="BMR1009" s="4"/>
      <c r="BMS1009" s="4"/>
      <c r="BMT1009" s="4"/>
      <c r="BMU1009" s="4"/>
      <c r="BMV1009" s="4"/>
      <c r="BMW1009" s="4"/>
      <c r="BMX1009" s="4"/>
      <c r="BMY1009" s="4"/>
      <c r="BMZ1009" s="4"/>
      <c r="BNA1009" s="4"/>
      <c r="BNB1009" s="4"/>
      <c r="BNC1009" s="4"/>
      <c r="BND1009" s="4"/>
      <c r="BNE1009" s="4"/>
      <c r="BNF1009" s="4"/>
      <c r="BNG1009" s="4"/>
      <c r="BNH1009" s="4"/>
      <c r="BNI1009" s="4"/>
      <c r="BNJ1009" s="4"/>
      <c r="BNK1009" s="4"/>
      <c r="BNL1009" s="4"/>
      <c r="BNM1009" s="4"/>
      <c r="BNN1009" s="4"/>
      <c r="BNO1009" s="4"/>
      <c r="BNP1009" s="4"/>
      <c r="BNQ1009" s="4"/>
      <c r="BNR1009" s="4"/>
      <c r="BNS1009" s="4"/>
      <c r="BNT1009" s="4"/>
      <c r="BNU1009" s="4"/>
      <c r="BNV1009" s="4"/>
      <c r="BNW1009" s="4"/>
      <c r="BNX1009" s="4"/>
      <c r="BNY1009" s="4"/>
      <c r="BNZ1009" s="4"/>
      <c r="BOA1009" s="4"/>
      <c r="BOB1009" s="4"/>
      <c r="BOC1009" s="4"/>
      <c r="BOD1009" s="4"/>
      <c r="BOE1009" s="4"/>
      <c r="BOF1009" s="4"/>
      <c r="BOG1009" s="4"/>
      <c r="BOH1009" s="4"/>
      <c r="BOI1009" s="4"/>
      <c r="BOJ1009" s="4"/>
      <c r="BOK1009" s="4"/>
      <c r="BOL1009" s="4"/>
      <c r="BOM1009" s="4"/>
      <c r="BON1009" s="4"/>
      <c r="BOO1009" s="4"/>
      <c r="BOP1009" s="4"/>
      <c r="BOQ1009" s="4"/>
      <c r="BOR1009" s="4"/>
      <c r="BOS1009" s="4"/>
      <c r="BOT1009" s="4"/>
      <c r="BOU1009" s="4"/>
      <c r="BOV1009" s="4"/>
      <c r="BOW1009" s="4"/>
      <c r="BOX1009" s="4"/>
      <c r="BOY1009" s="4"/>
      <c r="BOZ1009" s="4"/>
      <c r="BPA1009" s="4"/>
      <c r="BPB1009" s="4"/>
      <c r="BPC1009" s="4"/>
      <c r="BPD1009" s="4"/>
      <c r="BPE1009" s="4"/>
      <c r="BPF1009" s="4"/>
      <c r="BPG1009" s="4"/>
      <c r="BPH1009" s="4"/>
      <c r="BPI1009" s="4"/>
      <c r="BPJ1009" s="4"/>
      <c r="BPK1009" s="4"/>
      <c r="BPL1009" s="4"/>
      <c r="BPM1009" s="4"/>
      <c r="BPN1009" s="4"/>
      <c r="BPO1009" s="4"/>
      <c r="BPP1009" s="4"/>
      <c r="BPQ1009" s="4"/>
      <c r="BPR1009" s="4"/>
      <c r="BPS1009" s="4"/>
      <c r="BPT1009" s="4"/>
      <c r="BPU1009" s="4"/>
      <c r="BPV1009" s="4"/>
      <c r="BPW1009" s="4"/>
      <c r="BPX1009" s="4"/>
      <c r="BPY1009" s="4"/>
      <c r="BPZ1009" s="4"/>
      <c r="BQA1009" s="4"/>
      <c r="BQB1009" s="4"/>
      <c r="BQC1009" s="4"/>
      <c r="BQD1009" s="4"/>
      <c r="BQE1009" s="4"/>
      <c r="BQF1009" s="4"/>
      <c r="BQG1009" s="4"/>
      <c r="BQH1009" s="4"/>
      <c r="BQI1009" s="4"/>
      <c r="BQJ1009" s="4"/>
      <c r="BQK1009" s="4"/>
      <c r="BQL1009" s="4"/>
      <c r="BQM1009" s="4"/>
      <c r="BQN1009" s="4"/>
      <c r="BQO1009" s="4"/>
      <c r="BQP1009" s="4"/>
      <c r="BQQ1009" s="4"/>
      <c r="BQR1009" s="4"/>
      <c r="BQS1009" s="4"/>
      <c r="BQT1009" s="4"/>
      <c r="BQU1009" s="4"/>
      <c r="BQV1009" s="4"/>
      <c r="BQW1009" s="4"/>
      <c r="BQX1009" s="4"/>
      <c r="BQY1009" s="4"/>
      <c r="BQZ1009" s="4"/>
      <c r="BRA1009" s="4"/>
      <c r="BRB1009" s="4"/>
      <c r="BRC1009" s="4"/>
      <c r="BRD1009" s="4"/>
      <c r="BRE1009" s="4"/>
      <c r="BRF1009" s="4"/>
      <c r="BRG1009" s="4"/>
      <c r="BRH1009" s="4"/>
      <c r="BRI1009" s="4"/>
      <c r="BRJ1009" s="4"/>
      <c r="BRK1009" s="4"/>
      <c r="BRL1009" s="4"/>
      <c r="BRM1009" s="4"/>
      <c r="BRN1009" s="4"/>
      <c r="BRO1009" s="4"/>
      <c r="BRP1009" s="4"/>
      <c r="BRQ1009" s="4"/>
      <c r="BRR1009" s="4"/>
      <c r="BRS1009" s="4"/>
      <c r="BRT1009" s="4"/>
      <c r="BRU1009" s="4"/>
      <c r="BRV1009" s="4"/>
      <c r="BRW1009" s="4"/>
      <c r="BRX1009" s="4"/>
      <c r="BRY1009" s="4"/>
      <c r="BRZ1009" s="4"/>
      <c r="BSA1009" s="4"/>
      <c r="BSB1009" s="4"/>
      <c r="BSC1009" s="4"/>
      <c r="BSD1009" s="4"/>
      <c r="BSE1009" s="4"/>
      <c r="BSF1009" s="4"/>
      <c r="BSG1009" s="4"/>
      <c r="BSH1009" s="4"/>
      <c r="BSI1009" s="4"/>
      <c r="BSJ1009" s="4"/>
      <c r="BSK1009" s="4"/>
      <c r="BSL1009" s="4"/>
      <c r="BSM1009" s="4"/>
      <c r="BSN1009" s="4"/>
      <c r="BSO1009" s="4"/>
      <c r="BSP1009" s="4"/>
      <c r="BSQ1009" s="4"/>
      <c r="BSR1009" s="4"/>
      <c r="BSS1009" s="4"/>
      <c r="BST1009" s="4"/>
      <c r="BSU1009" s="4"/>
      <c r="BSV1009" s="4"/>
      <c r="BSW1009" s="4"/>
      <c r="BSX1009" s="4"/>
      <c r="BSY1009" s="4"/>
      <c r="BSZ1009" s="4"/>
      <c r="BTA1009" s="4"/>
      <c r="BTB1009" s="4"/>
      <c r="BTC1009" s="4"/>
      <c r="BTD1009" s="4"/>
      <c r="BTE1009" s="4"/>
      <c r="BTF1009" s="4"/>
      <c r="BTG1009" s="4"/>
      <c r="BTH1009" s="4"/>
      <c r="BTI1009" s="4"/>
      <c r="BTJ1009" s="4"/>
      <c r="BTK1009" s="4"/>
      <c r="BTL1009" s="4"/>
      <c r="BTM1009" s="4"/>
      <c r="BTN1009" s="4"/>
      <c r="BTO1009" s="4"/>
      <c r="BTP1009" s="4"/>
      <c r="BTQ1009" s="4"/>
      <c r="BTR1009" s="4"/>
      <c r="BTS1009" s="4"/>
      <c r="BTT1009" s="4"/>
      <c r="BTU1009" s="4"/>
      <c r="BTV1009" s="4"/>
      <c r="BTW1009" s="4"/>
      <c r="BTX1009" s="4"/>
      <c r="BTY1009" s="4"/>
      <c r="BTZ1009" s="4"/>
      <c r="BUA1009" s="4"/>
      <c r="BUB1009" s="4"/>
      <c r="BUC1009" s="4"/>
      <c r="BUD1009" s="4"/>
      <c r="BUE1009" s="4"/>
      <c r="BUF1009" s="4"/>
      <c r="BUG1009" s="4"/>
      <c r="BUH1009" s="4"/>
      <c r="BUI1009" s="4"/>
      <c r="BUJ1009" s="4"/>
      <c r="BUK1009" s="4"/>
      <c r="BUL1009" s="4"/>
      <c r="BUM1009" s="4"/>
      <c r="BUN1009" s="4"/>
      <c r="BUO1009" s="4"/>
      <c r="BUP1009" s="4"/>
      <c r="BUQ1009" s="4"/>
      <c r="BUR1009" s="4"/>
      <c r="BUS1009" s="4"/>
      <c r="BUT1009" s="4"/>
      <c r="BUU1009" s="4"/>
      <c r="BUV1009" s="4"/>
      <c r="BUW1009" s="4"/>
      <c r="BUX1009" s="4"/>
      <c r="BUY1009" s="4"/>
      <c r="BUZ1009" s="4"/>
      <c r="BVA1009" s="4"/>
      <c r="BVB1009" s="4"/>
      <c r="BVC1009" s="4"/>
      <c r="BVD1009" s="4"/>
      <c r="BVE1009" s="4"/>
      <c r="BVF1009" s="4"/>
      <c r="BVG1009" s="4"/>
      <c r="BVH1009" s="4"/>
      <c r="BVI1009" s="4"/>
      <c r="BVJ1009" s="4"/>
      <c r="BVK1009" s="4"/>
      <c r="BVL1009" s="4"/>
      <c r="BVM1009" s="4"/>
      <c r="BVN1009" s="4"/>
      <c r="BVO1009" s="4"/>
      <c r="BVP1009" s="4"/>
      <c r="BVQ1009" s="4"/>
      <c r="BVR1009" s="4"/>
      <c r="BVS1009" s="4"/>
      <c r="BVT1009" s="4"/>
      <c r="BVU1009" s="4"/>
      <c r="BVV1009" s="4"/>
      <c r="BVW1009" s="4"/>
      <c r="BVX1009" s="4"/>
      <c r="BVY1009" s="4"/>
      <c r="BVZ1009" s="4"/>
      <c r="BWA1009" s="4"/>
      <c r="BWB1009" s="4"/>
      <c r="BWC1009" s="4"/>
      <c r="BWD1009" s="4"/>
      <c r="BWE1009" s="4"/>
      <c r="BWF1009" s="4"/>
      <c r="BWG1009" s="4"/>
      <c r="BWH1009" s="4"/>
      <c r="BWI1009" s="4"/>
      <c r="BWJ1009" s="4"/>
      <c r="BWK1009" s="4"/>
      <c r="BWL1009" s="4"/>
      <c r="BWM1009" s="4"/>
      <c r="BWN1009" s="4"/>
      <c r="BWO1009" s="4"/>
      <c r="BWP1009" s="4"/>
      <c r="BWQ1009" s="4"/>
      <c r="BWR1009" s="4"/>
      <c r="BWS1009" s="4"/>
      <c r="BWT1009" s="4"/>
      <c r="BWU1009" s="4"/>
      <c r="BWV1009" s="4"/>
      <c r="BWW1009" s="4"/>
      <c r="BWX1009" s="4"/>
      <c r="BWY1009" s="4"/>
      <c r="BWZ1009" s="4"/>
      <c r="BXA1009" s="4"/>
      <c r="BXB1009" s="4"/>
      <c r="BXC1009" s="4"/>
      <c r="BXD1009" s="4"/>
      <c r="BXE1009" s="4"/>
      <c r="BXF1009" s="4"/>
      <c r="BXG1009" s="4"/>
      <c r="BXH1009" s="4"/>
      <c r="BXI1009" s="4"/>
      <c r="BXJ1009" s="4"/>
      <c r="BXK1009" s="4"/>
      <c r="BXL1009" s="4"/>
      <c r="BXM1009" s="4"/>
      <c r="BXN1009" s="4"/>
      <c r="BXO1009" s="4"/>
      <c r="BXP1009" s="4"/>
      <c r="BXQ1009" s="4"/>
      <c r="BXR1009" s="4"/>
      <c r="BXS1009" s="4"/>
      <c r="BXT1009" s="4"/>
      <c r="BXU1009" s="4"/>
      <c r="BXV1009" s="4"/>
      <c r="BXW1009" s="4"/>
      <c r="BXX1009" s="4"/>
      <c r="BXY1009" s="4"/>
      <c r="BXZ1009" s="4"/>
      <c r="BYA1009" s="4"/>
      <c r="BYB1009" s="4"/>
      <c r="BYC1009" s="4"/>
      <c r="BYD1009" s="4"/>
      <c r="BYE1009" s="4"/>
      <c r="BYF1009" s="4"/>
      <c r="BYG1009" s="4"/>
      <c r="BYH1009" s="4"/>
      <c r="BYI1009" s="4"/>
      <c r="BYJ1009" s="4"/>
      <c r="BYK1009" s="4"/>
      <c r="BYL1009" s="4"/>
      <c r="BYM1009" s="4"/>
      <c r="BYN1009" s="4"/>
      <c r="BYO1009" s="4"/>
      <c r="BYP1009" s="4"/>
      <c r="BYQ1009" s="4"/>
      <c r="BYR1009" s="4"/>
      <c r="BYS1009" s="4"/>
      <c r="BYT1009" s="4"/>
      <c r="BYU1009" s="4"/>
      <c r="BYV1009" s="4"/>
      <c r="BYW1009" s="4"/>
      <c r="BYX1009" s="4"/>
      <c r="BYY1009" s="4"/>
      <c r="BYZ1009" s="4"/>
      <c r="BZA1009" s="4"/>
      <c r="BZB1009" s="4"/>
      <c r="BZC1009" s="4"/>
      <c r="BZD1009" s="4"/>
      <c r="BZE1009" s="4"/>
      <c r="BZF1009" s="4"/>
      <c r="BZG1009" s="4"/>
      <c r="BZH1009" s="4"/>
      <c r="BZI1009" s="4"/>
      <c r="BZJ1009" s="4"/>
      <c r="BZK1009" s="4"/>
      <c r="BZL1009" s="4"/>
      <c r="BZM1009" s="4"/>
      <c r="BZN1009" s="4"/>
      <c r="BZO1009" s="4"/>
      <c r="BZP1009" s="4"/>
      <c r="BZQ1009" s="4"/>
      <c r="BZR1009" s="4"/>
      <c r="BZS1009" s="4"/>
      <c r="BZT1009" s="4"/>
      <c r="BZU1009" s="4"/>
      <c r="BZV1009" s="4"/>
      <c r="BZW1009" s="4"/>
      <c r="BZX1009" s="4"/>
      <c r="BZY1009" s="4"/>
      <c r="BZZ1009" s="4"/>
      <c r="CAA1009" s="4"/>
      <c r="CAB1009" s="4"/>
      <c r="CAC1009" s="4"/>
      <c r="CAD1009" s="4"/>
      <c r="CAE1009" s="4"/>
      <c r="CAF1009" s="4"/>
      <c r="CAG1009" s="4"/>
      <c r="CAH1009" s="4"/>
      <c r="CAI1009" s="4"/>
      <c r="CAJ1009" s="4"/>
      <c r="CAK1009" s="4"/>
      <c r="CAL1009" s="4"/>
      <c r="CAM1009" s="4"/>
      <c r="CAN1009" s="4"/>
      <c r="CAO1009" s="4"/>
      <c r="CAP1009" s="4"/>
      <c r="CAQ1009" s="4"/>
      <c r="CAR1009" s="4"/>
      <c r="CAS1009" s="4"/>
      <c r="CAT1009" s="4"/>
      <c r="CAU1009" s="4"/>
      <c r="CAV1009" s="4"/>
      <c r="CAW1009" s="4"/>
      <c r="CAX1009" s="4"/>
      <c r="CAY1009" s="4"/>
      <c r="CAZ1009" s="4"/>
      <c r="CBA1009" s="4"/>
      <c r="CBB1009" s="4"/>
      <c r="CBC1009" s="4"/>
      <c r="CBD1009" s="4"/>
      <c r="CBE1009" s="4"/>
      <c r="CBF1009" s="4"/>
      <c r="CBG1009" s="4"/>
      <c r="CBH1009" s="4"/>
      <c r="CBI1009" s="4"/>
      <c r="CBJ1009" s="4"/>
      <c r="CBK1009" s="4"/>
      <c r="CBL1009" s="4"/>
      <c r="CBM1009" s="4"/>
      <c r="CBN1009" s="4"/>
      <c r="CBO1009" s="4"/>
      <c r="CBP1009" s="4"/>
      <c r="CBQ1009" s="4"/>
      <c r="CBR1009" s="4"/>
      <c r="CBS1009" s="4"/>
      <c r="CBT1009" s="4"/>
      <c r="CBU1009" s="4"/>
      <c r="CBV1009" s="4"/>
      <c r="CBW1009" s="4"/>
      <c r="CBX1009" s="4"/>
      <c r="CBY1009" s="4"/>
      <c r="CBZ1009" s="4"/>
      <c r="CCA1009" s="4"/>
      <c r="CCB1009" s="4"/>
      <c r="CCC1009" s="4"/>
      <c r="CCD1009" s="4"/>
      <c r="CCE1009" s="4"/>
      <c r="CCF1009" s="4"/>
      <c r="CCG1009" s="4"/>
      <c r="CCH1009" s="4"/>
      <c r="CCI1009" s="4"/>
      <c r="CCJ1009" s="4"/>
      <c r="CCK1009" s="4"/>
      <c r="CCL1009" s="4"/>
      <c r="CCM1009" s="4"/>
      <c r="CCN1009" s="4"/>
      <c r="CCO1009" s="4"/>
      <c r="CCP1009" s="4"/>
      <c r="CCQ1009" s="4"/>
      <c r="CCR1009" s="4"/>
      <c r="CCS1009" s="4"/>
      <c r="CCT1009" s="4"/>
      <c r="CCU1009" s="4"/>
      <c r="CCV1009" s="4"/>
      <c r="CCW1009" s="4"/>
      <c r="CCX1009" s="4"/>
      <c r="CCY1009" s="4"/>
      <c r="CCZ1009" s="4"/>
      <c r="CDA1009" s="4"/>
      <c r="CDB1009" s="4"/>
      <c r="CDC1009" s="4"/>
      <c r="CDD1009" s="4"/>
      <c r="CDE1009" s="4"/>
      <c r="CDF1009" s="4"/>
      <c r="CDG1009" s="4"/>
      <c r="CDH1009" s="4"/>
      <c r="CDI1009" s="4"/>
      <c r="CDJ1009" s="4"/>
      <c r="CDK1009" s="4"/>
      <c r="CDL1009" s="4"/>
      <c r="CDM1009" s="4"/>
      <c r="CDN1009" s="4"/>
      <c r="CDO1009" s="4"/>
      <c r="CDP1009" s="4"/>
      <c r="CDQ1009" s="4"/>
      <c r="CDR1009" s="4"/>
      <c r="CDS1009" s="4"/>
      <c r="CDT1009" s="4"/>
      <c r="CDU1009" s="4"/>
      <c r="CDV1009" s="4"/>
      <c r="CDW1009" s="4"/>
      <c r="CDX1009" s="4"/>
      <c r="CDY1009" s="4"/>
      <c r="CDZ1009" s="4"/>
      <c r="CEA1009" s="4"/>
      <c r="CEB1009" s="4"/>
      <c r="CEC1009" s="4"/>
      <c r="CED1009" s="4"/>
      <c r="CEE1009" s="4"/>
      <c r="CEF1009" s="4"/>
      <c r="CEG1009" s="4"/>
      <c r="CEH1009" s="4"/>
      <c r="CEI1009" s="4"/>
      <c r="CEJ1009" s="4"/>
      <c r="CEK1009" s="4"/>
      <c r="CEL1009" s="4"/>
      <c r="CEM1009" s="4"/>
      <c r="CEN1009" s="4"/>
      <c r="CEO1009" s="4"/>
      <c r="CEP1009" s="4"/>
      <c r="CEQ1009" s="4"/>
      <c r="CER1009" s="4"/>
      <c r="CES1009" s="4"/>
      <c r="CET1009" s="4"/>
      <c r="CEU1009" s="4"/>
      <c r="CEV1009" s="4"/>
      <c r="CEW1009" s="4"/>
      <c r="CEX1009" s="4"/>
      <c r="CEY1009" s="4"/>
      <c r="CEZ1009" s="4"/>
      <c r="CFA1009" s="4"/>
      <c r="CFB1009" s="4"/>
      <c r="CFC1009" s="4"/>
      <c r="CFD1009" s="4"/>
      <c r="CFE1009" s="4"/>
      <c r="CFF1009" s="4"/>
      <c r="CFG1009" s="4"/>
      <c r="CFH1009" s="4"/>
      <c r="CFI1009" s="4"/>
      <c r="CFJ1009" s="4"/>
      <c r="CFK1009" s="4"/>
      <c r="CFL1009" s="4"/>
      <c r="CFM1009" s="4"/>
      <c r="CFN1009" s="4"/>
      <c r="CFO1009" s="4"/>
      <c r="CFP1009" s="4"/>
      <c r="CFQ1009" s="4"/>
      <c r="CFR1009" s="4"/>
      <c r="CFS1009" s="4"/>
      <c r="CFT1009" s="4"/>
      <c r="CFU1009" s="4"/>
      <c r="CFV1009" s="4"/>
      <c r="CFW1009" s="4"/>
      <c r="CFX1009" s="4"/>
      <c r="CFY1009" s="4"/>
      <c r="CFZ1009" s="4"/>
      <c r="CGA1009" s="4"/>
      <c r="CGB1009" s="4"/>
      <c r="CGC1009" s="4"/>
      <c r="CGD1009" s="4"/>
      <c r="CGE1009" s="4"/>
      <c r="CGF1009" s="4"/>
      <c r="CGG1009" s="4"/>
      <c r="CGH1009" s="4"/>
      <c r="CGI1009" s="4"/>
      <c r="CGJ1009" s="4"/>
      <c r="CGK1009" s="4"/>
      <c r="CGL1009" s="4"/>
      <c r="CGM1009" s="4"/>
      <c r="CGN1009" s="4"/>
      <c r="CGO1009" s="4"/>
      <c r="CGP1009" s="4"/>
      <c r="CGQ1009" s="4"/>
      <c r="CGR1009" s="4"/>
      <c r="CGS1009" s="4"/>
      <c r="CGT1009" s="4"/>
      <c r="CGU1009" s="4"/>
      <c r="CGV1009" s="4"/>
      <c r="CGW1009" s="4"/>
      <c r="CGX1009" s="4"/>
      <c r="CGY1009" s="4"/>
      <c r="CGZ1009" s="4"/>
      <c r="CHA1009" s="4"/>
      <c r="CHB1009" s="4"/>
      <c r="CHC1009" s="4"/>
      <c r="CHD1009" s="4"/>
      <c r="CHE1009" s="4"/>
      <c r="CHF1009" s="4"/>
      <c r="CHG1009" s="4"/>
      <c r="CHH1009" s="4"/>
      <c r="CHI1009" s="4"/>
      <c r="CHJ1009" s="4"/>
      <c r="CHK1009" s="4"/>
      <c r="CHL1009" s="4"/>
      <c r="CHM1009" s="4"/>
      <c r="CHN1009" s="4"/>
      <c r="CHO1009" s="4"/>
      <c r="CHP1009" s="4"/>
      <c r="CHQ1009" s="4"/>
      <c r="CHR1009" s="4"/>
      <c r="CHS1009" s="4"/>
      <c r="CHT1009" s="4"/>
      <c r="CHU1009" s="4"/>
      <c r="CHV1009" s="4"/>
      <c r="CHW1009" s="4"/>
      <c r="CHX1009" s="4"/>
      <c r="CHY1009" s="4"/>
      <c r="CHZ1009" s="4"/>
      <c r="CIA1009" s="4"/>
      <c r="CIB1009" s="4"/>
      <c r="CIC1009" s="4"/>
      <c r="CID1009" s="4"/>
      <c r="CIE1009" s="4"/>
      <c r="CIF1009" s="4"/>
      <c r="CIG1009" s="4"/>
      <c r="CIH1009" s="4"/>
      <c r="CII1009" s="4"/>
      <c r="CIJ1009" s="4"/>
      <c r="CIK1009" s="4"/>
      <c r="CIL1009" s="4"/>
      <c r="CIM1009" s="4"/>
      <c r="CIN1009" s="4"/>
      <c r="CIO1009" s="4"/>
      <c r="CIP1009" s="4"/>
      <c r="CIQ1009" s="4"/>
      <c r="CIR1009" s="4"/>
      <c r="CIS1009" s="4"/>
      <c r="CIT1009" s="4"/>
      <c r="CIU1009" s="4"/>
      <c r="CIV1009" s="4"/>
      <c r="CIW1009" s="4"/>
      <c r="CIX1009" s="4"/>
      <c r="CIY1009" s="4"/>
      <c r="CIZ1009" s="4"/>
      <c r="CJA1009" s="4"/>
      <c r="CJB1009" s="4"/>
      <c r="CJC1009" s="4"/>
      <c r="CJD1009" s="4"/>
      <c r="CJE1009" s="4"/>
      <c r="CJF1009" s="4"/>
      <c r="CJG1009" s="4"/>
      <c r="CJH1009" s="4"/>
      <c r="CJI1009" s="4"/>
      <c r="CJJ1009" s="4"/>
      <c r="CJK1009" s="4"/>
      <c r="CJL1009" s="4"/>
      <c r="CJM1009" s="4"/>
      <c r="CJN1009" s="4"/>
      <c r="CJO1009" s="4"/>
      <c r="CJP1009" s="4"/>
      <c r="CJQ1009" s="4"/>
      <c r="CJR1009" s="4"/>
      <c r="CJS1009" s="4"/>
      <c r="CJT1009" s="4"/>
      <c r="CJU1009" s="4"/>
      <c r="CJV1009" s="4"/>
      <c r="CJW1009" s="4"/>
      <c r="CJX1009" s="4"/>
      <c r="CJY1009" s="4"/>
      <c r="CJZ1009" s="4"/>
      <c r="CKA1009" s="4"/>
      <c r="CKB1009" s="4"/>
      <c r="CKC1009" s="4"/>
      <c r="CKD1009" s="4"/>
      <c r="CKE1009" s="4"/>
      <c r="CKF1009" s="4"/>
      <c r="CKG1009" s="4"/>
      <c r="CKH1009" s="4"/>
      <c r="CKI1009" s="4"/>
      <c r="CKJ1009" s="4"/>
      <c r="CKK1009" s="4"/>
      <c r="CKL1009" s="4"/>
      <c r="CKM1009" s="4"/>
      <c r="CKN1009" s="4"/>
      <c r="CKO1009" s="4"/>
      <c r="CKP1009" s="4"/>
      <c r="CKQ1009" s="4"/>
      <c r="CKR1009" s="4"/>
      <c r="CKS1009" s="4"/>
      <c r="CKT1009" s="4"/>
      <c r="CKU1009" s="4"/>
      <c r="CKV1009" s="4"/>
      <c r="CKW1009" s="4"/>
      <c r="CKX1009" s="4"/>
      <c r="CKY1009" s="4"/>
      <c r="CKZ1009" s="4"/>
      <c r="CLA1009" s="4"/>
      <c r="CLB1009" s="4"/>
      <c r="CLC1009" s="4"/>
      <c r="CLD1009" s="4"/>
      <c r="CLE1009" s="4"/>
      <c r="CLF1009" s="4"/>
      <c r="CLG1009" s="4"/>
      <c r="CLH1009" s="4"/>
      <c r="CLI1009" s="4"/>
      <c r="CLJ1009" s="4"/>
      <c r="CLK1009" s="4"/>
      <c r="CLL1009" s="4"/>
      <c r="CLM1009" s="4"/>
      <c r="CLN1009" s="4"/>
      <c r="CLO1009" s="4"/>
      <c r="CLP1009" s="4"/>
      <c r="CLQ1009" s="4"/>
      <c r="CLR1009" s="4"/>
      <c r="CLS1009" s="4"/>
      <c r="CLT1009" s="4"/>
      <c r="CLU1009" s="4"/>
      <c r="CLV1009" s="4"/>
      <c r="CLW1009" s="4"/>
      <c r="CLX1009" s="4"/>
      <c r="CLY1009" s="4"/>
      <c r="CLZ1009" s="4"/>
      <c r="CMA1009" s="4"/>
      <c r="CMB1009" s="4"/>
      <c r="CMC1009" s="4"/>
      <c r="CMD1009" s="4"/>
      <c r="CME1009" s="4"/>
      <c r="CMF1009" s="4"/>
      <c r="CMG1009" s="4"/>
      <c r="CMH1009" s="4"/>
      <c r="CMI1009" s="4"/>
      <c r="CMJ1009" s="4"/>
      <c r="CMK1009" s="4"/>
      <c r="CML1009" s="4"/>
      <c r="CMM1009" s="4"/>
      <c r="CMN1009" s="4"/>
      <c r="CMO1009" s="4"/>
      <c r="CMP1009" s="4"/>
      <c r="CMQ1009" s="4"/>
      <c r="CMR1009" s="4"/>
      <c r="CMS1009" s="4"/>
      <c r="CMT1009" s="4"/>
      <c r="CMU1009" s="4"/>
      <c r="CMV1009" s="4"/>
      <c r="CMW1009" s="4"/>
      <c r="CMX1009" s="4"/>
      <c r="CMY1009" s="4"/>
      <c r="CMZ1009" s="4"/>
      <c r="CNA1009" s="4"/>
      <c r="CNB1009" s="4"/>
      <c r="CNC1009" s="4"/>
      <c r="CND1009" s="4"/>
      <c r="CNE1009" s="4"/>
      <c r="CNF1009" s="4"/>
      <c r="CNG1009" s="4"/>
      <c r="CNH1009" s="4"/>
      <c r="CNI1009" s="4"/>
      <c r="CNJ1009" s="4"/>
      <c r="CNK1009" s="4"/>
      <c r="CNL1009" s="4"/>
      <c r="CNM1009" s="4"/>
      <c r="CNN1009" s="4"/>
      <c r="CNO1009" s="4"/>
      <c r="CNP1009" s="4"/>
      <c r="CNQ1009" s="4"/>
      <c r="CNR1009" s="4"/>
      <c r="CNS1009" s="4"/>
      <c r="CNT1009" s="4"/>
      <c r="CNU1009" s="4"/>
      <c r="CNV1009" s="4"/>
      <c r="CNW1009" s="4"/>
      <c r="CNX1009" s="4"/>
      <c r="CNY1009" s="4"/>
      <c r="CNZ1009" s="4"/>
      <c r="COA1009" s="4"/>
      <c r="COB1009" s="4"/>
      <c r="COC1009" s="4"/>
      <c r="COD1009" s="4"/>
      <c r="COE1009" s="4"/>
      <c r="COF1009" s="4"/>
      <c r="COG1009" s="4"/>
      <c r="COH1009" s="4"/>
      <c r="COI1009" s="4"/>
      <c r="COJ1009" s="4"/>
      <c r="COK1009" s="4"/>
      <c r="COL1009" s="4"/>
      <c r="COM1009" s="4"/>
      <c r="CON1009" s="4"/>
      <c r="COO1009" s="4"/>
      <c r="COP1009" s="4"/>
      <c r="COQ1009" s="4"/>
      <c r="COR1009" s="4"/>
      <c r="COS1009" s="4"/>
      <c r="COT1009" s="4"/>
      <c r="COU1009" s="4"/>
      <c r="COV1009" s="4"/>
      <c r="COW1009" s="4"/>
      <c r="COX1009" s="4"/>
      <c r="COY1009" s="4"/>
      <c r="COZ1009" s="4"/>
      <c r="CPA1009" s="4"/>
      <c r="CPB1009" s="4"/>
      <c r="CPC1009" s="4"/>
      <c r="CPD1009" s="4"/>
      <c r="CPE1009" s="4"/>
      <c r="CPF1009" s="4"/>
      <c r="CPG1009" s="4"/>
      <c r="CPH1009" s="4"/>
      <c r="CPI1009" s="4"/>
      <c r="CPJ1009" s="4"/>
      <c r="CPK1009" s="4"/>
      <c r="CPL1009" s="4"/>
      <c r="CPM1009" s="4"/>
      <c r="CPN1009" s="4"/>
      <c r="CPO1009" s="4"/>
      <c r="CPP1009" s="4"/>
      <c r="CPQ1009" s="4"/>
      <c r="CPR1009" s="4"/>
      <c r="CPS1009" s="4"/>
      <c r="CPT1009" s="4"/>
      <c r="CPU1009" s="4"/>
      <c r="CPV1009" s="4"/>
      <c r="CPW1009" s="4"/>
      <c r="CPX1009" s="4"/>
      <c r="CPY1009" s="4"/>
      <c r="CPZ1009" s="4"/>
      <c r="CQA1009" s="4"/>
      <c r="CQB1009" s="4"/>
      <c r="CQC1009" s="4"/>
      <c r="CQD1009" s="4"/>
      <c r="CQE1009" s="4"/>
      <c r="CQF1009" s="4"/>
      <c r="CQG1009" s="4"/>
      <c r="CQH1009" s="4"/>
      <c r="CQI1009" s="4"/>
      <c r="CQJ1009" s="4"/>
      <c r="CQK1009" s="4"/>
      <c r="CQL1009" s="4"/>
      <c r="CQM1009" s="4"/>
      <c r="CQN1009" s="4"/>
      <c r="CQO1009" s="4"/>
      <c r="CQP1009" s="4"/>
      <c r="CQQ1009" s="4"/>
      <c r="CQR1009" s="4"/>
      <c r="CQS1009" s="4"/>
      <c r="CQT1009" s="4"/>
      <c r="CQU1009" s="4"/>
      <c r="CQV1009" s="4"/>
      <c r="CQW1009" s="4"/>
      <c r="CQX1009" s="4"/>
      <c r="CQY1009" s="4"/>
      <c r="CQZ1009" s="4"/>
      <c r="CRA1009" s="4"/>
      <c r="CRB1009" s="4"/>
      <c r="CRC1009" s="4"/>
      <c r="CRD1009" s="4"/>
      <c r="CRE1009" s="4"/>
      <c r="CRF1009" s="4"/>
      <c r="CRG1009" s="4"/>
      <c r="CRH1009" s="4"/>
      <c r="CRI1009" s="4"/>
      <c r="CRJ1009" s="4"/>
      <c r="CRK1009" s="4"/>
      <c r="CRL1009" s="4"/>
      <c r="CRM1009" s="4"/>
      <c r="CRN1009" s="4"/>
      <c r="CRO1009" s="4"/>
      <c r="CRP1009" s="4"/>
      <c r="CRQ1009" s="4"/>
      <c r="CRR1009" s="4"/>
      <c r="CRS1009" s="4"/>
      <c r="CRT1009" s="4"/>
      <c r="CRU1009" s="4"/>
      <c r="CRV1009" s="4"/>
      <c r="CRW1009" s="4"/>
      <c r="CRX1009" s="4"/>
      <c r="CRY1009" s="4"/>
      <c r="CRZ1009" s="4"/>
      <c r="CSA1009" s="4"/>
      <c r="CSB1009" s="4"/>
      <c r="CSC1009" s="4"/>
      <c r="CSD1009" s="4"/>
      <c r="CSE1009" s="4"/>
      <c r="CSF1009" s="4"/>
      <c r="CSG1009" s="4"/>
      <c r="CSH1009" s="4"/>
      <c r="CSI1009" s="4"/>
      <c r="CSJ1009" s="4"/>
      <c r="CSK1009" s="4"/>
      <c r="CSL1009" s="4"/>
      <c r="CSM1009" s="4"/>
      <c r="CSN1009" s="4"/>
      <c r="CSO1009" s="4"/>
      <c r="CSP1009" s="4"/>
      <c r="CSQ1009" s="4"/>
      <c r="CSR1009" s="4"/>
      <c r="CSS1009" s="4"/>
      <c r="CST1009" s="4"/>
      <c r="CSU1009" s="4"/>
      <c r="CSV1009" s="4"/>
      <c r="CSW1009" s="4"/>
      <c r="CSX1009" s="4"/>
      <c r="CSY1009" s="4"/>
      <c r="CSZ1009" s="4"/>
      <c r="CTA1009" s="4"/>
      <c r="CTB1009" s="4"/>
      <c r="CTC1009" s="4"/>
      <c r="CTD1009" s="4"/>
      <c r="CTE1009" s="4"/>
      <c r="CTF1009" s="4"/>
      <c r="CTG1009" s="4"/>
      <c r="CTH1009" s="4"/>
      <c r="CTI1009" s="4"/>
      <c r="CTJ1009" s="4"/>
      <c r="CTK1009" s="4"/>
      <c r="CTL1009" s="4"/>
      <c r="CTM1009" s="4"/>
      <c r="CTN1009" s="4"/>
      <c r="CTO1009" s="4"/>
      <c r="CTP1009" s="4"/>
      <c r="CTQ1009" s="4"/>
      <c r="CTR1009" s="4"/>
      <c r="CTS1009" s="4"/>
      <c r="CTT1009" s="4"/>
      <c r="CTU1009" s="4"/>
      <c r="CTV1009" s="4"/>
      <c r="CTW1009" s="4"/>
      <c r="CTX1009" s="4"/>
      <c r="CTY1009" s="4"/>
      <c r="CTZ1009" s="4"/>
      <c r="CUA1009" s="4"/>
      <c r="CUB1009" s="4"/>
      <c r="CUC1009" s="4"/>
      <c r="CUD1009" s="4"/>
      <c r="CUE1009" s="4"/>
      <c r="CUF1009" s="4"/>
      <c r="CUG1009" s="4"/>
      <c r="CUH1009" s="4"/>
      <c r="CUI1009" s="4"/>
      <c r="CUJ1009" s="4"/>
      <c r="CUK1009" s="4"/>
      <c r="CUL1009" s="4"/>
      <c r="CUM1009" s="4"/>
      <c r="CUN1009" s="4"/>
      <c r="CUO1009" s="4"/>
      <c r="CUP1009" s="4"/>
      <c r="CUQ1009" s="4"/>
      <c r="CUR1009" s="4"/>
      <c r="CUS1009" s="4"/>
      <c r="CUT1009" s="4"/>
      <c r="CUU1009" s="4"/>
      <c r="CUV1009" s="4"/>
      <c r="CUW1009" s="4"/>
      <c r="CUX1009" s="4"/>
      <c r="CUY1009" s="4"/>
      <c r="CUZ1009" s="4"/>
      <c r="CVA1009" s="4"/>
      <c r="CVB1009" s="4"/>
      <c r="CVC1009" s="4"/>
      <c r="CVD1009" s="4"/>
      <c r="CVE1009" s="4"/>
      <c r="CVF1009" s="4"/>
      <c r="CVG1009" s="4"/>
      <c r="CVH1009" s="4"/>
      <c r="CVI1009" s="4"/>
      <c r="CVJ1009" s="4"/>
      <c r="CVK1009" s="4"/>
      <c r="CVL1009" s="4"/>
      <c r="CVM1009" s="4"/>
      <c r="CVN1009" s="4"/>
      <c r="CVO1009" s="4"/>
      <c r="CVP1009" s="4"/>
      <c r="CVQ1009" s="4"/>
      <c r="CVR1009" s="4"/>
      <c r="CVS1009" s="4"/>
      <c r="CVT1009" s="4"/>
      <c r="CVU1009" s="4"/>
      <c r="CVV1009" s="4"/>
      <c r="CVW1009" s="4"/>
      <c r="CVX1009" s="4"/>
      <c r="CVY1009" s="4"/>
      <c r="CVZ1009" s="4"/>
      <c r="CWA1009" s="4"/>
      <c r="CWB1009" s="4"/>
      <c r="CWC1009" s="4"/>
      <c r="CWD1009" s="4"/>
      <c r="CWE1009" s="4"/>
      <c r="CWF1009" s="4"/>
      <c r="CWG1009" s="4"/>
      <c r="CWH1009" s="4"/>
      <c r="CWI1009" s="4"/>
      <c r="CWJ1009" s="4"/>
      <c r="CWK1009" s="4"/>
      <c r="CWL1009" s="4"/>
      <c r="CWM1009" s="4"/>
      <c r="CWN1009" s="4"/>
      <c r="CWO1009" s="4"/>
      <c r="CWP1009" s="4"/>
      <c r="CWQ1009" s="4"/>
      <c r="CWR1009" s="4"/>
      <c r="CWS1009" s="4"/>
      <c r="CWT1009" s="4"/>
      <c r="CWU1009" s="4"/>
      <c r="CWV1009" s="4"/>
      <c r="CWW1009" s="4"/>
      <c r="CWX1009" s="4"/>
      <c r="CWY1009" s="4"/>
      <c r="CWZ1009" s="4"/>
      <c r="CXA1009" s="4"/>
      <c r="CXB1009" s="4"/>
      <c r="CXC1009" s="4"/>
      <c r="CXD1009" s="4"/>
      <c r="CXE1009" s="4"/>
      <c r="CXF1009" s="4"/>
      <c r="CXG1009" s="4"/>
      <c r="CXH1009" s="4"/>
      <c r="CXI1009" s="4"/>
      <c r="CXJ1009" s="4"/>
      <c r="CXK1009" s="4"/>
      <c r="CXL1009" s="4"/>
      <c r="CXM1009" s="4"/>
      <c r="CXN1009" s="4"/>
      <c r="CXO1009" s="4"/>
      <c r="CXP1009" s="4"/>
      <c r="CXQ1009" s="4"/>
      <c r="CXR1009" s="4"/>
      <c r="CXS1009" s="4"/>
      <c r="CXT1009" s="4"/>
      <c r="CXU1009" s="4"/>
      <c r="CXV1009" s="4"/>
      <c r="CXW1009" s="4"/>
      <c r="CXX1009" s="4"/>
      <c r="CXY1009" s="4"/>
      <c r="CXZ1009" s="4"/>
      <c r="CYA1009" s="4"/>
      <c r="CYB1009" s="4"/>
      <c r="CYC1009" s="4"/>
      <c r="CYD1009" s="4"/>
      <c r="CYE1009" s="4"/>
      <c r="CYF1009" s="4"/>
      <c r="CYG1009" s="4"/>
      <c r="CYH1009" s="4"/>
      <c r="CYI1009" s="4"/>
      <c r="CYJ1009" s="4"/>
      <c r="CYK1009" s="4"/>
      <c r="CYL1009" s="4"/>
      <c r="CYM1009" s="4"/>
      <c r="CYN1009" s="4"/>
      <c r="CYO1009" s="4"/>
      <c r="CYP1009" s="4"/>
      <c r="CYQ1009" s="4"/>
      <c r="CYR1009" s="4"/>
      <c r="CYS1009" s="4"/>
      <c r="CYT1009" s="4"/>
      <c r="CYU1009" s="4"/>
      <c r="CYV1009" s="4"/>
      <c r="CYW1009" s="4"/>
      <c r="CYX1009" s="4"/>
      <c r="CYY1009" s="4"/>
      <c r="CYZ1009" s="4"/>
      <c r="CZA1009" s="4"/>
      <c r="CZB1009" s="4"/>
      <c r="CZC1009" s="4"/>
      <c r="CZD1009" s="4"/>
      <c r="CZE1009" s="4"/>
      <c r="CZF1009" s="4"/>
      <c r="CZG1009" s="4"/>
      <c r="CZH1009" s="4"/>
      <c r="CZI1009" s="4"/>
      <c r="CZJ1009" s="4"/>
      <c r="CZK1009" s="4"/>
      <c r="CZL1009" s="4"/>
      <c r="CZM1009" s="4"/>
      <c r="CZN1009" s="4"/>
      <c r="CZO1009" s="4"/>
      <c r="CZP1009" s="4"/>
      <c r="CZQ1009" s="4"/>
      <c r="CZR1009" s="4"/>
      <c r="CZS1009" s="4"/>
      <c r="CZT1009" s="4"/>
      <c r="CZU1009" s="4"/>
      <c r="CZV1009" s="4"/>
      <c r="CZW1009" s="4"/>
      <c r="CZX1009" s="4"/>
      <c r="CZY1009" s="4"/>
      <c r="CZZ1009" s="4"/>
      <c r="DAA1009" s="4"/>
      <c r="DAB1009" s="4"/>
      <c r="DAC1009" s="4"/>
      <c r="DAD1009" s="4"/>
      <c r="DAE1009" s="4"/>
      <c r="DAF1009" s="4"/>
      <c r="DAG1009" s="4"/>
      <c r="DAH1009" s="4"/>
      <c r="DAI1009" s="4"/>
      <c r="DAJ1009" s="4"/>
      <c r="DAK1009" s="4"/>
      <c r="DAL1009" s="4"/>
      <c r="DAM1009" s="4"/>
      <c r="DAN1009" s="4"/>
      <c r="DAO1009" s="4"/>
      <c r="DAP1009" s="4"/>
      <c r="DAQ1009" s="4"/>
      <c r="DAR1009" s="4"/>
      <c r="DAS1009" s="4"/>
      <c r="DAT1009" s="4"/>
      <c r="DAU1009" s="4"/>
      <c r="DAV1009" s="4"/>
      <c r="DAW1009" s="4"/>
      <c r="DAX1009" s="4"/>
      <c r="DAY1009" s="4"/>
      <c r="DAZ1009" s="4"/>
      <c r="DBA1009" s="4"/>
      <c r="DBB1009" s="4"/>
      <c r="DBC1009" s="4"/>
      <c r="DBD1009" s="4"/>
      <c r="DBE1009" s="4"/>
      <c r="DBF1009" s="4"/>
      <c r="DBG1009" s="4"/>
      <c r="DBH1009" s="4"/>
      <c r="DBI1009" s="4"/>
      <c r="DBJ1009" s="4"/>
      <c r="DBK1009" s="4"/>
      <c r="DBL1009" s="4"/>
      <c r="DBM1009" s="4"/>
      <c r="DBN1009" s="4"/>
      <c r="DBO1009" s="4"/>
      <c r="DBP1009" s="4"/>
      <c r="DBQ1009" s="4"/>
      <c r="DBR1009" s="4"/>
      <c r="DBS1009" s="4"/>
      <c r="DBT1009" s="4"/>
      <c r="DBU1009" s="4"/>
      <c r="DBV1009" s="4"/>
      <c r="DBW1009" s="4"/>
      <c r="DBX1009" s="4"/>
      <c r="DBY1009" s="4"/>
      <c r="DBZ1009" s="4"/>
      <c r="DCA1009" s="4"/>
      <c r="DCB1009" s="4"/>
      <c r="DCC1009" s="4"/>
      <c r="DCD1009" s="4"/>
      <c r="DCE1009" s="4"/>
      <c r="DCF1009" s="4"/>
      <c r="DCG1009" s="4"/>
      <c r="DCH1009" s="4"/>
      <c r="DCI1009" s="4"/>
      <c r="DCJ1009" s="4"/>
      <c r="DCK1009" s="4"/>
      <c r="DCL1009" s="4"/>
      <c r="DCM1009" s="4"/>
      <c r="DCN1009" s="4"/>
      <c r="DCO1009" s="4"/>
      <c r="DCP1009" s="4"/>
      <c r="DCQ1009" s="4"/>
      <c r="DCR1009" s="4"/>
      <c r="DCS1009" s="4"/>
      <c r="DCT1009" s="4"/>
      <c r="DCU1009" s="4"/>
      <c r="DCV1009" s="4"/>
      <c r="DCW1009" s="4"/>
      <c r="DCX1009" s="4"/>
      <c r="DCY1009" s="4"/>
      <c r="DCZ1009" s="4"/>
      <c r="DDA1009" s="4"/>
      <c r="DDB1009" s="4"/>
      <c r="DDC1009" s="4"/>
      <c r="DDD1009" s="4"/>
      <c r="DDE1009" s="4"/>
      <c r="DDF1009" s="4"/>
      <c r="DDG1009" s="4"/>
      <c r="DDH1009" s="4"/>
      <c r="DDI1009" s="4"/>
      <c r="DDJ1009" s="4"/>
      <c r="DDK1009" s="4"/>
      <c r="DDL1009" s="4"/>
      <c r="DDM1009" s="4"/>
      <c r="DDN1009" s="4"/>
      <c r="DDO1009" s="4"/>
      <c r="DDP1009" s="4"/>
      <c r="DDQ1009" s="4"/>
      <c r="DDR1009" s="4"/>
      <c r="DDS1009" s="4"/>
      <c r="DDT1009" s="4"/>
      <c r="DDU1009" s="4"/>
      <c r="DDV1009" s="4"/>
      <c r="DDW1009" s="4"/>
      <c r="DDX1009" s="4"/>
      <c r="DDY1009" s="4"/>
      <c r="DDZ1009" s="4"/>
      <c r="DEA1009" s="4"/>
      <c r="DEB1009" s="4"/>
      <c r="DEC1009" s="4"/>
      <c r="DED1009" s="4"/>
      <c r="DEE1009" s="4"/>
      <c r="DEF1009" s="4"/>
      <c r="DEG1009" s="4"/>
      <c r="DEH1009" s="4"/>
      <c r="DEI1009" s="4"/>
      <c r="DEJ1009" s="4"/>
      <c r="DEK1009" s="4"/>
      <c r="DEL1009" s="4"/>
      <c r="DEM1009" s="4"/>
      <c r="DEN1009" s="4"/>
      <c r="DEO1009" s="4"/>
      <c r="DEP1009" s="4"/>
      <c r="DEQ1009" s="4"/>
      <c r="DER1009" s="4"/>
      <c r="DES1009" s="4"/>
      <c r="DET1009" s="4"/>
      <c r="DEU1009" s="4"/>
      <c r="DEV1009" s="4"/>
      <c r="DEW1009" s="4"/>
      <c r="DEX1009" s="4"/>
      <c r="DEY1009" s="4"/>
      <c r="DEZ1009" s="4"/>
      <c r="DFA1009" s="4"/>
      <c r="DFB1009" s="4"/>
      <c r="DFC1009" s="4"/>
      <c r="DFD1009" s="4"/>
      <c r="DFE1009" s="4"/>
      <c r="DFF1009" s="4"/>
      <c r="DFG1009" s="4"/>
      <c r="DFH1009" s="4"/>
      <c r="DFI1009" s="4"/>
      <c r="DFJ1009" s="4"/>
      <c r="DFK1009" s="4"/>
      <c r="DFL1009" s="4"/>
      <c r="DFM1009" s="4"/>
      <c r="DFN1009" s="4"/>
      <c r="DFO1009" s="4"/>
      <c r="DFP1009" s="4"/>
      <c r="DFQ1009" s="4"/>
      <c r="DFR1009" s="4"/>
      <c r="DFS1009" s="4"/>
      <c r="DFT1009" s="4"/>
      <c r="DFU1009" s="4"/>
      <c r="DFV1009" s="4"/>
      <c r="DFW1009" s="4"/>
      <c r="DFX1009" s="4"/>
      <c r="DFY1009" s="4"/>
      <c r="DFZ1009" s="4"/>
      <c r="DGA1009" s="4"/>
      <c r="DGB1009" s="4"/>
      <c r="DGC1009" s="4"/>
      <c r="DGD1009" s="4"/>
      <c r="DGE1009" s="4"/>
      <c r="DGF1009" s="4"/>
      <c r="DGG1009" s="4"/>
      <c r="DGH1009" s="4"/>
      <c r="DGI1009" s="4"/>
      <c r="DGJ1009" s="4"/>
      <c r="DGK1009" s="4"/>
      <c r="DGL1009" s="4"/>
      <c r="DGM1009" s="4"/>
      <c r="DGN1009" s="4"/>
      <c r="DGO1009" s="4"/>
      <c r="DGP1009" s="4"/>
      <c r="DGQ1009" s="4"/>
      <c r="DGR1009" s="4"/>
      <c r="DGS1009" s="4"/>
      <c r="DGT1009" s="4"/>
      <c r="DGU1009" s="4"/>
      <c r="DGV1009" s="4"/>
      <c r="DGW1009" s="4"/>
      <c r="DGX1009" s="4"/>
      <c r="DGY1009" s="4"/>
      <c r="DGZ1009" s="4"/>
      <c r="DHA1009" s="4"/>
      <c r="DHB1009" s="4"/>
      <c r="DHC1009" s="4"/>
      <c r="DHD1009" s="4"/>
      <c r="DHE1009" s="4"/>
      <c r="DHF1009" s="4"/>
      <c r="DHG1009" s="4"/>
      <c r="DHH1009" s="4"/>
      <c r="DHI1009" s="4"/>
      <c r="DHJ1009" s="4"/>
      <c r="DHK1009" s="4"/>
      <c r="DHL1009" s="4"/>
      <c r="DHM1009" s="4"/>
      <c r="DHN1009" s="4"/>
      <c r="DHO1009" s="4"/>
      <c r="DHP1009" s="4"/>
      <c r="DHQ1009" s="4"/>
      <c r="DHR1009" s="4"/>
      <c r="DHS1009" s="4"/>
      <c r="DHT1009" s="4"/>
      <c r="DHU1009" s="4"/>
      <c r="DHV1009" s="4"/>
      <c r="DHW1009" s="4"/>
      <c r="DHX1009" s="4"/>
      <c r="DHY1009" s="4"/>
      <c r="DHZ1009" s="4"/>
      <c r="DIA1009" s="4"/>
      <c r="DIB1009" s="4"/>
      <c r="DIC1009" s="4"/>
      <c r="DID1009" s="4"/>
      <c r="DIE1009" s="4"/>
      <c r="DIF1009" s="4"/>
      <c r="DIG1009" s="4"/>
      <c r="DIH1009" s="4"/>
      <c r="DII1009" s="4"/>
      <c r="DIJ1009" s="4"/>
      <c r="DIK1009" s="4"/>
      <c r="DIL1009" s="4"/>
      <c r="DIM1009" s="4"/>
      <c r="DIN1009" s="4"/>
      <c r="DIO1009" s="4"/>
      <c r="DIP1009" s="4"/>
      <c r="DIQ1009" s="4"/>
      <c r="DIR1009" s="4"/>
      <c r="DIS1009" s="4"/>
      <c r="DIT1009" s="4"/>
      <c r="DIU1009" s="4"/>
      <c r="DIV1009" s="4"/>
      <c r="DIW1009" s="4"/>
      <c r="DIX1009" s="4"/>
      <c r="DIY1009" s="4"/>
      <c r="DIZ1009" s="4"/>
      <c r="DJA1009" s="4"/>
      <c r="DJB1009" s="4"/>
      <c r="DJC1009" s="4"/>
      <c r="DJD1009" s="4"/>
      <c r="DJE1009" s="4"/>
      <c r="DJF1009" s="4"/>
      <c r="DJG1009" s="4"/>
      <c r="DJH1009" s="4"/>
      <c r="DJI1009" s="4"/>
      <c r="DJJ1009" s="4"/>
      <c r="DJK1009" s="4"/>
      <c r="DJL1009" s="4"/>
      <c r="DJM1009" s="4"/>
      <c r="DJN1009" s="4"/>
      <c r="DJO1009" s="4"/>
      <c r="DJP1009" s="4"/>
      <c r="DJQ1009" s="4"/>
      <c r="DJR1009" s="4"/>
      <c r="DJS1009" s="4"/>
      <c r="DJT1009" s="4"/>
      <c r="DJU1009" s="4"/>
      <c r="DJV1009" s="4"/>
      <c r="DJW1009" s="4"/>
      <c r="DJX1009" s="4"/>
      <c r="DJY1009" s="4"/>
      <c r="DJZ1009" s="4"/>
      <c r="DKA1009" s="4"/>
      <c r="DKB1009" s="4"/>
      <c r="DKC1009" s="4"/>
      <c r="DKD1009" s="4"/>
      <c r="DKE1009" s="4"/>
      <c r="DKF1009" s="4"/>
      <c r="DKG1009" s="4"/>
      <c r="DKH1009" s="4"/>
      <c r="DKI1009" s="4"/>
      <c r="DKJ1009" s="4"/>
      <c r="DKK1009" s="4"/>
      <c r="DKL1009" s="4"/>
      <c r="DKM1009" s="4"/>
      <c r="DKN1009" s="4"/>
      <c r="DKO1009" s="4"/>
      <c r="DKP1009" s="4"/>
      <c r="DKQ1009" s="4"/>
      <c r="DKR1009" s="4"/>
      <c r="DKS1009" s="4"/>
      <c r="DKT1009" s="4"/>
      <c r="DKU1009" s="4"/>
      <c r="DKV1009" s="4"/>
      <c r="DKW1009" s="4"/>
      <c r="DKX1009" s="4"/>
      <c r="DKY1009" s="4"/>
      <c r="DKZ1009" s="4"/>
      <c r="DLA1009" s="4"/>
      <c r="DLB1009" s="4"/>
      <c r="DLC1009" s="4"/>
      <c r="DLD1009" s="4"/>
      <c r="DLE1009" s="4"/>
      <c r="DLF1009" s="4"/>
      <c r="DLG1009" s="4"/>
      <c r="DLH1009" s="4"/>
      <c r="DLI1009" s="4"/>
      <c r="DLJ1009" s="4"/>
      <c r="DLK1009" s="4"/>
      <c r="DLL1009" s="4"/>
      <c r="DLM1009" s="4"/>
      <c r="DLN1009" s="4"/>
      <c r="DLO1009" s="4"/>
      <c r="DLP1009" s="4"/>
      <c r="DLQ1009" s="4"/>
      <c r="DLR1009" s="4"/>
      <c r="DLS1009" s="4"/>
      <c r="DLT1009" s="4"/>
      <c r="DLU1009" s="4"/>
      <c r="DLV1009" s="4"/>
      <c r="DLW1009" s="4"/>
      <c r="DLX1009" s="4"/>
      <c r="DLY1009" s="4"/>
      <c r="DLZ1009" s="4"/>
      <c r="DMA1009" s="4"/>
      <c r="DMB1009" s="4"/>
      <c r="DMC1009" s="4"/>
      <c r="DMD1009" s="4"/>
      <c r="DME1009" s="4"/>
      <c r="DMF1009" s="4"/>
      <c r="DMG1009" s="4"/>
      <c r="DMH1009" s="4"/>
      <c r="DMI1009" s="4"/>
      <c r="DMJ1009" s="4"/>
      <c r="DMK1009" s="4"/>
      <c r="DML1009" s="4"/>
      <c r="DMM1009" s="4"/>
      <c r="DMN1009" s="4"/>
      <c r="DMO1009" s="4"/>
      <c r="DMP1009" s="4"/>
      <c r="DMQ1009" s="4"/>
      <c r="DMR1009" s="4"/>
      <c r="DMS1009" s="4"/>
      <c r="DMT1009" s="4"/>
      <c r="DMU1009" s="4"/>
      <c r="DMV1009" s="4"/>
      <c r="DMW1009" s="4"/>
      <c r="DMX1009" s="4"/>
      <c r="DMY1009" s="4"/>
      <c r="DMZ1009" s="4"/>
      <c r="DNA1009" s="4"/>
      <c r="DNB1009" s="4"/>
      <c r="DNC1009" s="4"/>
      <c r="DND1009" s="4"/>
      <c r="DNE1009" s="4"/>
      <c r="DNF1009" s="4"/>
      <c r="DNG1009" s="4"/>
      <c r="DNH1009" s="4"/>
      <c r="DNI1009" s="4"/>
      <c r="DNJ1009" s="4"/>
      <c r="DNK1009" s="4"/>
      <c r="DNL1009" s="4"/>
      <c r="DNM1009" s="4"/>
      <c r="DNN1009" s="4"/>
      <c r="DNO1009" s="4"/>
      <c r="DNP1009" s="4"/>
      <c r="DNQ1009" s="4"/>
      <c r="DNR1009" s="4"/>
      <c r="DNS1009" s="4"/>
      <c r="DNT1009" s="4"/>
      <c r="DNU1009" s="4"/>
      <c r="DNV1009" s="4"/>
      <c r="DNW1009" s="4"/>
      <c r="DNX1009" s="4"/>
      <c r="DNY1009" s="4"/>
      <c r="DNZ1009" s="4"/>
      <c r="DOA1009" s="4"/>
      <c r="DOB1009" s="4"/>
      <c r="DOC1009" s="4"/>
      <c r="DOD1009" s="4"/>
      <c r="DOE1009" s="4"/>
      <c r="DOF1009" s="4"/>
      <c r="DOG1009" s="4"/>
      <c r="DOH1009" s="4"/>
      <c r="DOI1009" s="4"/>
      <c r="DOJ1009" s="4"/>
      <c r="DOK1009" s="4"/>
      <c r="DOL1009" s="4"/>
      <c r="DOM1009" s="4"/>
      <c r="DON1009" s="4"/>
      <c r="DOO1009" s="4"/>
      <c r="DOP1009" s="4"/>
      <c r="DOQ1009" s="4"/>
      <c r="DOR1009" s="4"/>
      <c r="DOS1009" s="4"/>
      <c r="DOT1009" s="4"/>
      <c r="DOU1009" s="4"/>
      <c r="DOV1009" s="4"/>
      <c r="DOW1009" s="4"/>
      <c r="DOX1009" s="4"/>
      <c r="DOY1009" s="4"/>
      <c r="DOZ1009" s="4"/>
      <c r="DPA1009" s="4"/>
      <c r="DPB1009" s="4"/>
      <c r="DPC1009" s="4"/>
      <c r="DPD1009" s="4"/>
      <c r="DPE1009" s="4"/>
      <c r="DPF1009" s="4"/>
      <c r="DPG1009" s="4"/>
      <c r="DPH1009" s="4"/>
      <c r="DPI1009" s="4"/>
      <c r="DPJ1009" s="4"/>
      <c r="DPK1009" s="4"/>
      <c r="DPL1009" s="4"/>
      <c r="DPM1009" s="4"/>
      <c r="DPN1009" s="4"/>
      <c r="DPO1009" s="4"/>
      <c r="DPP1009" s="4"/>
      <c r="DPQ1009" s="4"/>
      <c r="DPR1009" s="4"/>
      <c r="DPS1009" s="4"/>
      <c r="DPT1009" s="4"/>
      <c r="DPU1009" s="4"/>
      <c r="DPV1009" s="4"/>
      <c r="DPW1009" s="4"/>
      <c r="DPX1009" s="4"/>
      <c r="DPY1009" s="4"/>
      <c r="DPZ1009" s="4"/>
      <c r="DQA1009" s="4"/>
      <c r="DQB1009" s="4"/>
      <c r="DQC1009" s="4"/>
      <c r="DQD1009" s="4"/>
      <c r="DQE1009" s="4"/>
      <c r="DQF1009" s="4"/>
      <c r="DQG1009" s="4"/>
      <c r="DQH1009" s="4"/>
      <c r="DQI1009" s="4"/>
      <c r="DQJ1009" s="4"/>
      <c r="DQK1009" s="4"/>
      <c r="DQL1009" s="4"/>
      <c r="DQM1009" s="4"/>
      <c r="DQN1009" s="4"/>
      <c r="DQO1009" s="4"/>
      <c r="DQP1009" s="4"/>
      <c r="DQQ1009" s="4"/>
      <c r="DQR1009" s="4"/>
      <c r="DQS1009" s="4"/>
      <c r="DQT1009" s="4"/>
      <c r="DQU1009" s="4"/>
      <c r="DQV1009" s="4"/>
      <c r="DQW1009" s="4"/>
      <c r="DQX1009" s="4"/>
      <c r="DQY1009" s="4"/>
      <c r="DQZ1009" s="4"/>
      <c r="DRA1009" s="4"/>
      <c r="DRB1009" s="4"/>
      <c r="DRC1009" s="4"/>
      <c r="DRD1009" s="4"/>
      <c r="DRE1009" s="4"/>
      <c r="DRF1009" s="4"/>
      <c r="DRG1009" s="4"/>
      <c r="DRH1009" s="4"/>
      <c r="DRI1009" s="4"/>
      <c r="DRJ1009" s="4"/>
      <c r="DRK1009" s="4"/>
      <c r="DRL1009" s="4"/>
      <c r="DRM1009" s="4"/>
      <c r="DRN1009" s="4"/>
      <c r="DRO1009" s="4"/>
      <c r="DRP1009" s="4"/>
      <c r="DRQ1009" s="4"/>
      <c r="DRR1009" s="4"/>
      <c r="DRS1009" s="4"/>
      <c r="DRT1009" s="4"/>
      <c r="DRU1009" s="4"/>
      <c r="DRV1009" s="4"/>
      <c r="DRW1009" s="4"/>
      <c r="DRX1009" s="4"/>
      <c r="DRY1009" s="4"/>
      <c r="DRZ1009" s="4"/>
      <c r="DSA1009" s="4"/>
      <c r="DSB1009" s="4"/>
      <c r="DSC1009" s="4"/>
      <c r="DSD1009" s="4"/>
      <c r="DSE1009" s="4"/>
      <c r="DSF1009" s="4"/>
      <c r="DSG1009" s="4"/>
      <c r="DSH1009" s="4"/>
      <c r="DSI1009" s="4"/>
      <c r="DSJ1009" s="4"/>
      <c r="DSK1009" s="4"/>
      <c r="DSL1009" s="4"/>
      <c r="DSM1009" s="4"/>
      <c r="DSN1009" s="4"/>
      <c r="DSO1009" s="4"/>
      <c r="DSP1009" s="4"/>
      <c r="DSQ1009" s="4"/>
      <c r="DSR1009" s="4"/>
      <c r="DSS1009" s="4"/>
      <c r="DST1009" s="4"/>
      <c r="DSU1009" s="4"/>
      <c r="DSV1009" s="4"/>
      <c r="DSW1009" s="4"/>
      <c r="DSX1009" s="4"/>
      <c r="DSY1009" s="4"/>
      <c r="DSZ1009" s="4"/>
      <c r="DTA1009" s="4"/>
      <c r="DTB1009" s="4"/>
      <c r="DTC1009" s="4"/>
      <c r="DTD1009" s="4"/>
      <c r="DTE1009" s="4"/>
      <c r="DTF1009" s="4"/>
      <c r="DTG1009" s="4"/>
      <c r="DTH1009" s="4"/>
      <c r="DTI1009" s="4"/>
      <c r="DTJ1009" s="4"/>
      <c r="DTK1009" s="4"/>
      <c r="DTL1009" s="4"/>
      <c r="DTM1009" s="4"/>
      <c r="DTN1009" s="4"/>
      <c r="DTO1009" s="4"/>
      <c r="DTP1009" s="4"/>
      <c r="DTQ1009" s="4"/>
      <c r="DTR1009" s="4"/>
      <c r="DTS1009" s="4"/>
      <c r="DTT1009" s="4"/>
      <c r="DTU1009" s="4"/>
      <c r="DTV1009" s="4"/>
      <c r="DTW1009" s="4"/>
      <c r="DTX1009" s="4"/>
      <c r="DTY1009" s="4"/>
      <c r="DTZ1009" s="4"/>
      <c r="DUA1009" s="4"/>
      <c r="DUB1009" s="4"/>
      <c r="DUC1009" s="4"/>
      <c r="DUD1009" s="4"/>
      <c r="DUE1009" s="4"/>
      <c r="DUF1009" s="4"/>
      <c r="DUG1009" s="4"/>
      <c r="DUH1009" s="4"/>
      <c r="DUI1009" s="4"/>
      <c r="DUJ1009" s="4"/>
      <c r="DUK1009" s="4"/>
      <c r="DUL1009" s="4"/>
      <c r="DUM1009" s="4"/>
      <c r="DUN1009" s="4"/>
      <c r="DUO1009" s="4"/>
      <c r="DUP1009" s="4"/>
      <c r="DUQ1009" s="4"/>
      <c r="DUR1009" s="4"/>
      <c r="DUS1009" s="4"/>
      <c r="DUT1009" s="4"/>
      <c r="DUU1009" s="4"/>
      <c r="DUV1009" s="4"/>
      <c r="DUW1009" s="4"/>
      <c r="DUX1009" s="4"/>
      <c r="DUY1009" s="4"/>
      <c r="DUZ1009" s="4"/>
      <c r="DVA1009" s="4"/>
      <c r="DVB1009" s="4"/>
      <c r="DVC1009" s="4"/>
      <c r="DVD1009" s="4"/>
      <c r="DVE1009" s="4"/>
      <c r="DVF1009" s="4"/>
      <c r="DVG1009" s="4"/>
      <c r="DVH1009" s="4"/>
      <c r="DVI1009" s="4"/>
      <c r="DVJ1009" s="4"/>
      <c r="DVK1009" s="4"/>
      <c r="DVL1009" s="4"/>
      <c r="DVM1009" s="4"/>
      <c r="DVN1009" s="4"/>
      <c r="DVO1009" s="4"/>
      <c r="DVP1009" s="4"/>
      <c r="DVQ1009" s="4"/>
      <c r="DVR1009" s="4"/>
      <c r="DVS1009" s="4"/>
      <c r="DVT1009" s="4"/>
      <c r="DVU1009" s="4"/>
      <c r="DVV1009" s="4"/>
      <c r="DVW1009" s="4"/>
      <c r="DVX1009" s="4"/>
      <c r="DVY1009" s="4"/>
      <c r="DVZ1009" s="4"/>
      <c r="DWA1009" s="4"/>
      <c r="DWB1009" s="4"/>
      <c r="DWC1009" s="4"/>
      <c r="DWD1009" s="4"/>
      <c r="DWE1009" s="4"/>
      <c r="DWF1009" s="4"/>
      <c r="DWG1009" s="4"/>
      <c r="DWH1009" s="4"/>
      <c r="DWI1009" s="4"/>
      <c r="DWJ1009" s="4"/>
      <c r="DWK1009" s="4"/>
      <c r="DWL1009" s="4"/>
      <c r="DWM1009" s="4"/>
      <c r="DWN1009" s="4"/>
      <c r="DWO1009" s="4"/>
      <c r="DWP1009" s="4"/>
      <c r="DWQ1009" s="4"/>
      <c r="DWR1009" s="4"/>
      <c r="DWS1009" s="4"/>
      <c r="DWT1009" s="4"/>
      <c r="DWU1009" s="4"/>
      <c r="DWV1009" s="4"/>
      <c r="DWW1009" s="4"/>
      <c r="DWX1009" s="4"/>
      <c r="DWY1009" s="4"/>
      <c r="DWZ1009" s="4"/>
      <c r="DXA1009" s="4"/>
      <c r="DXB1009" s="4"/>
      <c r="DXC1009" s="4"/>
      <c r="DXD1009" s="4"/>
      <c r="DXE1009" s="4"/>
      <c r="DXF1009" s="4"/>
      <c r="DXG1009" s="4"/>
      <c r="DXH1009" s="4"/>
      <c r="DXI1009" s="4"/>
      <c r="DXJ1009" s="4"/>
      <c r="DXK1009" s="4"/>
      <c r="DXL1009" s="4"/>
      <c r="DXM1009" s="4"/>
      <c r="DXN1009" s="4"/>
      <c r="DXO1009" s="4"/>
      <c r="DXP1009" s="4"/>
      <c r="DXQ1009" s="4"/>
      <c r="DXR1009" s="4"/>
      <c r="DXS1009" s="4"/>
      <c r="DXT1009" s="4"/>
      <c r="DXU1009" s="4"/>
      <c r="DXV1009" s="4"/>
      <c r="DXW1009" s="4"/>
      <c r="DXX1009" s="4"/>
      <c r="DXY1009" s="4"/>
      <c r="DXZ1009" s="4"/>
      <c r="DYA1009" s="4"/>
      <c r="DYB1009" s="4"/>
      <c r="DYC1009" s="4"/>
      <c r="DYD1009" s="4"/>
      <c r="DYE1009" s="4"/>
      <c r="DYF1009" s="4"/>
      <c r="DYG1009" s="4"/>
      <c r="DYH1009" s="4"/>
      <c r="DYI1009" s="4"/>
      <c r="DYJ1009" s="4"/>
      <c r="DYK1009" s="4"/>
      <c r="DYL1009" s="4"/>
      <c r="DYM1009" s="4"/>
      <c r="DYN1009" s="4"/>
      <c r="DYO1009" s="4"/>
      <c r="DYP1009" s="4"/>
      <c r="DYQ1009" s="4"/>
      <c r="DYR1009" s="4"/>
      <c r="DYS1009" s="4"/>
      <c r="DYT1009" s="4"/>
      <c r="DYU1009" s="4"/>
      <c r="DYV1009" s="4"/>
      <c r="DYW1009" s="4"/>
      <c r="DYX1009" s="4"/>
      <c r="DYY1009" s="4"/>
      <c r="DYZ1009" s="4"/>
      <c r="DZA1009" s="4"/>
      <c r="DZB1009" s="4"/>
      <c r="DZC1009" s="4"/>
      <c r="DZD1009" s="4"/>
      <c r="DZE1009" s="4"/>
      <c r="DZF1009" s="4"/>
      <c r="DZG1009" s="4"/>
      <c r="DZH1009" s="4"/>
      <c r="DZI1009" s="4"/>
      <c r="DZJ1009" s="4"/>
      <c r="DZK1009" s="4"/>
      <c r="DZL1009" s="4"/>
      <c r="DZM1009" s="4"/>
      <c r="DZN1009" s="4"/>
      <c r="DZO1009" s="4"/>
      <c r="DZP1009" s="4"/>
      <c r="DZQ1009" s="4"/>
      <c r="DZR1009" s="4"/>
      <c r="DZS1009" s="4"/>
      <c r="DZT1009" s="4"/>
      <c r="DZU1009" s="4"/>
      <c r="DZV1009" s="4"/>
      <c r="DZW1009" s="4"/>
      <c r="DZX1009" s="4"/>
      <c r="DZY1009" s="4"/>
      <c r="DZZ1009" s="4"/>
      <c r="EAA1009" s="4"/>
      <c r="EAB1009" s="4"/>
      <c r="EAC1009" s="4"/>
      <c r="EAD1009" s="4"/>
      <c r="EAE1009" s="4"/>
      <c r="EAF1009" s="4"/>
      <c r="EAG1009" s="4"/>
      <c r="EAH1009" s="4"/>
      <c r="EAI1009" s="4"/>
      <c r="EAJ1009" s="4"/>
      <c r="EAK1009" s="4"/>
      <c r="EAL1009" s="4"/>
      <c r="EAM1009" s="4"/>
      <c r="EAN1009" s="4"/>
      <c r="EAO1009" s="4"/>
      <c r="EAP1009" s="4"/>
      <c r="EAQ1009" s="4"/>
      <c r="EAR1009" s="4"/>
      <c r="EAS1009" s="4"/>
      <c r="EAT1009" s="4"/>
      <c r="EAU1009" s="4"/>
      <c r="EAV1009" s="4"/>
      <c r="EAW1009" s="4"/>
      <c r="EAX1009" s="4"/>
      <c r="EAY1009" s="4"/>
      <c r="EAZ1009" s="4"/>
      <c r="EBA1009" s="4"/>
      <c r="EBB1009" s="4"/>
      <c r="EBC1009" s="4"/>
      <c r="EBD1009" s="4"/>
      <c r="EBE1009" s="4"/>
      <c r="EBF1009" s="4"/>
      <c r="EBG1009" s="4"/>
      <c r="EBH1009" s="4"/>
      <c r="EBI1009" s="4"/>
      <c r="EBJ1009" s="4"/>
      <c r="EBK1009" s="4"/>
      <c r="EBL1009" s="4"/>
      <c r="EBM1009" s="4"/>
      <c r="EBN1009" s="4"/>
      <c r="EBO1009" s="4"/>
      <c r="EBP1009" s="4"/>
      <c r="EBQ1009" s="4"/>
      <c r="EBR1009" s="4"/>
      <c r="EBS1009" s="4"/>
      <c r="EBT1009" s="4"/>
      <c r="EBU1009" s="4"/>
      <c r="EBV1009" s="4"/>
      <c r="EBW1009" s="4"/>
      <c r="EBX1009" s="4"/>
      <c r="EBY1009" s="4"/>
      <c r="EBZ1009" s="4"/>
      <c r="ECA1009" s="4"/>
      <c r="ECB1009" s="4"/>
      <c r="ECC1009" s="4"/>
      <c r="ECD1009" s="4"/>
      <c r="ECE1009" s="4"/>
      <c r="ECF1009" s="4"/>
      <c r="ECG1009" s="4"/>
      <c r="ECH1009" s="4"/>
      <c r="ECI1009" s="4"/>
      <c r="ECJ1009" s="4"/>
      <c r="ECK1009" s="4"/>
      <c r="ECL1009" s="4"/>
      <c r="ECM1009" s="4"/>
      <c r="ECN1009" s="4"/>
      <c r="ECO1009" s="4"/>
      <c r="ECP1009" s="4"/>
      <c r="ECQ1009" s="4"/>
      <c r="ECR1009" s="4"/>
      <c r="ECS1009" s="4"/>
      <c r="ECT1009" s="4"/>
      <c r="ECU1009" s="4"/>
      <c r="ECV1009" s="4"/>
      <c r="ECW1009" s="4"/>
      <c r="ECX1009" s="4"/>
      <c r="ECY1009" s="4"/>
      <c r="ECZ1009" s="4"/>
      <c r="EDA1009" s="4"/>
      <c r="EDB1009" s="4"/>
      <c r="EDC1009" s="4"/>
      <c r="EDD1009" s="4"/>
      <c r="EDE1009" s="4"/>
      <c r="EDF1009" s="4"/>
      <c r="EDG1009" s="4"/>
      <c r="EDH1009" s="4"/>
      <c r="EDI1009" s="4"/>
      <c r="EDJ1009" s="4"/>
      <c r="EDK1009" s="4"/>
      <c r="EDL1009" s="4"/>
      <c r="EDM1009" s="4"/>
      <c r="EDN1009" s="4"/>
      <c r="EDO1009" s="4"/>
      <c r="EDP1009" s="4"/>
      <c r="EDQ1009" s="4"/>
      <c r="EDR1009" s="4"/>
      <c r="EDS1009" s="4"/>
      <c r="EDT1009" s="4"/>
      <c r="EDU1009" s="4"/>
      <c r="EDV1009" s="4"/>
      <c r="EDW1009" s="4"/>
      <c r="EDX1009" s="4"/>
      <c r="EDY1009" s="4"/>
      <c r="EDZ1009" s="4"/>
      <c r="EEA1009" s="4"/>
      <c r="EEB1009" s="4"/>
      <c r="EEC1009" s="4"/>
      <c r="EED1009" s="4"/>
      <c r="EEE1009" s="4"/>
      <c r="EEF1009" s="4"/>
      <c r="EEG1009" s="4"/>
      <c r="EEH1009" s="4"/>
      <c r="EEI1009" s="4"/>
      <c r="EEJ1009" s="4"/>
      <c r="EEK1009" s="4"/>
      <c r="EEL1009" s="4"/>
      <c r="EEM1009" s="4"/>
      <c r="EEN1009" s="4"/>
      <c r="EEO1009" s="4"/>
      <c r="EEP1009" s="4"/>
      <c r="EEQ1009" s="4"/>
      <c r="EER1009" s="4"/>
      <c r="EES1009" s="4"/>
      <c r="EET1009" s="4"/>
      <c r="EEU1009" s="4"/>
      <c r="EEV1009" s="4"/>
      <c r="EEW1009" s="4"/>
      <c r="EEX1009" s="4"/>
      <c r="EEY1009" s="4"/>
      <c r="EEZ1009" s="4"/>
      <c r="EFA1009" s="4"/>
      <c r="EFB1009" s="4"/>
      <c r="EFC1009" s="4"/>
      <c r="EFD1009" s="4"/>
      <c r="EFE1009" s="4"/>
      <c r="EFF1009" s="4"/>
      <c r="EFG1009" s="4"/>
      <c r="EFH1009" s="4"/>
      <c r="EFI1009" s="4"/>
      <c r="EFJ1009" s="4"/>
      <c r="EFK1009" s="4"/>
      <c r="EFL1009" s="4"/>
      <c r="EFM1009" s="4"/>
      <c r="EFN1009" s="4"/>
      <c r="EFO1009" s="4"/>
      <c r="EFP1009" s="4"/>
      <c r="EFQ1009" s="4"/>
      <c r="EFR1009" s="4"/>
      <c r="EFS1009" s="4"/>
      <c r="EFT1009" s="4"/>
      <c r="EFU1009" s="4"/>
      <c r="EFV1009" s="4"/>
      <c r="EFW1009" s="4"/>
      <c r="EFX1009" s="4"/>
      <c r="EFY1009" s="4"/>
      <c r="EFZ1009" s="4"/>
      <c r="EGA1009" s="4"/>
      <c r="EGB1009" s="4"/>
      <c r="EGC1009" s="4"/>
      <c r="EGD1009" s="4"/>
      <c r="EGE1009" s="4"/>
      <c r="EGF1009" s="4"/>
      <c r="EGG1009" s="4"/>
      <c r="EGH1009" s="4"/>
      <c r="EGI1009" s="4"/>
      <c r="EGJ1009" s="4"/>
      <c r="EGK1009" s="4"/>
      <c r="EGL1009" s="4"/>
      <c r="EGM1009" s="4"/>
      <c r="EGN1009" s="4"/>
      <c r="EGO1009" s="4"/>
      <c r="EGP1009" s="4"/>
      <c r="EGQ1009" s="4"/>
      <c r="EGR1009" s="4"/>
      <c r="EGS1009" s="4"/>
      <c r="EGT1009" s="4"/>
      <c r="EGU1009" s="4"/>
      <c r="EGV1009" s="4"/>
      <c r="EGW1009" s="4"/>
      <c r="EGX1009" s="4"/>
      <c r="EGY1009" s="4"/>
      <c r="EGZ1009" s="4"/>
      <c r="EHA1009" s="4"/>
      <c r="EHB1009" s="4"/>
      <c r="EHC1009" s="4"/>
      <c r="EHD1009" s="4"/>
      <c r="EHE1009" s="4"/>
      <c r="EHF1009" s="4"/>
      <c r="EHG1009" s="4"/>
      <c r="EHH1009" s="4"/>
      <c r="EHI1009" s="4"/>
      <c r="EHJ1009" s="4"/>
      <c r="EHK1009" s="4"/>
      <c r="EHL1009" s="4"/>
      <c r="EHM1009" s="4"/>
      <c r="EHN1009" s="4"/>
      <c r="EHO1009" s="4"/>
      <c r="EHP1009" s="4"/>
      <c r="EHQ1009" s="4"/>
      <c r="EHR1009" s="4"/>
      <c r="EHS1009" s="4"/>
      <c r="EHT1009" s="4"/>
      <c r="EHU1009" s="4"/>
      <c r="EHV1009" s="4"/>
      <c r="EHW1009" s="4"/>
      <c r="EHX1009" s="4"/>
      <c r="EHY1009" s="4"/>
      <c r="EHZ1009" s="4"/>
      <c r="EIA1009" s="4"/>
      <c r="EIB1009" s="4"/>
      <c r="EIC1009" s="4"/>
      <c r="EID1009" s="4"/>
      <c r="EIE1009" s="4"/>
      <c r="EIF1009" s="4"/>
      <c r="EIG1009" s="4"/>
      <c r="EIH1009" s="4"/>
      <c r="EII1009" s="4"/>
      <c r="EIJ1009" s="4"/>
      <c r="EIK1009" s="4"/>
      <c r="EIL1009" s="4"/>
      <c r="EIM1009" s="4"/>
      <c r="EIN1009" s="4"/>
      <c r="EIO1009" s="4"/>
      <c r="EIP1009" s="4"/>
      <c r="EIQ1009" s="4"/>
      <c r="EIR1009" s="4"/>
      <c r="EIS1009" s="4"/>
      <c r="EIT1009" s="4"/>
      <c r="EIU1009" s="4"/>
      <c r="EIV1009" s="4"/>
      <c r="EIW1009" s="4"/>
      <c r="EIX1009" s="4"/>
      <c r="EIY1009" s="4"/>
      <c r="EIZ1009" s="4"/>
      <c r="EJA1009" s="4"/>
      <c r="EJB1009" s="4"/>
      <c r="EJC1009" s="4"/>
      <c r="EJD1009" s="4"/>
      <c r="EJE1009" s="4"/>
      <c r="EJF1009" s="4"/>
      <c r="EJG1009" s="4"/>
      <c r="EJH1009" s="4"/>
      <c r="EJI1009" s="4"/>
      <c r="EJJ1009" s="4"/>
      <c r="EJK1009" s="4"/>
      <c r="EJL1009" s="4"/>
      <c r="EJM1009" s="4"/>
      <c r="EJN1009" s="4"/>
      <c r="EJO1009" s="4"/>
      <c r="EJP1009" s="4"/>
      <c r="EJQ1009" s="4"/>
      <c r="EJR1009" s="4"/>
      <c r="EJS1009" s="4"/>
      <c r="EJT1009" s="4"/>
      <c r="EJU1009" s="4"/>
      <c r="EJV1009" s="4"/>
      <c r="EJW1009" s="4"/>
      <c r="EJX1009" s="4"/>
      <c r="EJY1009" s="4"/>
      <c r="EJZ1009" s="4"/>
      <c r="EKA1009" s="4"/>
      <c r="EKB1009" s="4"/>
      <c r="EKC1009" s="4"/>
      <c r="EKD1009" s="4"/>
      <c r="EKE1009" s="4"/>
      <c r="EKF1009" s="4"/>
      <c r="EKG1009" s="4"/>
      <c r="EKH1009" s="4"/>
      <c r="EKI1009" s="4"/>
      <c r="EKJ1009" s="4"/>
      <c r="EKK1009" s="4"/>
      <c r="EKL1009" s="4"/>
      <c r="EKM1009" s="4"/>
      <c r="EKN1009" s="4"/>
      <c r="EKO1009" s="4"/>
      <c r="EKP1009" s="4"/>
      <c r="EKQ1009" s="4"/>
      <c r="EKR1009" s="4"/>
      <c r="EKS1009" s="4"/>
      <c r="EKT1009" s="4"/>
      <c r="EKU1009" s="4"/>
      <c r="EKV1009" s="4"/>
      <c r="EKW1009" s="4"/>
      <c r="EKX1009" s="4"/>
      <c r="EKY1009" s="4"/>
      <c r="EKZ1009" s="4"/>
      <c r="ELA1009" s="4"/>
      <c r="ELB1009" s="4"/>
      <c r="ELC1009" s="4"/>
      <c r="ELD1009" s="4"/>
      <c r="ELE1009" s="4"/>
      <c r="ELF1009" s="4"/>
      <c r="ELG1009" s="4"/>
      <c r="ELH1009" s="4"/>
      <c r="ELI1009" s="4"/>
      <c r="ELJ1009" s="4"/>
      <c r="ELK1009" s="4"/>
      <c r="ELL1009" s="4"/>
      <c r="ELM1009" s="4"/>
      <c r="ELN1009" s="4"/>
      <c r="ELO1009" s="4"/>
      <c r="ELP1009" s="4"/>
      <c r="ELQ1009" s="4"/>
      <c r="ELR1009" s="4"/>
      <c r="ELS1009" s="4"/>
      <c r="ELT1009" s="4"/>
      <c r="ELU1009" s="4"/>
      <c r="ELV1009" s="4"/>
      <c r="ELW1009" s="4"/>
      <c r="ELX1009" s="4"/>
      <c r="ELY1009" s="4"/>
      <c r="ELZ1009" s="4"/>
      <c r="EMA1009" s="4"/>
      <c r="EMB1009" s="4"/>
      <c r="EMC1009" s="4"/>
      <c r="EMD1009" s="4"/>
      <c r="EME1009" s="4"/>
      <c r="EMF1009" s="4"/>
      <c r="EMG1009" s="4"/>
      <c r="EMH1009" s="4"/>
      <c r="EMI1009" s="4"/>
      <c r="EMJ1009" s="4"/>
      <c r="EMK1009" s="4"/>
      <c r="EML1009" s="4"/>
      <c r="EMM1009" s="4"/>
      <c r="EMN1009" s="4"/>
      <c r="EMO1009" s="4"/>
      <c r="EMP1009" s="4"/>
      <c r="EMQ1009" s="4"/>
      <c r="EMR1009" s="4"/>
      <c r="EMS1009" s="4"/>
      <c r="EMT1009" s="4"/>
      <c r="EMU1009" s="4"/>
      <c r="EMV1009" s="4"/>
      <c r="EMW1009" s="4"/>
      <c r="EMX1009" s="4"/>
      <c r="EMY1009" s="4"/>
      <c r="EMZ1009" s="4"/>
      <c r="ENA1009" s="4"/>
      <c r="ENB1009" s="4"/>
      <c r="ENC1009" s="4"/>
      <c r="END1009" s="4"/>
      <c r="ENE1009" s="4"/>
      <c r="ENF1009" s="4"/>
      <c r="ENG1009" s="4"/>
      <c r="ENH1009" s="4"/>
      <c r="ENI1009" s="4"/>
      <c r="ENJ1009" s="4"/>
      <c r="ENK1009" s="4"/>
      <c r="ENL1009" s="4"/>
      <c r="ENM1009" s="4"/>
      <c r="ENN1009" s="4"/>
      <c r="ENO1009" s="4"/>
      <c r="ENP1009" s="4"/>
      <c r="ENQ1009" s="4"/>
      <c r="ENR1009" s="4"/>
      <c r="ENS1009" s="4"/>
      <c r="ENT1009" s="4"/>
      <c r="ENU1009" s="4"/>
      <c r="ENV1009" s="4"/>
      <c r="ENW1009" s="4"/>
      <c r="ENX1009" s="4"/>
      <c r="ENY1009" s="4"/>
      <c r="ENZ1009" s="4"/>
      <c r="EOA1009" s="4"/>
      <c r="EOB1009" s="4"/>
      <c r="EOC1009" s="4"/>
      <c r="EOD1009" s="4"/>
      <c r="EOE1009" s="4"/>
      <c r="EOF1009" s="4"/>
      <c r="EOG1009" s="4"/>
      <c r="EOH1009" s="4"/>
      <c r="EOI1009" s="4"/>
      <c r="EOJ1009" s="4"/>
      <c r="EOK1009" s="4"/>
      <c r="EOL1009" s="4"/>
      <c r="EOM1009" s="4"/>
      <c r="EON1009" s="4"/>
      <c r="EOO1009" s="4"/>
      <c r="EOP1009" s="4"/>
      <c r="EOQ1009" s="4"/>
      <c r="EOR1009" s="4"/>
      <c r="EOS1009" s="4"/>
      <c r="EOT1009" s="4"/>
      <c r="EOU1009" s="4"/>
      <c r="EOV1009" s="4"/>
      <c r="EOW1009" s="4"/>
      <c r="EOX1009" s="4"/>
      <c r="EOY1009" s="4"/>
      <c r="EOZ1009" s="4"/>
      <c r="EPA1009" s="4"/>
      <c r="EPB1009" s="4"/>
      <c r="EPC1009" s="4"/>
      <c r="EPD1009" s="4"/>
      <c r="EPE1009" s="4"/>
      <c r="EPF1009" s="4"/>
      <c r="EPG1009" s="4"/>
      <c r="EPH1009" s="4"/>
      <c r="EPI1009" s="4"/>
      <c r="EPJ1009" s="4"/>
      <c r="EPK1009" s="4"/>
      <c r="EPL1009" s="4"/>
      <c r="EPM1009" s="4"/>
      <c r="EPN1009" s="4"/>
      <c r="EPO1009" s="4"/>
      <c r="EPP1009" s="4"/>
      <c r="EPQ1009" s="4"/>
      <c r="EPR1009" s="4"/>
      <c r="EPS1009" s="4"/>
      <c r="EPT1009" s="4"/>
      <c r="EPU1009" s="4"/>
      <c r="EPV1009" s="4"/>
      <c r="EPW1009" s="4"/>
      <c r="EPX1009" s="4"/>
      <c r="EPY1009" s="4"/>
      <c r="EPZ1009" s="4"/>
      <c r="EQA1009" s="4"/>
      <c r="EQB1009" s="4"/>
      <c r="EQC1009" s="4"/>
      <c r="EQD1009" s="4"/>
      <c r="EQE1009" s="4"/>
      <c r="EQF1009" s="4"/>
      <c r="EQG1009" s="4"/>
      <c r="EQH1009" s="4"/>
      <c r="EQI1009" s="4"/>
      <c r="EQJ1009" s="4"/>
      <c r="EQK1009" s="4"/>
      <c r="EQL1009" s="4"/>
      <c r="EQM1009" s="4"/>
      <c r="EQN1009" s="4"/>
      <c r="EQO1009" s="4"/>
      <c r="EQP1009" s="4"/>
      <c r="EQQ1009" s="4"/>
      <c r="EQR1009" s="4"/>
      <c r="EQS1009" s="4"/>
      <c r="EQT1009" s="4"/>
      <c r="EQU1009" s="4"/>
      <c r="EQV1009" s="4"/>
      <c r="EQW1009" s="4"/>
      <c r="EQX1009" s="4"/>
      <c r="EQY1009" s="4"/>
      <c r="EQZ1009" s="4"/>
      <c r="ERA1009" s="4"/>
      <c r="ERB1009" s="4"/>
      <c r="ERC1009" s="4"/>
      <c r="ERD1009" s="4"/>
      <c r="ERE1009" s="4"/>
      <c r="ERF1009" s="4"/>
      <c r="ERG1009" s="4"/>
      <c r="ERH1009" s="4"/>
      <c r="ERI1009" s="4"/>
      <c r="ERJ1009" s="4"/>
      <c r="ERK1009" s="4"/>
      <c r="ERL1009" s="4"/>
      <c r="ERM1009" s="4"/>
      <c r="ERN1009" s="4"/>
      <c r="ERO1009" s="4"/>
      <c r="ERP1009" s="4"/>
      <c r="ERQ1009" s="4"/>
      <c r="ERR1009" s="4"/>
      <c r="ERS1009" s="4"/>
      <c r="ERT1009" s="4"/>
      <c r="ERU1009" s="4"/>
      <c r="ERV1009" s="4"/>
      <c r="ERW1009" s="4"/>
      <c r="ERX1009" s="4"/>
      <c r="ERY1009" s="4"/>
      <c r="ERZ1009" s="4"/>
      <c r="ESA1009" s="4"/>
      <c r="ESB1009" s="4"/>
      <c r="ESC1009" s="4"/>
      <c r="ESD1009" s="4"/>
      <c r="ESE1009" s="4"/>
      <c r="ESF1009" s="4"/>
      <c r="ESG1009" s="4"/>
      <c r="ESH1009" s="4"/>
      <c r="ESI1009" s="4"/>
      <c r="ESJ1009" s="4"/>
      <c r="ESK1009" s="4"/>
      <c r="ESL1009" s="4"/>
      <c r="ESM1009" s="4"/>
      <c r="ESN1009" s="4"/>
      <c r="ESO1009" s="4"/>
      <c r="ESP1009" s="4"/>
      <c r="ESQ1009" s="4"/>
      <c r="ESR1009" s="4"/>
      <c r="ESS1009" s="4"/>
      <c r="EST1009" s="4"/>
      <c r="ESU1009" s="4"/>
      <c r="ESV1009" s="4"/>
      <c r="ESW1009" s="4"/>
      <c r="ESX1009" s="4"/>
      <c r="ESY1009" s="4"/>
      <c r="ESZ1009" s="4"/>
      <c r="ETA1009" s="4"/>
      <c r="ETB1009" s="4"/>
      <c r="ETC1009" s="4"/>
      <c r="ETD1009" s="4"/>
      <c r="ETE1009" s="4"/>
      <c r="ETF1009" s="4"/>
      <c r="ETG1009" s="4"/>
      <c r="ETH1009" s="4"/>
      <c r="ETI1009" s="4"/>
      <c r="ETJ1009" s="4"/>
      <c r="ETK1009" s="4"/>
      <c r="ETL1009" s="4"/>
      <c r="ETM1009" s="4"/>
      <c r="ETN1009" s="4"/>
      <c r="ETO1009" s="4"/>
      <c r="ETP1009" s="4"/>
      <c r="ETQ1009" s="4"/>
      <c r="ETR1009" s="4"/>
      <c r="ETS1009" s="4"/>
      <c r="ETT1009" s="4"/>
      <c r="ETU1009" s="4"/>
      <c r="ETV1009" s="4"/>
      <c r="ETW1009" s="4"/>
      <c r="ETX1009" s="4"/>
      <c r="ETY1009" s="4"/>
      <c r="ETZ1009" s="4"/>
      <c r="EUA1009" s="4"/>
      <c r="EUB1009" s="4"/>
      <c r="EUC1009" s="4"/>
      <c r="EUD1009" s="4"/>
      <c r="EUE1009" s="4"/>
      <c r="EUF1009" s="4"/>
      <c r="EUG1009" s="4"/>
      <c r="EUH1009" s="4"/>
      <c r="EUI1009" s="4"/>
      <c r="EUJ1009" s="4"/>
      <c r="EUK1009" s="4"/>
      <c r="EUL1009" s="4"/>
      <c r="EUM1009" s="4"/>
      <c r="EUN1009" s="4"/>
      <c r="EUO1009" s="4"/>
      <c r="EUP1009" s="4"/>
      <c r="EUQ1009" s="4"/>
      <c r="EUR1009" s="4"/>
      <c r="EUS1009" s="4"/>
      <c r="EUT1009" s="4"/>
      <c r="EUU1009" s="4"/>
      <c r="EUV1009" s="4"/>
      <c r="EUW1009" s="4"/>
      <c r="EUX1009" s="4"/>
      <c r="EUY1009" s="4"/>
      <c r="EUZ1009" s="4"/>
      <c r="EVA1009" s="4"/>
      <c r="EVB1009" s="4"/>
      <c r="EVC1009" s="4"/>
      <c r="EVD1009" s="4"/>
      <c r="EVE1009" s="4"/>
      <c r="EVF1009" s="4"/>
      <c r="EVG1009" s="4"/>
      <c r="EVH1009" s="4"/>
      <c r="EVI1009" s="4"/>
      <c r="EVJ1009" s="4"/>
      <c r="EVK1009" s="4"/>
      <c r="EVL1009" s="4"/>
      <c r="EVM1009" s="4"/>
      <c r="EVN1009" s="4"/>
      <c r="EVO1009" s="4"/>
      <c r="EVP1009" s="4"/>
      <c r="EVQ1009" s="4"/>
      <c r="EVR1009" s="4"/>
      <c r="EVS1009" s="4"/>
      <c r="EVT1009" s="4"/>
      <c r="EVU1009" s="4"/>
      <c r="EVV1009" s="4"/>
      <c r="EVW1009" s="4"/>
      <c r="EVX1009" s="4"/>
      <c r="EVY1009" s="4"/>
      <c r="EVZ1009" s="4"/>
      <c r="EWA1009" s="4"/>
      <c r="EWB1009" s="4"/>
      <c r="EWC1009" s="4"/>
      <c r="EWD1009" s="4"/>
      <c r="EWE1009" s="4"/>
      <c r="EWF1009" s="4"/>
      <c r="EWG1009" s="4"/>
      <c r="EWH1009" s="4"/>
      <c r="EWI1009" s="4"/>
      <c r="EWJ1009" s="4"/>
      <c r="EWK1009" s="4"/>
      <c r="EWL1009" s="4"/>
      <c r="EWM1009" s="4"/>
      <c r="EWN1009" s="4"/>
      <c r="EWO1009" s="4"/>
      <c r="EWP1009" s="4"/>
      <c r="EWQ1009" s="4"/>
      <c r="EWR1009" s="4"/>
      <c r="EWS1009" s="4"/>
      <c r="EWT1009" s="4"/>
      <c r="EWU1009" s="4"/>
      <c r="EWV1009" s="4"/>
      <c r="EWW1009" s="4"/>
      <c r="EWX1009" s="4"/>
      <c r="EWY1009" s="4"/>
      <c r="EWZ1009" s="4"/>
      <c r="EXA1009" s="4"/>
      <c r="EXB1009" s="4"/>
      <c r="EXC1009" s="4"/>
      <c r="EXD1009" s="4"/>
      <c r="EXE1009" s="4"/>
      <c r="EXF1009" s="4"/>
      <c r="EXG1009" s="4"/>
      <c r="EXH1009" s="4"/>
      <c r="EXI1009" s="4"/>
      <c r="EXJ1009" s="4"/>
      <c r="EXK1009" s="4"/>
      <c r="EXL1009" s="4"/>
      <c r="EXM1009" s="4"/>
      <c r="EXN1009" s="4"/>
      <c r="EXO1009" s="4"/>
      <c r="EXP1009" s="4"/>
      <c r="EXQ1009" s="4"/>
      <c r="EXR1009" s="4"/>
      <c r="EXS1009" s="4"/>
      <c r="EXT1009" s="4"/>
      <c r="EXU1009" s="4"/>
      <c r="EXV1009" s="4"/>
      <c r="EXW1009" s="4"/>
      <c r="EXX1009" s="4"/>
      <c r="EXY1009" s="4"/>
      <c r="EXZ1009" s="4"/>
      <c r="EYA1009" s="4"/>
      <c r="EYB1009" s="4"/>
      <c r="EYC1009" s="4"/>
      <c r="EYD1009" s="4"/>
      <c r="EYE1009" s="4"/>
      <c r="EYF1009" s="4"/>
      <c r="EYG1009" s="4"/>
      <c r="EYH1009" s="4"/>
      <c r="EYI1009" s="4"/>
      <c r="EYJ1009" s="4"/>
      <c r="EYK1009" s="4"/>
      <c r="EYL1009" s="4"/>
      <c r="EYM1009" s="4"/>
      <c r="EYN1009" s="4"/>
      <c r="EYO1009" s="4"/>
      <c r="EYP1009" s="4"/>
      <c r="EYQ1009" s="4"/>
      <c r="EYR1009" s="4"/>
      <c r="EYS1009" s="4"/>
      <c r="EYT1009" s="4"/>
      <c r="EYU1009" s="4"/>
      <c r="EYV1009" s="4"/>
      <c r="EYW1009" s="4"/>
      <c r="EYX1009" s="4"/>
      <c r="EYY1009" s="4"/>
      <c r="EYZ1009" s="4"/>
      <c r="EZA1009" s="4"/>
      <c r="EZB1009" s="4"/>
      <c r="EZC1009" s="4"/>
      <c r="EZD1009" s="4"/>
      <c r="EZE1009" s="4"/>
      <c r="EZF1009" s="4"/>
      <c r="EZG1009" s="4"/>
      <c r="EZH1009" s="4"/>
      <c r="EZI1009" s="4"/>
      <c r="EZJ1009" s="4"/>
      <c r="EZK1009" s="4"/>
      <c r="EZL1009" s="4"/>
      <c r="EZM1009" s="4"/>
      <c r="EZN1009" s="4"/>
      <c r="EZO1009" s="4"/>
      <c r="EZP1009" s="4"/>
      <c r="EZQ1009" s="4"/>
      <c r="EZR1009" s="4"/>
      <c r="EZS1009" s="4"/>
      <c r="EZT1009" s="4"/>
      <c r="EZU1009" s="4"/>
      <c r="EZV1009" s="4"/>
      <c r="EZW1009" s="4"/>
      <c r="EZX1009" s="4"/>
      <c r="EZY1009" s="4"/>
      <c r="EZZ1009" s="4"/>
      <c r="FAA1009" s="4"/>
      <c r="FAB1009" s="4"/>
      <c r="FAC1009" s="4"/>
      <c r="FAD1009" s="4"/>
      <c r="FAE1009" s="4"/>
      <c r="FAF1009" s="4"/>
      <c r="FAG1009" s="4"/>
      <c r="FAH1009" s="4"/>
      <c r="FAI1009" s="4"/>
      <c r="FAJ1009" s="4"/>
      <c r="FAK1009" s="4"/>
      <c r="FAL1009" s="4"/>
      <c r="FAM1009" s="4"/>
      <c r="FAN1009" s="4"/>
      <c r="FAO1009" s="4"/>
      <c r="FAP1009" s="4"/>
      <c r="FAQ1009" s="4"/>
      <c r="FAR1009" s="4"/>
      <c r="FAS1009" s="4"/>
      <c r="FAT1009" s="4"/>
      <c r="FAU1009" s="4"/>
      <c r="FAV1009" s="4"/>
      <c r="FAW1009" s="4"/>
      <c r="FAX1009" s="4"/>
      <c r="FAY1009" s="4"/>
      <c r="FAZ1009" s="4"/>
      <c r="FBA1009" s="4"/>
      <c r="FBB1009" s="4"/>
      <c r="FBC1009" s="4"/>
      <c r="FBD1009" s="4"/>
      <c r="FBE1009" s="4"/>
      <c r="FBF1009" s="4"/>
      <c r="FBG1009" s="4"/>
      <c r="FBH1009" s="4"/>
      <c r="FBI1009" s="4"/>
      <c r="FBJ1009" s="4"/>
      <c r="FBK1009" s="4"/>
      <c r="FBL1009" s="4"/>
      <c r="FBM1009" s="4"/>
      <c r="FBN1009" s="4"/>
      <c r="FBO1009" s="4"/>
      <c r="FBP1009" s="4"/>
      <c r="FBQ1009" s="4"/>
      <c r="FBR1009" s="4"/>
      <c r="FBS1009" s="4"/>
      <c r="FBT1009" s="4"/>
      <c r="FBU1009" s="4"/>
      <c r="FBV1009" s="4"/>
      <c r="FBW1009" s="4"/>
      <c r="FBX1009" s="4"/>
      <c r="FBY1009" s="4"/>
      <c r="FBZ1009" s="4"/>
      <c r="FCA1009" s="4"/>
      <c r="FCB1009" s="4"/>
      <c r="FCC1009" s="4"/>
      <c r="FCD1009" s="4"/>
      <c r="FCE1009" s="4"/>
      <c r="FCF1009" s="4"/>
      <c r="FCG1009" s="4"/>
      <c r="FCH1009" s="4"/>
      <c r="FCI1009" s="4"/>
      <c r="FCJ1009" s="4"/>
      <c r="FCK1009" s="4"/>
      <c r="FCL1009" s="4"/>
      <c r="FCM1009" s="4"/>
      <c r="FCN1009" s="4"/>
      <c r="FCO1009" s="4"/>
      <c r="FCP1009" s="4"/>
      <c r="FCQ1009" s="4"/>
      <c r="FCR1009" s="4"/>
      <c r="FCS1009" s="4"/>
      <c r="FCT1009" s="4"/>
      <c r="FCU1009" s="4"/>
      <c r="FCV1009" s="4"/>
      <c r="FCW1009" s="4"/>
      <c r="FCX1009" s="4"/>
      <c r="FCY1009" s="4"/>
      <c r="FCZ1009" s="4"/>
      <c r="FDA1009" s="4"/>
      <c r="FDB1009" s="4"/>
      <c r="FDC1009" s="4"/>
      <c r="FDD1009" s="4"/>
      <c r="FDE1009" s="4"/>
      <c r="FDF1009" s="4"/>
      <c r="FDG1009" s="4"/>
      <c r="FDH1009" s="4"/>
      <c r="FDI1009" s="4"/>
      <c r="FDJ1009" s="4"/>
      <c r="FDK1009" s="4"/>
      <c r="FDL1009" s="4"/>
      <c r="FDM1009" s="4"/>
      <c r="FDN1009" s="4"/>
      <c r="FDO1009" s="4"/>
      <c r="FDP1009" s="4"/>
      <c r="FDQ1009" s="4"/>
      <c r="FDR1009" s="4"/>
      <c r="FDS1009" s="4"/>
      <c r="FDT1009" s="4"/>
      <c r="FDU1009" s="4"/>
      <c r="FDV1009" s="4"/>
      <c r="FDW1009" s="4"/>
      <c r="FDX1009" s="4"/>
      <c r="FDY1009" s="4"/>
      <c r="FDZ1009" s="4"/>
      <c r="FEA1009" s="4"/>
      <c r="FEB1009" s="4"/>
      <c r="FEC1009" s="4"/>
      <c r="FED1009" s="4"/>
      <c r="FEE1009" s="4"/>
      <c r="FEF1009" s="4"/>
      <c r="FEG1009" s="4"/>
      <c r="FEH1009" s="4"/>
      <c r="FEI1009" s="4"/>
      <c r="FEJ1009" s="4"/>
      <c r="FEK1009" s="4"/>
      <c r="FEL1009" s="4"/>
      <c r="FEM1009" s="4"/>
      <c r="FEN1009" s="4"/>
      <c r="FEO1009" s="4"/>
      <c r="FEP1009" s="4"/>
      <c r="FEQ1009" s="4"/>
      <c r="FER1009" s="4"/>
      <c r="FES1009" s="4"/>
      <c r="FET1009" s="4"/>
      <c r="FEU1009" s="4"/>
      <c r="FEV1009" s="4"/>
      <c r="FEW1009" s="4"/>
      <c r="FEX1009" s="4"/>
      <c r="FEY1009" s="4"/>
      <c r="FEZ1009" s="4"/>
      <c r="FFA1009" s="4"/>
      <c r="FFB1009" s="4"/>
      <c r="FFC1009" s="4"/>
      <c r="FFD1009" s="4"/>
      <c r="FFE1009" s="4"/>
      <c r="FFF1009" s="4"/>
      <c r="FFG1009" s="4"/>
      <c r="FFH1009" s="4"/>
      <c r="FFI1009" s="4"/>
      <c r="FFJ1009" s="4"/>
      <c r="FFK1009" s="4"/>
      <c r="FFL1009" s="4"/>
      <c r="FFM1009" s="4"/>
      <c r="FFN1009" s="4"/>
      <c r="FFO1009" s="4"/>
      <c r="FFP1009" s="4"/>
      <c r="FFQ1009" s="4"/>
      <c r="FFR1009" s="4"/>
      <c r="FFS1009" s="4"/>
      <c r="FFT1009" s="4"/>
      <c r="FFU1009" s="4"/>
      <c r="FFV1009" s="4"/>
      <c r="FFW1009" s="4"/>
      <c r="FFX1009" s="4"/>
      <c r="FFY1009" s="4"/>
      <c r="FFZ1009" s="4"/>
      <c r="FGA1009" s="4"/>
      <c r="FGB1009" s="4"/>
      <c r="FGC1009" s="4"/>
      <c r="FGD1009" s="4"/>
      <c r="FGE1009" s="4"/>
      <c r="FGF1009" s="4"/>
      <c r="FGG1009" s="4"/>
      <c r="FGH1009" s="4"/>
      <c r="FGI1009" s="4"/>
      <c r="FGJ1009" s="4"/>
      <c r="FGK1009" s="4"/>
      <c r="FGL1009" s="4"/>
      <c r="FGM1009" s="4"/>
      <c r="FGN1009" s="4"/>
      <c r="FGO1009" s="4"/>
      <c r="FGP1009" s="4"/>
      <c r="FGQ1009" s="4"/>
      <c r="FGR1009" s="4"/>
      <c r="FGS1009" s="4"/>
      <c r="FGT1009" s="4"/>
      <c r="FGU1009" s="4"/>
      <c r="FGV1009" s="4"/>
      <c r="FGW1009" s="4"/>
      <c r="FGX1009" s="4"/>
      <c r="FGY1009" s="4"/>
      <c r="FGZ1009" s="4"/>
      <c r="FHA1009" s="4"/>
      <c r="FHB1009" s="4"/>
      <c r="FHC1009" s="4"/>
      <c r="FHD1009" s="4"/>
      <c r="FHE1009" s="4"/>
      <c r="FHF1009" s="4"/>
      <c r="FHG1009" s="4"/>
      <c r="FHH1009" s="4"/>
      <c r="FHI1009" s="4"/>
      <c r="FHJ1009" s="4"/>
      <c r="FHK1009" s="4"/>
      <c r="FHL1009" s="4"/>
      <c r="FHM1009" s="4"/>
      <c r="FHN1009" s="4"/>
      <c r="FHO1009" s="4"/>
      <c r="FHP1009" s="4"/>
      <c r="FHQ1009" s="4"/>
      <c r="FHR1009" s="4"/>
      <c r="FHS1009" s="4"/>
      <c r="FHT1009" s="4"/>
      <c r="FHU1009" s="4"/>
      <c r="FHV1009" s="4"/>
      <c r="FHW1009" s="4"/>
      <c r="FHX1009" s="4"/>
      <c r="FHY1009" s="4"/>
      <c r="FHZ1009" s="4"/>
      <c r="FIA1009" s="4"/>
      <c r="FIB1009" s="4"/>
      <c r="FIC1009" s="4"/>
      <c r="FID1009" s="4"/>
      <c r="FIE1009" s="4"/>
      <c r="FIF1009" s="4"/>
      <c r="FIG1009" s="4"/>
      <c r="FIH1009" s="4"/>
      <c r="FII1009" s="4"/>
      <c r="FIJ1009" s="4"/>
      <c r="FIK1009" s="4"/>
      <c r="FIL1009" s="4"/>
      <c r="FIM1009" s="4"/>
      <c r="FIN1009" s="4"/>
      <c r="FIO1009" s="4"/>
      <c r="FIP1009" s="4"/>
      <c r="FIQ1009" s="4"/>
      <c r="FIR1009" s="4"/>
      <c r="FIS1009" s="4"/>
      <c r="FIT1009" s="4"/>
      <c r="FIU1009" s="4"/>
      <c r="FIV1009" s="4"/>
      <c r="FIW1009" s="4"/>
      <c r="FIX1009" s="4"/>
      <c r="FIY1009" s="4"/>
      <c r="FIZ1009" s="4"/>
      <c r="FJA1009" s="4"/>
      <c r="FJB1009" s="4"/>
      <c r="FJC1009" s="4"/>
      <c r="FJD1009" s="4"/>
      <c r="FJE1009" s="4"/>
      <c r="FJF1009" s="4"/>
      <c r="FJG1009" s="4"/>
      <c r="FJH1009" s="4"/>
      <c r="FJI1009" s="4"/>
      <c r="FJJ1009" s="4"/>
      <c r="FJK1009" s="4"/>
      <c r="FJL1009" s="4"/>
      <c r="FJM1009" s="4"/>
      <c r="FJN1009" s="4"/>
      <c r="FJO1009" s="4"/>
      <c r="FJP1009" s="4"/>
      <c r="FJQ1009" s="4"/>
      <c r="FJR1009" s="4"/>
      <c r="FJS1009" s="4"/>
      <c r="FJT1009" s="4"/>
      <c r="FJU1009" s="4"/>
      <c r="FJV1009" s="4"/>
      <c r="FJW1009" s="4"/>
      <c r="FJX1009" s="4"/>
      <c r="FJY1009" s="4"/>
      <c r="FJZ1009" s="4"/>
      <c r="FKA1009" s="4"/>
      <c r="FKB1009" s="4"/>
      <c r="FKC1009" s="4"/>
      <c r="FKD1009" s="4"/>
      <c r="FKE1009" s="4"/>
      <c r="FKF1009" s="4"/>
      <c r="FKG1009" s="4"/>
      <c r="FKH1009" s="4"/>
      <c r="FKI1009" s="4"/>
      <c r="FKJ1009" s="4"/>
      <c r="FKK1009" s="4"/>
      <c r="FKL1009" s="4"/>
      <c r="FKM1009" s="4"/>
      <c r="FKN1009" s="4"/>
      <c r="FKO1009" s="4"/>
      <c r="FKP1009" s="4"/>
      <c r="FKQ1009" s="4"/>
      <c r="FKR1009" s="4"/>
      <c r="FKS1009" s="4"/>
      <c r="FKT1009" s="4"/>
      <c r="FKU1009" s="4"/>
      <c r="FKV1009" s="4"/>
      <c r="FKW1009" s="4"/>
      <c r="FKX1009" s="4"/>
      <c r="FKY1009" s="4"/>
      <c r="FKZ1009" s="4"/>
      <c r="FLA1009" s="4"/>
      <c r="FLB1009" s="4"/>
      <c r="FLC1009" s="4"/>
      <c r="FLD1009" s="4"/>
      <c r="FLE1009" s="4"/>
      <c r="FLF1009" s="4"/>
      <c r="FLG1009" s="4"/>
      <c r="FLH1009" s="4"/>
      <c r="FLI1009" s="4"/>
      <c r="FLJ1009" s="4"/>
      <c r="FLK1009" s="4"/>
      <c r="FLL1009" s="4"/>
      <c r="FLM1009" s="4"/>
      <c r="FLN1009" s="4"/>
      <c r="FLO1009" s="4"/>
      <c r="FLP1009" s="4"/>
      <c r="FLQ1009" s="4"/>
      <c r="FLR1009" s="4"/>
      <c r="FLS1009" s="4"/>
      <c r="FLT1009" s="4"/>
      <c r="FLU1009" s="4"/>
      <c r="FLV1009" s="4"/>
      <c r="FLW1009" s="4"/>
      <c r="FLX1009" s="4"/>
      <c r="FLY1009" s="4"/>
      <c r="FLZ1009" s="4"/>
      <c r="FMA1009" s="4"/>
      <c r="FMB1009" s="4"/>
      <c r="FMC1009" s="4"/>
      <c r="FMD1009" s="4"/>
      <c r="FME1009" s="4"/>
      <c r="FMF1009" s="4"/>
      <c r="FMG1009" s="4"/>
      <c r="FMH1009" s="4"/>
      <c r="FMI1009" s="4"/>
      <c r="FMJ1009" s="4"/>
      <c r="FMK1009" s="4"/>
      <c r="FML1009" s="4"/>
      <c r="FMM1009" s="4"/>
      <c r="FMN1009" s="4"/>
      <c r="FMO1009" s="4"/>
      <c r="FMP1009" s="4"/>
      <c r="FMQ1009" s="4"/>
      <c r="FMR1009" s="4"/>
      <c r="FMS1009" s="4"/>
      <c r="FMT1009" s="4"/>
      <c r="FMU1009" s="4"/>
      <c r="FMV1009" s="4"/>
      <c r="FMW1009" s="4"/>
      <c r="FMX1009" s="4"/>
      <c r="FMY1009" s="4"/>
      <c r="FMZ1009" s="4"/>
      <c r="FNA1009" s="4"/>
      <c r="FNB1009" s="4"/>
      <c r="FNC1009" s="4"/>
      <c r="FND1009" s="4"/>
      <c r="FNE1009" s="4"/>
      <c r="FNF1009" s="4"/>
      <c r="FNG1009" s="4"/>
      <c r="FNH1009" s="4"/>
      <c r="FNI1009" s="4"/>
      <c r="FNJ1009" s="4"/>
      <c r="FNK1009" s="4"/>
      <c r="FNL1009" s="4"/>
      <c r="FNM1009" s="4"/>
      <c r="FNN1009" s="4"/>
      <c r="FNO1009" s="4"/>
      <c r="FNP1009" s="4"/>
      <c r="FNQ1009" s="4"/>
      <c r="FNR1009" s="4"/>
      <c r="FNS1009" s="4"/>
      <c r="FNT1009" s="4"/>
      <c r="FNU1009" s="4"/>
      <c r="FNV1009" s="4"/>
      <c r="FNW1009" s="4"/>
      <c r="FNX1009" s="4"/>
      <c r="FNY1009" s="4"/>
      <c r="FNZ1009" s="4"/>
      <c r="FOA1009" s="4"/>
      <c r="FOB1009" s="4"/>
      <c r="FOC1009" s="4"/>
      <c r="FOD1009" s="4"/>
      <c r="FOE1009" s="4"/>
      <c r="FOF1009" s="4"/>
      <c r="FOG1009" s="4"/>
      <c r="FOH1009" s="4"/>
      <c r="FOI1009" s="4"/>
      <c r="FOJ1009" s="4"/>
      <c r="FOK1009" s="4"/>
      <c r="FOL1009" s="4"/>
      <c r="FOM1009" s="4"/>
      <c r="FON1009" s="4"/>
      <c r="FOO1009" s="4"/>
      <c r="FOP1009" s="4"/>
      <c r="FOQ1009" s="4"/>
      <c r="FOR1009" s="4"/>
      <c r="FOS1009" s="4"/>
      <c r="FOT1009" s="4"/>
      <c r="FOU1009" s="4"/>
      <c r="FOV1009" s="4"/>
      <c r="FOW1009" s="4"/>
      <c r="FOX1009" s="4"/>
      <c r="FOY1009" s="4"/>
      <c r="FOZ1009" s="4"/>
      <c r="FPA1009" s="4"/>
      <c r="FPB1009" s="4"/>
      <c r="FPC1009" s="4"/>
      <c r="FPD1009" s="4"/>
      <c r="FPE1009" s="4"/>
      <c r="FPF1009" s="4"/>
      <c r="FPG1009" s="4"/>
      <c r="FPH1009" s="4"/>
      <c r="FPI1009" s="4"/>
      <c r="FPJ1009" s="4"/>
      <c r="FPK1009" s="4"/>
      <c r="FPL1009" s="4"/>
      <c r="FPM1009" s="4"/>
      <c r="FPN1009" s="4"/>
      <c r="FPO1009" s="4"/>
      <c r="FPP1009" s="4"/>
      <c r="FPQ1009" s="4"/>
      <c r="FPR1009" s="4"/>
      <c r="FPS1009" s="4"/>
      <c r="FPT1009" s="4"/>
      <c r="FPU1009" s="4"/>
      <c r="FPV1009" s="4"/>
      <c r="FPW1009" s="4"/>
      <c r="FPX1009" s="4"/>
      <c r="FPY1009" s="4"/>
      <c r="FPZ1009" s="4"/>
      <c r="FQA1009" s="4"/>
      <c r="FQB1009" s="4"/>
      <c r="FQC1009" s="4"/>
      <c r="FQD1009" s="4"/>
      <c r="FQE1009" s="4"/>
      <c r="FQF1009" s="4"/>
      <c r="FQG1009" s="4"/>
      <c r="FQH1009" s="4"/>
      <c r="FQI1009" s="4"/>
      <c r="FQJ1009" s="4"/>
      <c r="FQK1009" s="4"/>
      <c r="FQL1009" s="4"/>
      <c r="FQM1009" s="4"/>
      <c r="FQN1009" s="4"/>
      <c r="FQO1009" s="4"/>
      <c r="FQP1009" s="4"/>
      <c r="FQQ1009" s="4"/>
      <c r="FQR1009" s="4"/>
      <c r="FQS1009" s="4"/>
      <c r="FQT1009" s="4"/>
      <c r="FQU1009" s="4"/>
      <c r="FQV1009" s="4"/>
      <c r="FQW1009" s="4"/>
      <c r="FQX1009" s="4"/>
      <c r="FQY1009" s="4"/>
      <c r="FQZ1009" s="4"/>
      <c r="FRA1009" s="4"/>
      <c r="FRB1009" s="4"/>
      <c r="FRC1009" s="4"/>
      <c r="FRD1009" s="4"/>
      <c r="FRE1009" s="4"/>
      <c r="FRF1009" s="4"/>
      <c r="FRG1009" s="4"/>
      <c r="FRH1009" s="4"/>
      <c r="FRI1009" s="4"/>
      <c r="FRJ1009" s="4"/>
      <c r="FRK1009" s="4"/>
      <c r="FRL1009" s="4"/>
      <c r="FRM1009" s="4"/>
      <c r="FRN1009" s="4"/>
      <c r="FRO1009" s="4"/>
      <c r="FRP1009" s="4"/>
      <c r="FRQ1009" s="4"/>
      <c r="FRR1009" s="4"/>
      <c r="FRS1009" s="4"/>
      <c r="FRT1009" s="4"/>
      <c r="FRU1009" s="4"/>
      <c r="FRV1009" s="4"/>
      <c r="FRW1009" s="4"/>
      <c r="FRX1009" s="4"/>
      <c r="FRY1009" s="4"/>
      <c r="FRZ1009" s="4"/>
      <c r="FSA1009" s="4"/>
      <c r="FSB1009" s="4"/>
      <c r="FSC1009" s="4"/>
      <c r="FSD1009" s="4"/>
      <c r="FSE1009" s="4"/>
      <c r="FSF1009" s="4"/>
      <c r="FSG1009" s="4"/>
      <c r="FSH1009" s="4"/>
      <c r="FSI1009" s="4"/>
      <c r="FSJ1009" s="4"/>
      <c r="FSK1009" s="4"/>
      <c r="FSL1009" s="4"/>
      <c r="FSM1009" s="4"/>
      <c r="FSN1009" s="4"/>
      <c r="FSO1009" s="4"/>
      <c r="FSP1009" s="4"/>
      <c r="FSQ1009" s="4"/>
      <c r="FSR1009" s="4"/>
      <c r="FSS1009" s="4"/>
      <c r="FST1009" s="4"/>
      <c r="FSU1009" s="4"/>
      <c r="FSV1009" s="4"/>
      <c r="FSW1009" s="4"/>
      <c r="FSX1009" s="4"/>
      <c r="FSY1009" s="4"/>
      <c r="FSZ1009" s="4"/>
      <c r="FTA1009" s="4"/>
      <c r="FTB1009" s="4"/>
      <c r="FTC1009" s="4"/>
      <c r="FTD1009" s="4"/>
      <c r="FTE1009" s="4"/>
      <c r="FTF1009" s="4"/>
      <c r="FTG1009" s="4"/>
      <c r="FTH1009" s="4"/>
      <c r="FTI1009" s="4"/>
      <c r="FTJ1009" s="4"/>
      <c r="FTK1009" s="4"/>
      <c r="FTL1009" s="4"/>
      <c r="FTM1009" s="4"/>
      <c r="FTN1009" s="4"/>
      <c r="FTO1009" s="4"/>
      <c r="FTP1009" s="4"/>
      <c r="FTQ1009" s="4"/>
      <c r="FTR1009" s="4"/>
      <c r="FTS1009" s="4"/>
      <c r="FTT1009" s="4"/>
      <c r="FTU1009" s="4"/>
      <c r="FTV1009" s="4"/>
      <c r="FTW1009" s="4"/>
      <c r="FTX1009" s="4"/>
      <c r="FTY1009" s="4"/>
      <c r="FTZ1009" s="4"/>
      <c r="FUA1009" s="4"/>
      <c r="FUB1009" s="4"/>
      <c r="FUC1009" s="4"/>
      <c r="FUD1009" s="4"/>
      <c r="FUE1009" s="4"/>
      <c r="FUF1009" s="4"/>
      <c r="FUG1009" s="4"/>
      <c r="FUH1009" s="4"/>
      <c r="FUI1009" s="4"/>
      <c r="FUJ1009" s="4"/>
      <c r="FUK1009" s="4"/>
      <c r="FUL1009" s="4"/>
      <c r="FUM1009" s="4"/>
      <c r="FUN1009" s="4"/>
      <c r="FUO1009" s="4"/>
      <c r="FUP1009" s="4"/>
      <c r="FUQ1009" s="4"/>
      <c r="FUR1009" s="4"/>
      <c r="FUS1009" s="4"/>
      <c r="FUT1009" s="4"/>
      <c r="FUU1009" s="4"/>
      <c r="FUV1009" s="4"/>
      <c r="FUW1009" s="4"/>
      <c r="FUX1009" s="4"/>
      <c r="FUY1009" s="4"/>
      <c r="FUZ1009" s="4"/>
      <c r="FVA1009" s="4"/>
      <c r="FVB1009" s="4"/>
      <c r="FVC1009" s="4"/>
      <c r="FVD1009" s="4"/>
      <c r="FVE1009" s="4"/>
      <c r="FVF1009" s="4"/>
      <c r="FVG1009" s="4"/>
      <c r="FVH1009" s="4"/>
      <c r="FVI1009" s="4"/>
      <c r="FVJ1009" s="4"/>
      <c r="FVK1009" s="4"/>
      <c r="FVL1009" s="4"/>
      <c r="FVM1009" s="4"/>
      <c r="FVN1009" s="4"/>
      <c r="FVO1009" s="4"/>
      <c r="FVP1009" s="4"/>
      <c r="FVQ1009" s="4"/>
      <c r="FVR1009" s="4"/>
      <c r="FVS1009" s="4"/>
      <c r="FVT1009" s="4"/>
      <c r="FVU1009" s="4"/>
      <c r="FVV1009" s="4"/>
      <c r="FVW1009" s="4"/>
      <c r="FVX1009" s="4"/>
      <c r="FVY1009" s="4"/>
      <c r="FVZ1009" s="4"/>
      <c r="FWA1009" s="4"/>
      <c r="FWB1009" s="4"/>
      <c r="FWC1009" s="4"/>
      <c r="FWD1009" s="4"/>
      <c r="FWE1009" s="4"/>
      <c r="FWF1009" s="4"/>
      <c r="FWG1009" s="4"/>
      <c r="FWH1009" s="4"/>
      <c r="FWI1009" s="4"/>
      <c r="FWJ1009" s="4"/>
      <c r="FWK1009" s="4"/>
      <c r="FWL1009" s="4"/>
      <c r="FWM1009" s="4"/>
      <c r="FWN1009" s="4"/>
      <c r="FWO1009" s="4"/>
      <c r="FWP1009" s="4"/>
      <c r="FWQ1009" s="4"/>
      <c r="FWR1009" s="4"/>
      <c r="FWS1009" s="4"/>
      <c r="FWT1009" s="4"/>
      <c r="FWU1009" s="4"/>
      <c r="FWV1009" s="4"/>
      <c r="FWW1009" s="4"/>
      <c r="FWX1009" s="4"/>
      <c r="FWY1009" s="4"/>
      <c r="FWZ1009" s="4"/>
      <c r="FXA1009" s="4"/>
      <c r="FXB1009" s="4"/>
      <c r="FXC1009" s="4"/>
      <c r="FXD1009" s="4"/>
      <c r="FXE1009" s="4"/>
      <c r="FXF1009" s="4"/>
      <c r="FXG1009" s="4"/>
      <c r="FXH1009" s="4"/>
      <c r="FXI1009" s="4"/>
      <c r="FXJ1009" s="4"/>
      <c r="FXK1009" s="4"/>
      <c r="FXL1009" s="4"/>
      <c r="FXM1009" s="4"/>
      <c r="FXN1009" s="4"/>
      <c r="FXO1009" s="4"/>
      <c r="FXP1009" s="4"/>
      <c r="FXQ1009" s="4"/>
      <c r="FXR1009" s="4"/>
      <c r="FXS1009" s="4"/>
      <c r="FXT1009" s="4"/>
      <c r="FXU1009" s="4"/>
      <c r="FXV1009" s="4"/>
      <c r="FXW1009" s="4"/>
      <c r="FXX1009" s="4"/>
      <c r="FXY1009" s="4"/>
      <c r="FXZ1009" s="4"/>
      <c r="FYA1009" s="4"/>
      <c r="FYB1009" s="4"/>
      <c r="FYC1009" s="4"/>
      <c r="FYD1009" s="4"/>
      <c r="FYE1009" s="4"/>
      <c r="FYF1009" s="4"/>
      <c r="FYG1009" s="4"/>
      <c r="FYH1009" s="4"/>
      <c r="FYI1009" s="4"/>
      <c r="FYJ1009" s="4"/>
      <c r="FYK1009" s="4"/>
      <c r="FYL1009" s="4"/>
      <c r="FYM1009" s="4"/>
      <c r="FYN1009" s="4"/>
      <c r="FYO1009" s="4"/>
      <c r="FYP1009" s="4"/>
      <c r="FYQ1009" s="4"/>
      <c r="FYR1009" s="4"/>
      <c r="FYS1009" s="4"/>
      <c r="FYT1009" s="4"/>
      <c r="FYU1009" s="4"/>
      <c r="FYV1009" s="4"/>
      <c r="FYW1009" s="4"/>
      <c r="FYX1009" s="4"/>
      <c r="FYY1009" s="4"/>
      <c r="FYZ1009" s="4"/>
      <c r="FZA1009" s="4"/>
      <c r="FZB1009" s="4"/>
      <c r="FZC1009" s="4"/>
      <c r="FZD1009" s="4"/>
      <c r="FZE1009" s="4"/>
      <c r="FZF1009" s="4"/>
      <c r="FZG1009" s="4"/>
      <c r="FZH1009" s="4"/>
      <c r="FZI1009" s="4"/>
      <c r="FZJ1009" s="4"/>
      <c r="FZK1009" s="4"/>
      <c r="FZL1009" s="4"/>
      <c r="FZM1009" s="4"/>
      <c r="FZN1009" s="4"/>
      <c r="FZO1009" s="4"/>
      <c r="FZP1009" s="4"/>
      <c r="FZQ1009" s="4"/>
      <c r="FZR1009" s="4"/>
      <c r="FZS1009" s="4"/>
      <c r="FZT1009" s="4"/>
      <c r="FZU1009" s="4"/>
      <c r="FZV1009" s="4"/>
      <c r="FZW1009" s="4"/>
      <c r="FZX1009" s="4"/>
      <c r="FZY1009" s="4"/>
      <c r="FZZ1009" s="4"/>
      <c r="GAA1009" s="4"/>
      <c r="GAB1009" s="4"/>
      <c r="GAC1009" s="4"/>
      <c r="GAD1009" s="4"/>
      <c r="GAE1009" s="4"/>
      <c r="GAF1009" s="4"/>
      <c r="GAG1009" s="4"/>
      <c r="GAH1009" s="4"/>
      <c r="GAI1009" s="4"/>
      <c r="GAJ1009" s="4"/>
      <c r="GAK1009" s="4"/>
      <c r="GAL1009" s="4"/>
      <c r="GAM1009" s="4"/>
      <c r="GAN1009" s="4"/>
      <c r="GAO1009" s="4"/>
      <c r="GAP1009" s="4"/>
      <c r="GAQ1009" s="4"/>
      <c r="GAR1009" s="4"/>
      <c r="GAS1009" s="4"/>
      <c r="GAT1009" s="4"/>
      <c r="GAU1009" s="4"/>
      <c r="GAV1009" s="4"/>
      <c r="GAW1009" s="4"/>
      <c r="GAX1009" s="4"/>
      <c r="GAY1009" s="4"/>
      <c r="GAZ1009" s="4"/>
      <c r="GBA1009" s="4"/>
      <c r="GBB1009" s="4"/>
      <c r="GBC1009" s="4"/>
      <c r="GBD1009" s="4"/>
      <c r="GBE1009" s="4"/>
      <c r="GBF1009" s="4"/>
      <c r="GBG1009" s="4"/>
      <c r="GBH1009" s="4"/>
      <c r="GBI1009" s="4"/>
      <c r="GBJ1009" s="4"/>
      <c r="GBK1009" s="4"/>
      <c r="GBL1009" s="4"/>
      <c r="GBM1009" s="4"/>
      <c r="GBN1009" s="4"/>
      <c r="GBO1009" s="4"/>
      <c r="GBP1009" s="4"/>
      <c r="GBQ1009" s="4"/>
      <c r="GBR1009" s="4"/>
      <c r="GBS1009" s="4"/>
      <c r="GBT1009" s="4"/>
      <c r="GBU1009" s="4"/>
      <c r="GBV1009" s="4"/>
      <c r="GBW1009" s="4"/>
      <c r="GBX1009" s="4"/>
      <c r="GBY1009" s="4"/>
      <c r="GBZ1009" s="4"/>
      <c r="GCA1009" s="4"/>
      <c r="GCB1009" s="4"/>
      <c r="GCC1009" s="4"/>
      <c r="GCD1009" s="4"/>
      <c r="GCE1009" s="4"/>
      <c r="GCF1009" s="4"/>
      <c r="GCG1009" s="4"/>
      <c r="GCH1009" s="4"/>
      <c r="GCI1009" s="4"/>
      <c r="GCJ1009" s="4"/>
      <c r="GCK1009" s="4"/>
      <c r="GCL1009" s="4"/>
      <c r="GCM1009" s="4"/>
      <c r="GCN1009" s="4"/>
      <c r="GCO1009" s="4"/>
      <c r="GCP1009" s="4"/>
      <c r="GCQ1009" s="4"/>
      <c r="GCR1009" s="4"/>
      <c r="GCS1009" s="4"/>
      <c r="GCT1009" s="4"/>
      <c r="GCU1009" s="4"/>
      <c r="GCV1009" s="4"/>
      <c r="GCW1009" s="4"/>
      <c r="GCX1009" s="4"/>
      <c r="GCY1009" s="4"/>
      <c r="GCZ1009" s="4"/>
      <c r="GDA1009" s="4"/>
      <c r="GDB1009" s="4"/>
      <c r="GDC1009" s="4"/>
      <c r="GDD1009" s="4"/>
      <c r="GDE1009" s="4"/>
      <c r="GDF1009" s="4"/>
      <c r="GDG1009" s="4"/>
      <c r="GDH1009" s="4"/>
      <c r="GDI1009" s="4"/>
      <c r="GDJ1009" s="4"/>
      <c r="GDK1009" s="4"/>
      <c r="GDL1009" s="4"/>
      <c r="GDM1009" s="4"/>
      <c r="GDN1009" s="4"/>
      <c r="GDO1009" s="4"/>
      <c r="GDP1009" s="4"/>
      <c r="GDQ1009" s="4"/>
      <c r="GDR1009" s="4"/>
      <c r="GDS1009" s="4"/>
      <c r="GDT1009" s="4"/>
      <c r="GDU1009" s="4"/>
      <c r="GDV1009" s="4"/>
      <c r="GDW1009" s="4"/>
      <c r="GDX1009" s="4"/>
      <c r="GDY1009" s="4"/>
      <c r="GDZ1009" s="4"/>
      <c r="GEA1009" s="4"/>
      <c r="GEB1009" s="4"/>
      <c r="GEC1009" s="4"/>
      <c r="GED1009" s="4"/>
      <c r="GEE1009" s="4"/>
      <c r="GEF1009" s="4"/>
      <c r="GEG1009" s="4"/>
      <c r="GEH1009" s="4"/>
      <c r="GEI1009" s="4"/>
      <c r="GEJ1009" s="4"/>
      <c r="GEK1009" s="4"/>
      <c r="GEL1009" s="4"/>
      <c r="GEM1009" s="4"/>
      <c r="GEN1009" s="4"/>
      <c r="GEO1009" s="4"/>
      <c r="GEP1009" s="4"/>
      <c r="GEQ1009" s="4"/>
      <c r="GER1009" s="4"/>
      <c r="GES1009" s="4"/>
      <c r="GET1009" s="4"/>
      <c r="GEU1009" s="4"/>
      <c r="GEV1009" s="4"/>
      <c r="GEW1009" s="4"/>
      <c r="GEX1009" s="4"/>
      <c r="GEY1009" s="4"/>
      <c r="GEZ1009" s="4"/>
      <c r="GFA1009" s="4"/>
      <c r="GFB1009" s="4"/>
      <c r="GFC1009" s="4"/>
      <c r="GFD1009" s="4"/>
      <c r="GFE1009" s="4"/>
      <c r="GFF1009" s="4"/>
      <c r="GFG1009" s="4"/>
      <c r="GFH1009" s="4"/>
      <c r="GFI1009" s="4"/>
      <c r="GFJ1009" s="4"/>
      <c r="GFK1009" s="4"/>
      <c r="GFL1009" s="4"/>
      <c r="GFM1009" s="4"/>
      <c r="GFN1009" s="4"/>
      <c r="GFO1009" s="4"/>
      <c r="GFP1009" s="4"/>
      <c r="GFQ1009" s="4"/>
      <c r="GFR1009" s="4"/>
      <c r="GFS1009" s="4"/>
      <c r="GFT1009" s="4"/>
      <c r="GFU1009" s="4"/>
      <c r="GFV1009" s="4"/>
      <c r="GFW1009" s="4"/>
      <c r="GFX1009" s="4"/>
      <c r="GFY1009" s="4"/>
      <c r="GFZ1009" s="4"/>
      <c r="GGA1009" s="4"/>
      <c r="GGB1009" s="4"/>
      <c r="GGC1009" s="4"/>
      <c r="GGD1009" s="4"/>
      <c r="GGE1009" s="4"/>
      <c r="GGF1009" s="4"/>
      <c r="GGG1009" s="4"/>
      <c r="GGH1009" s="4"/>
      <c r="GGI1009" s="4"/>
      <c r="GGJ1009" s="4"/>
      <c r="GGK1009" s="4"/>
      <c r="GGL1009" s="4"/>
      <c r="GGM1009" s="4"/>
      <c r="GGN1009" s="4"/>
      <c r="GGO1009" s="4"/>
      <c r="GGP1009" s="4"/>
      <c r="GGQ1009" s="4"/>
      <c r="GGR1009" s="4"/>
      <c r="GGS1009" s="4"/>
      <c r="GGT1009" s="4"/>
      <c r="GGU1009" s="4"/>
      <c r="GGV1009" s="4"/>
      <c r="GGW1009" s="4"/>
      <c r="GGX1009" s="4"/>
      <c r="GGY1009" s="4"/>
      <c r="GGZ1009" s="4"/>
      <c r="GHA1009" s="4"/>
      <c r="GHB1009" s="4"/>
      <c r="GHC1009" s="4"/>
      <c r="GHD1009" s="4"/>
      <c r="GHE1009" s="4"/>
      <c r="GHF1009" s="4"/>
      <c r="GHG1009" s="4"/>
      <c r="GHH1009" s="4"/>
      <c r="GHI1009" s="4"/>
      <c r="GHJ1009" s="4"/>
      <c r="GHK1009" s="4"/>
      <c r="GHL1009" s="4"/>
      <c r="GHM1009" s="4"/>
      <c r="GHN1009" s="4"/>
      <c r="GHO1009" s="4"/>
      <c r="GHP1009" s="4"/>
      <c r="GHQ1009" s="4"/>
      <c r="GHR1009" s="4"/>
      <c r="GHS1009" s="4"/>
      <c r="GHT1009" s="4"/>
      <c r="GHU1009" s="4"/>
      <c r="GHV1009" s="4"/>
      <c r="GHW1009" s="4"/>
      <c r="GHX1009" s="4"/>
      <c r="GHY1009" s="4"/>
      <c r="GHZ1009" s="4"/>
      <c r="GIA1009" s="4"/>
      <c r="GIB1009" s="4"/>
      <c r="GIC1009" s="4"/>
      <c r="GID1009" s="4"/>
      <c r="GIE1009" s="4"/>
      <c r="GIF1009" s="4"/>
      <c r="GIG1009" s="4"/>
      <c r="GIH1009" s="4"/>
      <c r="GII1009" s="4"/>
      <c r="GIJ1009" s="4"/>
      <c r="GIK1009" s="4"/>
      <c r="GIL1009" s="4"/>
      <c r="GIM1009" s="4"/>
      <c r="GIN1009" s="4"/>
      <c r="GIO1009" s="4"/>
      <c r="GIP1009" s="4"/>
      <c r="GIQ1009" s="4"/>
      <c r="GIR1009" s="4"/>
      <c r="GIS1009" s="4"/>
      <c r="GIT1009" s="4"/>
      <c r="GIU1009" s="4"/>
      <c r="GIV1009" s="4"/>
      <c r="GIW1009" s="4"/>
      <c r="GIX1009" s="4"/>
      <c r="GIY1009" s="4"/>
      <c r="GIZ1009" s="4"/>
      <c r="GJA1009" s="4"/>
      <c r="GJB1009" s="4"/>
      <c r="GJC1009" s="4"/>
      <c r="GJD1009" s="4"/>
      <c r="GJE1009" s="4"/>
      <c r="GJF1009" s="4"/>
      <c r="GJG1009" s="4"/>
      <c r="GJH1009" s="4"/>
      <c r="GJI1009" s="4"/>
      <c r="GJJ1009" s="4"/>
      <c r="GJK1009" s="4"/>
      <c r="GJL1009" s="4"/>
      <c r="GJM1009" s="4"/>
      <c r="GJN1009" s="4"/>
      <c r="GJO1009" s="4"/>
      <c r="GJP1009" s="4"/>
      <c r="GJQ1009" s="4"/>
      <c r="GJR1009" s="4"/>
      <c r="GJS1009" s="4"/>
      <c r="GJT1009" s="4"/>
      <c r="GJU1009" s="4"/>
      <c r="GJV1009" s="4"/>
      <c r="GJW1009" s="4"/>
      <c r="GJX1009" s="4"/>
      <c r="GJY1009" s="4"/>
      <c r="GJZ1009" s="4"/>
      <c r="GKA1009" s="4"/>
      <c r="GKB1009" s="4"/>
      <c r="GKC1009" s="4"/>
      <c r="GKD1009" s="4"/>
      <c r="GKE1009" s="4"/>
      <c r="GKF1009" s="4"/>
      <c r="GKG1009" s="4"/>
      <c r="GKH1009" s="4"/>
      <c r="GKI1009" s="4"/>
      <c r="GKJ1009" s="4"/>
      <c r="GKK1009" s="4"/>
      <c r="GKL1009" s="4"/>
      <c r="GKM1009" s="4"/>
      <c r="GKN1009" s="4"/>
      <c r="GKO1009" s="4"/>
      <c r="GKP1009" s="4"/>
      <c r="GKQ1009" s="4"/>
      <c r="GKR1009" s="4"/>
      <c r="GKS1009" s="4"/>
      <c r="GKT1009" s="4"/>
      <c r="GKU1009" s="4"/>
      <c r="GKV1009" s="4"/>
      <c r="GKW1009" s="4"/>
      <c r="GKX1009" s="4"/>
      <c r="GKY1009" s="4"/>
      <c r="GKZ1009" s="4"/>
      <c r="GLA1009" s="4"/>
      <c r="GLB1009" s="4"/>
      <c r="GLC1009" s="4"/>
      <c r="GLD1009" s="4"/>
      <c r="GLE1009" s="4"/>
      <c r="GLF1009" s="4"/>
      <c r="GLG1009" s="4"/>
      <c r="GLH1009" s="4"/>
      <c r="GLI1009" s="4"/>
      <c r="GLJ1009" s="4"/>
      <c r="GLK1009" s="4"/>
      <c r="GLL1009" s="4"/>
      <c r="GLM1009" s="4"/>
      <c r="GLN1009" s="4"/>
      <c r="GLO1009" s="4"/>
      <c r="GLP1009" s="4"/>
      <c r="GLQ1009" s="4"/>
      <c r="GLR1009" s="4"/>
      <c r="GLS1009" s="4"/>
      <c r="GLT1009" s="4"/>
      <c r="GLU1009" s="4"/>
      <c r="GLV1009" s="4"/>
      <c r="GLW1009" s="4"/>
      <c r="GLX1009" s="4"/>
      <c r="GLY1009" s="4"/>
      <c r="GLZ1009" s="4"/>
      <c r="GMA1009" s="4"/>
      <c r="GMB1009" s="4"/>
      <c r="GMC1009" s="4"/>
      <c r="GMD1009" s="4"/>
      <c r="GME1009" s="4"/>
      <c r="GMF1009" s="4"/>
      <c r="GMG1009" s="4"/>
      <c r="GMH1009" s="4"/>
      <c r="GMI1009" s="4"/>
      <c r="GMJ1009" s="4"/>
      <c r="GMK1009" s="4"/>
      <c r="GML1009" s="4"/>
      <c r="GMM1009" s="4"/>
      <c r="GMN1009" s="4"/>
      <c r="GMO1009" s="4"/>
      <c r="GMP1009" s="4"/>
      <c r="GMQ1009" s="4"/>
      <c r="GMR1009" s="4"/>
      <c r="GMS1009" s="4"/>
      <c r="GMT1009" s="4"/>
      <c r="GMU1009" s="4"/>
      <c r="GMV1009" s="4"/>
      <c r="GMW1009" s="4"/>
      <c r="GMX1009" s="4"/>
      <c r="GMY1009" s="4"/>
      <c r="GMZ1009" s="4"/>
      <c r="GNA1009" s="4"/>
      <c r="GNB1009" s="4"/>
      <c r="GNC1009" s="4"/>
      <c r="GND1009" s="4"/>
      <c r="GNE1009" s="4"/>
      <c r="GNF1009" s="4"/>
      <c r="GNG1009" s="4"/>
      <c r="GNH1009" s="4"/>
      <c r="GNI1009" s="4"/>
      <c r="GNJ1009" s="4"/>
      <c r="GNK1009" s="4"/>
      <c r="GNL1009" s="4"/>
      <c r="GNM1009" s="4"/>
      <c r="GNN1009" s="4"/>
      <c r="GNO1009" s="4"/>
      <c r="GNP1009" s="4"/>
      <c r="GNQ1009" s="4"/>
      <c r="GNR1009" s="4"/>
      <c r="GNS1009" s="4"/>
      <c r="GNT1009" s="4"/>
      <c r="GNU1009" s="4"/>
      <c r="GNV1009" s="4"/>
      <c r="GNW1009" s="4"/>
      <c r="GNX1009" s="4"/>
      <c r="GNY1009" s="4"/>
      <c r="GNZ1009" s="4"/>
      <c r="GOA1009" s="4"/>
      <c r="GOB1009" s="4"/>
      <c r="GOC1009" s="4"/>
      <c r="GOD1009" s="4"/>
      <c r="GOE1009" s="4"/>
      <c r="GOF1009" s="4"/>
      <c r="GOG1009" s="4"/>
      <c r="GOH1009" s="4"/>
      <c r="GOI1009" s="4"/>
      <c r="GOJ1009" s="4"/>
      <c r="GOK1009" s="4"/>
      <c r="GOL1009" s="4"/>
      <c r="GOM1009" s="4"/>
      <c r="GON1009" s="4"/>
      <c r="GOO1009" s="4"/>
      <c r="GOP1009" s="4"/>
      <c r="GOQ1009" s="4"/>
      <c r="GOR1009" s="4"/>
      <c r="GOS1009" s="4"/>
      <c r="GOT1009" s="4"/>
      <c r="GOU1009" s="4"/>
      <c r="GOV1009" s="4"/>
      <c r="GOW1009" s="4"/>
      <c r="GOX1009" s="4"/>
      <c r="GOY1009" s="4"/>
      <c r="GOZ1009" s="4"/>
      <c r="GPA1009" s="4"/>
      <c r="GPB1009" s="4"/>
      <c r="GPC1009" s="4"/>
      <c r="GPD1009" s="4"/>
      <c r="GPE1009" s="4"/>
      <c r="GPF1009" s="4"/>
      <c r="GPG1009" s="4"/>
      <c r="GPH1009" s="4"/>
      <c r="GPI1009" s="4"/>
      <c r="GPJ1009" s="4"/>
      <c r="GPK1009" s="4"/>
      <c r="GPL1009" s="4"/>
      <c r="GPM1009" s="4"/>
      <c r="GPN1009" s="4"/>
      <c r="GPO1009" s="4"/>
      <c r="GPP1009" s="4"/>
      <c r="GPQ1009" s="4"/>
      <c r="GPR1009" s="4"/>
      <c r="GPS1009" s="4"/>
      <c r="GPT1009" s="4"/>
      <c r="GPU1009" s="4"/>
      <c r="GPV1009" s="4"/>
      <c r="GPW1009" s="4"/>
      <c r="GPX1009" s="4"/>
      <c r="GPY1009" s="4"/>
      <c r="GPZ1009" s="4"/>
      <c r="GQA1009" s="4"/>
      <c r="GQB1009" s="4"/>
      <c r="GQC1009" s="4"/>
      <c r="GQD1009" s="4"/>
      <c r="GQE1009" s="4"/>
      <c r="GQF1009" s="4"/>
      <c r="GQG1009" s="4"/>
      <c r="GQH1009" s="4"/>
      <c r="GQI1009" s="4"/>
      <c r="GQJ1009" s="4"/>
      <c r="GQK1009" s="4"/>
      <c r="GQL1009" s="4"/>
      <c r="GQM1009" s="4"/>
      <c r="GQN1009" s="4"/>
      <c r="GQO1009" s="4"/>
      <c r="GQP1009" s="4"/>
      <c r="GQQ1009" s="4"/>
      <c r="GQR1009" s="4"/>
      <c r="GQS1009" s="4"/>
      <c r="GQT1009" s="4"/>
      <c r="GQU1009" s="4"/>
      <c r="GQV1009" s="4"/>
      <c r="GQW1009" s="4"/>
      <c r="GQX1009" s="4"/>
      <c r="GQY1009" s="4"/>
      <c r="GQZ1009" s="4"/>
      <c r="GRA1009" s="4"/>
      <c r="GRB1009" s="4"/>
      <c r="GRC1009" s="4"/>
      <c r="GRD1009" s="4"/>
      <c r="GRE1009" s="4"/>
      <c r="GRF1009" s="4"/>
      <c r="GRG1009" s="4"/>
      <c r="GRH1009" s="4"/>
      <c r="GRI1009" s="4"/>
      <c r="GRJ1009" s="4"/>
      <c r="GRK1009" s="4"/>
      <c r="GRL1009" s="4"/>
      <c r="GRM1009" s="4"/>
      <c r="GRN1009" s="4"/>
      <c r="GRO1009" s="4"/>
      <c r="GRP1009" s="4"/>
      <c r="GRQ1009" s="4"/>
      <c r="GRR1009" s="4"/>
      <c r="GRS1009" s="4"/>
      <c r="GRT1009" s="4"/>
      <c r="GRU1009" s="4"/>
      <c r="GRV1009" s="4"/>
      <c r="GRW1009" s="4"/>
      <c r="GRX1009" s="4"/>
      <c r="GRY1009" s="4"/>
      <c r="GRZ1009" s="4"/>
      <c r="GSA1009" s="4"/>
      <c r="GSB1009" s="4"/>
      <c r="GSC1009" s="4"/>
      <c r="GSD1009" s="4"/>
      <c r="GSE1009" s="4"/>
      <c r="GSF1009" s="4"/>
      <c r="GSG1009" s="4"/>
      <c r="GSH1009" s="4"/>
      <c r="GSI1009" s="4"/>
      <c r="GSJ1009" s="4"/>
      <c r="GSK1009" s="4"/>
      <c r="GSL1009" s="4"/>
      <c r="GSM1009" s="4"/>
      <c r="GSN1009" s="4"/>
      <c r="GSO1009" s="4"/>
      <c r="GSP1009" s="4"/>
      <c r="GSQ1009" s="4"/>
      <c r="GSR1009" s="4"/>
      <c r="GSS1009" s="4"/>
      <c r="GST1009" s="4"/>
      <c r="GSU1009" s="4"/>
      <c r="GSV1009" s="4"/>
      <c r="GSW1009" s="4"/>
      <c r="GSX1009" s="4"/>
      <c r="GSY1009" s="4"/>
      <c r="GSZ1009" s="4"/>
      <c r="GTA1009" s="4"/>
      <c r="GTB1009" s="4"/>
      <c r="GTC1009" s="4"/>
      <c r="GTD1009" s="4"/>
      <c r="GTE1009" s="4"/>
      <c r="GTF1009" s="4"/>
      <c r="GTG1009" s="4"/>
      <c r="GTH1009" s="4"/>
      <c r="GTI1009" s="4"/>
      <c r="GTJ1009" s="4"/>
      <c r="GTK1009" s="4"/>
      <c r="GTL1009" s="4"/>
      <c r="GTM1009" s="4"/>
      <c r="GTN1009" s="4"/>
      <c r="GTO1009" s="4"/>
      <c r="GTP1009" s="4"/>
      <c r="GTQ1009" s="4"/>
      <c r="GTR1009" s="4"/>
      <c r="GTS1009" s="4"/>
      <c r="GTT1009" s="4"/>
      <c r="GTU1009" s="4"/>
      <c r="GTV1009" s="4"/>
      <c r="GTW1009" s="4"/>
      <c r="GTX1009" s="4"/>
      <c r="GTY1009" s="4"/>
      <c r="GTZ1009" s="4"/>
      <c r="GUA1009" s="4"/>
      <c r="GUB1009" s="4"/>
      <c r="GUC1009" s="4"/>
      <c r="GUD1009" s="4"/>
      <c r="GUE1009" s="4"/>
      <c r="GUF1009" s="4"/>
      <c r="GUG1009" s="4"/>
      <c r="GUH1009" s="4"/>
      <c r="GUI1009" s="4"/>
      <c r="GUJ1009" s="4"/>
      <c r="GUK1009" s="4"/>
      <c r="GUL1009" s="4"/>
      <c r="GUM1009" s="4"/>
      <c r="GUN1009" s="4"/>
      <c r="GUO1009" s="4"/>
      <c r="GUP1009" s="4"/>
      <c r="GUQ1009" s="4"/>
      <c r="GUR1009" s="4"/>
      <c r="GUS1009" s="4"/>
      <c r="GUT1009" s="4"/>
      <c r="GUU1009" s="4"/>
      <c r="GUV1009" s="4"/>
      <c r="GUW1009" s="4"/>
      <c r="GUX1009" s="4"/>
      <c r="GUY1009" s="4"/>
      <c r="GUZ1009" s="4"/>
      <c r="GVA1009" s="4"/>
      <c r="GVB1009" s="4"/>
      <c r="GVC1009" s="4"/>
      <c r="GVD1009" s="4"/>
      <c r="GVE1009" s="4"/>
      <c r="GVF1009" s="4"/>
      <c r="GVG1009" s="4"/>
      <c r="GVH1009" s="4"/>
      <c r="GVI1009" s="4"/>
      <c r="GVJ1009" s="4"/>
      <c r="GVK1009" s="4"/>
      <c r="GVL1009" s="4"/>
      <c r="GVM1009" s="4"/>
      <c r="GVN1009" s="4"/>
      <c r="GVO1009" s="4"/>
      <c r="GVP1009" s="4"/>
      <c r="GVQ1009" s="4"/>
      <c r="GVR1009" s="4"/>
      <c r="GVS1009" s="4"/>
      <c r="GVT1009" s="4"/>
      <c r="GVU1009" s="4"/>
      <c r="GVV1009" s="4"/>
      <c r="GVW1009" s="4"/>
      <c r="GVX1009" s="4"/>
      <c r="GVY1009" s="4"/>
      <c r="GVZ1009" s="4"/>
      <c r="GWA1009" s="4"/>
      <c r="GWB1009" s="4"/>
      <c r="GWC1009" s="4"/>
      <c r="GWD1009" s="4"/>
      <c r="GWE1009" s="4"/>
      <c r="GWF1009" s="4"/>
      <c r="GWG1009" s="4"/>
      <c r="GWH1009" s="4"/>
      <c r="GWI1009" s="4"/>
      <c r="GWJ1009" s="4"/>
      <c r="GWK1009" s="4"/>
      <c r="GWL1009" s="4"/>
      <c r="GWM1009" s="4"/>
      <c r="GWN1009" s="4"/>
      <c r="GWO1009" s="4"/>
      <c r="GWP1009" s="4"/>
      <c r="GWQ1009" s="4"/>
      <c r="GWR1009" s="4"/>
      <c r="GWS1009" s="4"/>
      <c r="GWT1009" s="4"/>
      <c r="GWU1009" s="4"/>
      <c r="GWV1009" s="4"/>
      <c r="GWW1009" s="4"/>
      <c r="GWX1009" s="4"/>
      <c r="GWY1009" s="4"/>
      <c r="GWZ1009" s="4"/>
      <c r="GXA1009" s="4"/>
      <c r="GXB1009" s="4"/>
      <c r="GXC1009" s="4"/>
      <c r="GXD1009" s="4"/>
      <c r="GXE1009" s="4"/>
      <c r="GXF1009" s="4"/>
      <c r="GXG1009" s="4"/>
      <c r="GXH1009" s="4"/>
      <c r="GXI1009" s="4"/>
      <c r="GXJ1009" s="4"/>
      <c r="GXK1009" s="4"/>
      <c r="GXL1009" s="4"/>
      <c r="GXM1009" s="4"/>
      <c r="GXN1009" s="4"/>
      <c r="GXO1009" s="4"/>
      <c r="GXP1009" s="4"/>
      <c r="GXQ1009" s="4"/>
      <c r="GXR1009" s="4"/>
      <c r="GXS1009" s="4"/>
      <c r="GXT1009" s="4"/>
      <c r="GXU1009" s="4"/>
      <c r="GXV1009" s="4"/>
      <c r="GXW1009" s="4"/>
      <c r="GXX1009" s="4"/>
      <c r="GXY1009" s="4"/>
      <c r="GXZ1009" s="4"/>
      <c r="GYA1009" s="4"/>
      <c r="GYB1009" s="4"/>
      <c r="GYC1009" s="4"/>
      <c r="GYD1009" s="4"/>
      <c r="GYE1009" s="4"/>
      <c r="GYF1009" s="4"/>
      <c r="GYG1009" s="4"/>
      <c r="GYH1009" s="4"/>
      <c r="GYI1009" s="4"/>
      <c r="GYJ1009" s="4"/>
      <c r="GYK1009" s="4"/>
      <c r="GYL1009" s="4"/>
      <c r="GYM1009" s="4"/>
      <c r="GYN1009" s="4"/>
      <c r="GYO1009" s="4"/>
      <c r="GYP1009" s="4"/>
      <c r="GYQ1009" s="4"/>
      <c r="GYR1009" s="4"/>
      <c r="GYS1009" s="4"/>
      <c r="GYT1009" s="4"/>
      <c r="GYU1009" s="4"/>
      <c r="GYV1009" s="4"/>
      <c r="GYW1009" s="4"/>
      <c r="GYX1009" s="4"/>
      <c r="GYY1009" s="4"/>
      <c r="GYZ1009" s="4"/>
      <c r="GZA1009" s="4"/>
      <c r="GZB1009" s="4"/>
      <c r="GZC1009" s="4"/>
      <c r="GZD1009" s="4"/>
      <c r="GZE1009" s="4"/>
      <c r="GZF1009" s="4"/>
      <c r="GZG1009" s="4"/>
      <c r="GZH1009" s="4"/>
      <c r="GZI1009" s="4"/>
      <c r="GZJ1009" s="4"/>
      <c r="GZK1009" s="4"/>
      <c r="GZL1009" s="4"/>
      <c r="GZM1009" s="4"/>
      <c r="GZN1009" s="4"/>
      <c r="GZO1009" s="4"/>
      <c r="GZP1009" s="4"/>
      <c r="GZQ1009" s="4"/>
      <c r="GZR1009" s="4"/>
      <c r="GZS1009" s="4"/>
      <c r="GZT1009" s="4"/>
      <c r="GZU1009" s="4"/>
      <c r="GZV1009" s="4"/>
      <c r="GZW1009" s="4"/>
      <c r="GZX1009" s="4"/>
      <c r="GZY1009" s="4"/>
      <c r="GZZ1009" s="4"/>
      <c r="HAA1009" s="4"/>
      <c r="HAB1009" s="4"/>
      <c r="HAC1009" s="4"/>
      <c r="HAD1009" s="4"/>
      <c r="HAE1009" s="4"/>
      <c r="HAF1009" s="4"/>
      <c r="HAG1009" s="4"/>
      <c r="HAH1009" s="4"/>
      <c r="HAI1009" s="4"/>
      <c r="HAJ1009" s="4"/>
      <c r="HAK1009" s="4"/>
      <c r="HAL1009" s="4"/>
      <c r="HAM1009" s="4"/>
      <c r="HAN1009" s="4"/>
      <c r="HAO1009" s="4"/>
      <c r="HAP1009" s="4"/>
      <c r="HAQ1009" s="4"/>
      <c r="HAR1009" s="4"/>
      <c r="HAS1009" s="4"/>
      <c r="HAT1009" s="4"/>
      <c r="HAU1009" s="4"/>
      <c r="HAV1009" s="4"/>
      <c r="HAW1009" s="4"/>
      <c r="HAX1009" s="4"/>
      <c r="HAY1009" s="4"/>
      <c r="HAZ1009" s="4"/>
      <c r="HBA1009" s="4"/>
      <c r="HBB1009" s="4"/>
      <c r="HBC1009" s="4"/>
      <c r="HBD1009" s="4"/>
      <c r="HBE1009" s="4"/>
      <c r="HBF1009" s="4"/>
      <c r="HBG1009" s="4"/>
      <c r="HBH1009" s="4"/>
      <c r="HBI1009" s="4"/>
      <c r="HBJ1009" s="4"/>
      <c r="HBK1009" s="4"/>
      <c r="HBL1009" s="4"/>
      <c r="HBM1009" s="4"/>
      <c r="HBN1009" s="4"/>
      <c r="HBO1009" s="4"/>
      <c r="HBP1009" s="4"/>
      <c r="HBQ1009" s="4"/>
      <c r="HBR1009" s="4"/>
      <c r="HBS1009" s="4"/>
      <c r="HBT1009" s="4"/>
      <c r="HBU1009" s="4"/>
      <c r="HBV1009" s="4"/>
      <c r="HBW1009" s="4"/>
      <c r="HBX1009" s="4"/>
      <c r="HBY1009" s="4"/>
      <c r="HBZ1009" s="4"/>
      <c r="HCA1009" s="4"/>
      <c r="HCB1009" s="4"/>
      <c r="HCC1009" s="4"/>
      <c r="HCD1009" s="4"/>
      <c r="HCE1009" s="4"/>
      <c r="HCF1009" s="4"/>
      <c r="HCG1009" s="4"/>
      <c r="HCH1009" s="4"/>
      <c r="HCI1009" s="4"/>
      <c r="HCJ1009" s="4"/>
      <c r="HCK1009" s="4"/>
      <c r="HCL1009" s="4"/>
      <c r="HCM1009" s="4"/>
      <c r="HCN1009" s="4"/>
      <c r="HCO1009" s="4"/>
      <c r="HCP1009" s="4"/>
      <c r="HCQ1009" s="4"/>
      <c r="HCR1009" s="4"/>
      <c r="HCS1009" s="4"/>
      <c r="HCT1009" s="4"/>
      <c r="HCU1009" s="4"/>
      <c r="HCV1009" s="4"/>
      <c r="HCW1009" s="4"/>
      <c r="HCX1009" s="4"/>
      <c r="HCY1009" s="4"/>
      <c r="HCZ1009" s="4"/>
      <c r="HDA1009" s="4"/>
      <c r="HDB1009" s="4"/>
      <c r="HDC1009" s="4"/>
      <c r="HDD1009" s="4"/>
      <c r="HDE1009" s="4"/>
      <c r="HDF1009" s="4"/>
      <c r="HDG1009" s="4"/>
      <c r="HDH1009" s="4"/>
      <c r="HDI1009" s="4"/>
      <c r="HDJ1009" s="4"/>
      <c r="HDK1009" s="4"/>
      <c r="HDL1009" s="4"/>
      <c r="HDM1009" s="4"/>
      <c r="HDN1009" s="4"/>
      <c r="HDO1009" s="4"/>
      <c r="HDP1009" s="4"/>
      <c r="HDQ1009" s="4"/>
      <c r="HDR1009" s="4"/>
      <c r="HDS1009" s="4"/>
      <c r="HDT1009" s="4"/>
      <c r="HDU1009" s="4"/>
      <c r="HDV1009" s="4"/>
      <c r="HDW1009" s="4"/>
      <c r="HDX1009" s="4"/>
      <c r="HDY1009" s="4"/>
      <c r="HDZ1009" s="4"/>
      <c r="HEA1009" s="4"/>
      <c r="HEB1009" s="4"/>
      <c r="HEC1009" s="4"/>
      <c r="HED1009" s="4"/>
      <c r="HEE1009" s="4"/>
      <c r="HEF1009" s="4"/>
      <c r="HEG1009" s="4"/>
      <c r="HEH1009" s="4"/>
      <c r="HEI1009" s="4"/>
      <c r="HEJ1009" s="4"/>
      <c r="HEK1009" s="4"/>
      <c r="HEL1009" s="4"/>
      <c r="HEM1009" s="4"/>
      <c r="HEN1009" s="4"/>
      <c r="HEO1009" s="4"/>
      <c r="HEP1009" s="4"/>
      <c r="HEQ1009" s="4"/>
      <c r="HER1009" s="4"/>
      <c r="HES1009" s="4"/>
      <c r="HET1009" s="4"/>
      <c r="HEU1009" s="4"/>
      <c r="HEV1009" s="4"/>
      <c r="HEW1009" s="4"/>
      <c r="HEX1009" s="4"/>
      <c r="HEY1009" s="4"/>
      <c r="HEZ1009" s="4"/>
      <c r="HFA1009" s="4"/>
      <c r="HFB1009" s="4"/>
      <c r="HFC1009" s="4"/>
      <c r="HFD1009" s="4"/>
      <c r="HFE1009" s="4"/>
      <c r="HFF1009" s="4"/>
      <c r="HFG1009" s="4"/>
      <c r="HFH1009" s="4"/>
      <c r="HFI1009" s="4"/>
      <c r="HFJ1009" s="4"/>
      <c r="HFK1009" s="4"/>
      <c r="HFL1009" s="4"/>
      <c r="HFM1009" s="4"/>
      <c r="HFN1009" s="4"/>
      <c r="HFO1009" s="4"/>
      <c r="HFP1009" s="4"/>
      <c r="HFQ1009" s="4"/>
      <c r="HFR1009" s="4"/>
      <c r="HFS1009" s="4"/>
      <c r="HFT1009" s="4"/>
      <c r="HFU1009" s="4"/>
      <c r="HFV1009" s="4"/>
      <c r="HFW1009" s="4"/>
      <c r="HFX1009" s="4"/>
      <c r="HFY1009" s="4"/>
      <c r="HFZ1009" s="4"/>
      <c r="HGA1009" s="4"/>
      <c r="HGB1009" s="4"/>
      <c r="HGC1009" s="4"/>
      <c r="HGD1009" s="4"/>
      <c r="HGE1009" s="4"/>
      <c r="HGF1009" s="4"/>
      <c r="HGG1009" s="4"/>
      <c r="HGH1009" s="4"/>
      <c r="HGI1009" s="4"/>
      <c r="HGJ1009" s="4"/>
      <c r="HGK1009" s="4"/>
      <c r="HGL1009" s="4"/>
      <c r="HGM1009" s="4"/>
      <c r="HGN1009" s="4"/>
      <c r="HGO1009" s="4"/>
      <c r="HGP1009" s="4"/>
      <c r="HGQ1009" s="4"/>
      <c r="HGR1009" s="4"/>
      <c r="HGS1009" s="4"/>
      <c r="HGT1009" s="4"/>
      <c r="HGU1009" s="4"/>
      <c r="HGV1009" s="4"/>
      <c r="HGW1009" s="4"/>
      <c r="HGX1009" s="4"/>
      <c r="HGY1009" s="4"/>
      <c r="HGZ1009" s="4"/>
      <c r="HHA1009" s="4"/>
      <c r="HHB1009" s="4"/>
      <c r="HHC1009" s="4"/>
      <c r="HHD1009" s="4"/>
      <c r="HHE1009" s="4"/>
      <c r="HHF1009" s="4"/>
      <c r="HHG1009" s="4"/>
      <c r="HHH1009" s="4"/>
      <c r="HHI1009" s="4"/>
      <c r="HHJ1009" s="4"/>
      <c r="HHK1009" s="4"/>
      <c r="HHL1009" s="4"/>
      <c r="HHM1009" s="4"/>
      <c r="HHN1009" s="4"/>
      <c r="HHO1009" s="4"/>
      <c r="HHP1009" s="4"/>
      <c r="HHQ1009" s="4"/>
      <c r="HHR1009" s="4"/>
      <c r="HHS1009" s="4"/>
      <c r="HHT1009" s="4"/>
      <c r="HHU1009" s="4"/>
      <c r="HHV1009" s="4"/>
      <c r="HHW1009" s="4"/>
      <c r="HHX1009" s="4"/>
      <c r="HHY1009" s="4"/>
      <c r="HHZ1009" s="4"/>
      <c r="HIA1009" s="4"/>
      <c r="HIB1009" s="4"/>
      <c r="HIC1009" s="4"/>
      <c r="HID1009" s="4"/>
      <c r="HIE1009" s="4"/>
      <c r="HIF1009" s="4"/>
      <c r="HIG1009" s="4"/>
      <c r="HIH1009" s="4"/>
      <c r="HII1009" s="4"/>
      <c r="HIJ1009" s="4"/>
      <c r="HIK1009" s="4"/>
      <c r="HIL1009" s="4"/>
      <c r="HIM1009" s="4"/>
      <c r="HIN1009" s="4"/>
      <c r="HIO1009" s="4"/>
      <c r="HIP1009" s="4"/>
      <c r="HIQ1009" s="4"/>
      <c r="HIR1009" s="4"/>
      <c r="HIS1009" s="4"/>
      <c r="HIT1009" s="4"/>
      <c r="HIU1009" s="4"/>
      <c r="HIV1009" s="4"/>
      <c r="HIW1009" s="4"/>
      <c r="HIX1009" s="4"/>
      <c r="HIY1009" s="4"/>
      <c r="HIZ1009" s="4"/>
      <c r="HJA1009" s="4"/>
      <c r="HJB1009" s="4"/>
      <c r="HJC1009" s="4"/>
      <c r="HJD1009" s="4"/>
      <c r="HJE1009" s="4"/>
      <c r="HJF1009" s="4"/>
      <c r="HJG1009" s="4"/>
      <c r="HJH1009" s="4"/>
      <c r="HJI1009" s="4"/>
      <c r="HJJ1009" s="4"/>
      <c r="HJK1009" s="4"/>
      <c r="HJL1009" s="4"/>
      <c r="HJM1009" s="4"/>
      <c r="HJN1009" s="4"/>
      <c r="HJO1009" s="4"/>
      <c r="HJP1009" s="4"/>
      <c r="HJQ1009" s="4"/>
      <c r="HJR1009" s="4"/>
      <c r="HJS1009" s="4"/>
      <c r="HJT1009" s="4"/>
      <c r="HJU1009" s="4"/>
      <c r="HJV1009" s="4"/>
      <c r="HJW1009" s="4"/>
      <c r="HJX1009" s="4"/>
      <c r="HJY1009" s="4"/>
      <c r="HJZ1009" s="4"/>
      <c r="HKA1009" s="4"/>
      <c r="HKB1009" s="4"/>
      <c r="HKC1009" s="4"/>
      <c r="HKD1009" s="4"/>
      <c r="HKE1009" s="4"/>
      <c r="HKF1009" s="4"/>
      <c r="HKG1009" s="4"/>
      <c r="HKH1009" s="4"/>
      <c r="HKI1009" s="4"/>
      <c r="HKJ1009" s="4"/>
      <c r="HKK1009" s="4"/>
      <c r="HKL1009" s="4"/>
      <c r="HKM1009" s="4"/>
      <c r="HKN1009" s="4"/>
      <c r="HKO1009" s="4"/>
      <c r="HKP1009" s="4"/>
      <c r="HKQ1009" s="4"/>
      <c r="HKR1009" s="4"/>
      <c r="HKS1009" s="4"/>
      <c r="HKT1009" s="4"/>
      <c r="HKU1009" s="4"/>
      <c r="HKV1009" s="4"/>
      <c r="HKW1009" s="4"/>
      <c r="HKX1009" s="4"/>
      <c r="HKY1009" s="4"/>
      <c r="HKZ1009" s="4"/>
      <c r="HLA1009" s="4"/>
      <c r="HLB1009" s="4"/>
      <c r="HLC1009" s="4"/>
      <c r="HLD1009" s="4"/>
      <c r="HLE1009" s="4"/>
      <c r="HLF1009" s="4"/>
      <c r="HLG1009" s="4"/>
      <c r="HLH1009" s="4"/>
      <c r="HLI1009" s="4"/>
      <c r="HLJ1009" s="4"/>
      <c r="HLK1009" s="4"/>
      <c r="HLL1009" s="4"/>
      <c r="HLM1009" s="4"/>
      <c r="HLN1009" s="4"/>
      <c r="HLO1009" s="4"/>
      <c r="HLP1009" s="4"/>
      <c r="HLQ1009" s="4"/>
      <c r="HLR1009" s="4"/>
      <c r="HLS1009" s="4"/>
      <c r="HLT1009" s="4"/>
      <c r="HLU1009" s="4"/>
      <c r="HLV1009" s="4"/>
      <c r="HLW1009" s="4"/>
      <c r="HLX1009" s="4"/>
      <c r="HLY1009" s="4"/>
      <c r="HLZ1009" s="4"/>
      <c r="HMA1009" s="4"/>
      <c r="HMB1009" s="4"/>
      <c r="HMC1009" s="4"/>
      <c r="HMD1009" s="4"/>
      <c r="HME1009" s="4"/>
      <c r="HMF1009" s="4"/>
      <c r="HMG1009" s="4"/>
      <c r="HMH1009" s="4"/>
      <c r="HMI1009" s="4"/>
      <c r="HMJ1009" s="4"/>
      <c r="HMK1009" s="4"/>
      <c r="HML1009" s="4"/>
      <c r="HMM1009" s="4"/>
      <c r="HMN1009" s="4"/>
      <c r="HMO1009" s="4"/>
      <c r="HMP1009" s="4"/>
      <c r="HMQ1009" s="4"/>
      <c r="HMR1009" s="4"/>
      <c r="HMS1009" s="4"/>
      <c r="HMT1009" s="4"/>
      <c r="HMU1009" s="4"/>
      <c r="HMV1009" s="4"/>
      <c r="HMW1009" s="4"/>
      <c r="HMX1009" s="4"/>
      <c r="HMY1009" s="4"/>
      <c r="HMZ1009" s="4"/>
      <c r="HNA1009" s="4"/>
      <c r="HNB1009" s="4"/>
      <c r="HNC1009" s="4"/>
      <c r="HND1009" s="4"/>
      <c r="HNE1009" s="4"/>
      <c r="HNF1009" s="4"/>
      <c r="HNG1009" s="4"/>
      <c r="HNH1009" s="4"/>
      <c r="HNI1009" s="4"/>
      <c r="HNJ1009" s="4"/>
      <c r="HNK1009" s="4"/>
      <c r="HNL1009" s="4"/>
      <c r="HNM1009" s="4"/>
      <c r="HNN1009" s="4"/>
      <c r="HNO1009" s="4"/>
      <c r="HNP1009" s="4"/>
      <c r="HNQ1009" s="4"/>
      <c r="HNR1009" s="4"/>
      <c r="HNS1009" s="4"/>
      <c r="HNT1009" s="4"/>
      <c r="HNU1009" s="4"/>
      <c r="HNV1009" s="4"/>
      <c r="HNW1009" s="4"/>
      <c r="HNX1009" s="4"/>
      <c r="HNY1009" s="4"/>
      <c r="HNZ1009" s="4"/>
      <c r="HOA1009" s="4"/>
      <c r="HOB1009" s="4"/>
      <c r="HOC1009" s="4"/>
      <c r="HOD1009" s="4"/>
      <c r="HOE1009" s="4"/>
      <c r="HOF1009" s="4"/>
      <c r="HOG1009" s="4"/>
      <c r="HOH1009" s="4"/>
      <c r="HOI1009" s="4"/>
      <c r="HOJ1009" s="4"/>
      <c r="HOK1009" s="4"/>
      <c r="HOL1009" s="4"/>
      <c r="HOM1009" s="4"/>
      <c r="HON1009" s="4"/>
      <c r="HOO1009" s="4"/>
      <c r="HOP1009" s="4"/>
      <c r="HOQ1009" s="4"/>
      <c r="HOR1009" s="4"/>
      <c r="HOS1009" s="4"/>
      <c r="HOT1009" s="4"/>
      <c r="HOU1009" s="4"/>
      <c r="HOV1009" s="4"/>
      <c r="HOW1009" s="4"/>
      <c r="HOX1009" s="4"/>
      <c r="HOY1009" s="4"/>
      <c r="HOZ1009" s="4"/>
      <c r="HPA1009" s="4"/>
      <c r="HPB1009" s="4"/>
      <c r="HPC1009" s="4"/>
      <c r="HPD1009" s="4"/>
      <c r="HPE1009" s="4"/>
      <c r="HPF1009" s="4"/>
      <c r="HPG1009" s="4"/>
      <c r="HPH1009" s="4"/>
      <c r="HPI1009" s="4"/>
      <c r="HPJ1009" s="4"/>
      <c r="HPK1009" s="4"/>
      <c r="HPL1009" s="4"/>
      <c r="HPM1009" s="4"/>
      <c r="HPN1009" s="4"/>
      <c r="HPO1009" s="4"/>
      <c r="HPP1009" s="4"/>
      <c r="HPQ1009" s="4"/>
      <c r="HPR1009" s="4"/>
      <c r="HPS1009" s="4"/>
      <c r="HPT1009" s="4"/>
      <c r="HPU1009" s="4"/>
      <c r="HPV1009" s="4"/>
      <c r="HPW1009" s="4"/>
      <c r="HPX1009" s="4"/>
      <c r="HPY1009" s="4"/>
      <c r="HPZ1009" s="4"/>
      <c r="HQA1009" s="4"/>
      <c r="HQB1009" s="4"/>
      <c r="HQC1009" s="4"/>
      <c r="HQD1009" s="4"/>
      <c r="HQE1009" s="4"/>
      <c r="HQF1009" s="4"/>
      <c r="HQG1009" s="4"/>
      <c r="HQH1009" s="4"/>
      <c r="HQI1009" s="4"/>
      <c r="HQJ1009" s="4"/>
      <c r="HQK1009" s="4"/>
      <c r="HQL1009" s="4"/>
      <c r="HQM1009" s="4"/>
      <c r="HQN1009" s="4"/>
      <c r="HQO1009" s="4"/>
      <c r="HQP1009" s="4"/>
      <c r="HQQ1009" s="4"/>
      <c r="HQR1009" s="4"/>
      <c r="HQS1009" s="4"/>
      <c r="HQT1009" s="4"/>
      <c r="HQU1009" s="4"/>
      <c r="HQV1009" s="4"/>
      <c r="HQW1009" s="4"/>
      <c r="HQX1009" s="4"/>
      <c r="HQY1009" s="4"/>
      <c r="HQZ1009" s="4"/>
      <c r="HRA1009" s="4"/>
      <c r="HRB1009" s="4"/>
      <c r="HRC1009" s="4"/>
      <c r="HRD1009" s="4"/>
      <c r="HRE1009" s="4"/>
      <c r="HRF1009" s="4"/>
      <c r="HRG1009" s="4"/>
      <c r="HRH1009" s="4"/>
      <c r="HRI1009" s="4"/>
      <c r="HRJ1009" s="4"/>
      <c r="HRK1009" s="4"/>
      <c r="HRL1009" s="4"/>
      <c r="HRM1009" s="4"/>
      <c r="HRN1009" s="4"/>
      <c r="HRO1009" s="4"/>
      <c r="HRP1009" s="4"/>
      <c r="HRQ1009" s="4"/>
      <c r="HRR1009" s="4"/>
      <c r="HRS1009" s="4"/>
      <c r="HRT1009" s="4"/>
      <c r="HRU1009" s="4"/>
      <c r="HRV1009" s="4"/>
      <c r="HRW1009" s="4"/>
      <c r="HRX1009" s="4"/>
      <c r="HRY1009" s="4"/>
      <c r="HRZ1009" s="4"/>
      <c r="HSA1009" s="4"/>
      <c r="HSB1009" s="4"/>
      <c r="HSC1009" s="4"/>
      <c r="HSD1009" s="4"/>
      <c r="HSE1009" s="4"/>
      <c r="HSF1009" s="4"/>
      <c r="HSG1009" s="4"/>
      <c r="HSH1009" s="4"/>
      <c r="HSI1009" s="4"/>
      <c r="HSJ1009" s="4"/>
      <c r="HSK1009" s="4"/>
      <c r="HSL1009" s="4"/>
      <c r="HSM1009" s="4"/>
      <c r="HSN1009" s="4"/>
      <c r="HSO1009" s="4"/>
      <c r="HSP1009" s="4"/>
      <c r="HSQ1009" s="4"/>
      <c r="HSR1009" s="4"/>
      <c r="HSS1009" s="4"/>
      <c r="HST1009" s="4"/>
      <c r="HSU1009" s="4"/>
      <c r="HSV1009" s="4"/>
      <c r="HSW1009" s="4"/>
      <c r="HSX1009" s="4"/>
      <c r="HSY1009" s="4"/>
      <c r="HSZ1009" s="4"/>
      <c r="HTA1009" s="4"/>
      <c r="HTB1009" s="4"/>
      <c r="HTC1009" s="4"/>
      <c r="HTD1009" s="4"/>
      <c r="HTE1009" s="4"/>
      <c r="HTF1009" s="4"/>
      <c r="HTG1009" s="4"/>
      <c r="HTH1009" s="4"/>
      <c r="HTI1009" s="4"/>
      <c r="HTJ1009" s="4"/>
      <c r="HTK1009" s="4"/>
      <c r="HTL1009" s="4"/>
      <c r="HTM1009" s="4"/>
      <c r="HTN1009" s="4"/>
      <c r="HTO1009" s="4"/>
      <c r="HTP1009" s="4"/>
      <c r="HTQ1009" s="4"/>
      <c r="HTR1009" s="4"/>
      <c r="HTS1009" s="4"/>
      <c r="HTT1009" s="4"/>
      <c r="HTU1009" s="4"/>
      <c r="HTV1009" s="4"/>
      <c r="HTW1009" s="4"/>
      <c r="HTX1009" s="4"/>
      <c r="HTY1009" s="4"/>
      <c r="HTZ1009" s="4"/>
      <c r="HUA1009" s="4"/>
      <c r="HUB1009" s="4"/>
      <c r="HUC1009" s="4"/>
      <c r="HUD1009" s="4"/>
      <c r="HUE1009" s="4"/>
      <c r="HUF1009" s="4"/>
      <c r="HUG1009" s="4"/>
      <c r="HUH1009" s="4"/>
      <c r="HUI1009" s="4"/>
      <c r="HUJ1009" s="4"/>
      <c r="HUK1009" s="4"/>
      <c r="HUL1009" s="4"/>
      <c r="HUM1009" s="4"/>
      <c r="HUN1009" s="4"/>
      <c r="HUO1009" s="4"/>
      <c r="HUP1009" s="4"/>
      <c r="HUQ1009" s="4"/>
      <c r="HUR1009" s="4"/>
      <c r="HUS1009" s="4"/>
      <c r="HUT1009" s="4"/>
      <c r="HUU1009" s="4"/>
      <c r="HUV1009" s="4"/>
      <c r="HUW1009" s="4"/>
      <c r="HUX1009" s="4"/>
      <c r="HUY1009" s="4"/>
      <c r="HUZ1009" s="4"/>
      <c r="HVA1009" s="4"/>
      <c r="HVB1009" s="4"/>
      <c r="HVC1009" s="4"/>
      <c r="HVD1009" s="4"/>
      <c r="HVE1009" s="4"/>
      <c r="HVF1009" s="4"/>
      <c r="HVG1009" s="4"/>
      <c r="HVH1009" s="4"/>
      <c r="HVI1009" s="4"/>
      <c r="HVJ1009" s="4"/>
      <c r="HVK1009" s="4"/>
      <c r="HVL1009" s="4"/>
      <c r="HVM1009" s="4"/>
      <c r="HVN1009" s="4"/>
      <c r="HVO1009" s="4"/>
      <c r="HVP1009" s="4"/>
      <c r="HVQ1009" s="4"/>
      <c r="HVR1009" s="4"/>
      <c r="HVS1009" s="4"/>
      <c r="HVT1009" s="4"/>
      <c r="HVU1009" s="4"/>
      <c r="HVV1009" s="4"/>
      <c r="HVW1009" s="4"/>
      <c r="HVX1009" s="4"/>
      <c r="HVY1009" s="4"/>
      <c r="HVZ1009" s="4"/>
      <c r="HWA1009" s="4"/>
      <c r="HWB1009" s="4"/>
      <c r="HWC1009" s="4"/>
      <c r="HWD1009" s="4"/>
      <c r="HWE1009" s="4"/>
      <c r="HWF1009" s="4"/>
      <c r="HWG1009" s="4"/>
      <c r="HWH1009" s="4"/>
      <c r="HWI1009" s="4"/>
      <c r="HWJ1009" s="4"/>
      <c r="HWK1009" s="4"/>
      <c r="HWL1009" s="4"/>
      <c r="HWM1009" s="4"/>
      <c r="HWN1009" s="4"/>
      <c r="HWO1009" s="4"/>
      <c r="HWP1009" s="4"/>
      <c r="HWQ1009" s="4"/>
      <c r="HWR1009" s="4"/>
      <c r="HWS1009" s="4"/>
      <c r="HWT1009" s="4"/>
      <c r="HWU1009" s="4"/>
      <c r="HWV1009" s="4"/>
      <c r="HWW1009" s="4"/>
      <c r="HWX1009" s="4"/>
      <c r="HWY1009" s="4"/>
      <c r="HWZ1009" s="4"/>
      <c r="HXA1009" s="4"/>
      <c r="HXB1009" s="4"/>
      <c r="HXC1009" s="4"/>
      <c r="HXD1009" s="4"/>
      <c r="HXE1009" s="4"/>
      <c r="HXF1009" s="4"/>
      <c r="HXG1009" s="4"/>
      <c r="HXH1009" s="4"/>
      <c r="HXI1009" s="4"/>
      <c r="HXJ1009" s="4"/>
      <c r="HXK1009" s="4"/>
      <c r="HXL1009" s="4"/>
      <c r="HXM1009" s="4"/>
      <c r="HXN1009" s="4"/>
      <c r="HXO1009" s="4"/>
      <c r="HXP1009" s="4"/>
      <c r="HXQ1009" s="4"/>
      <c r="HXR1009" s="4"/>
      <c r="HXS1009" s="4"/>
      <c r="HXT1009" s="4"/>
      <c r="HXU1009" s="4"/>
      <c r="HXV1009" s="4"/>
      <c r="HXW1009" s="4"/>
      <c r="HXX1009" s="4"/>
      <c r="HXY1009" s="4"/>
      <c r="HXZ1009" s="4"/>
      <c r="HYA1009" s="4"/>
      <c r="HYB1009" s="4"/>
      <c r="HYC1009" s="4"/>
      <c r="HYD1009" s="4"/>
      <c r="HYE1009" s="4"/>
      <c r="HYF1009" s="4"/>
      <c r="HYG1009" s="4"/>
      <c r="HYH1009" s="4"/>
      <c r="HYI1009" s="4"/>
      <c r="HYJ1009" s="4"/>
      <c r="HYK1009" s="4"/>
      <c r="HYL1009" s="4"/>
      <c r="HYM1009" s="4"/>
      <c r="HYN1009" s="4"/>
      <c r="HYO1009" s="4"/>
      <c r="HYP1009" s="4"/>
      <c r="HYQ1009" s="4"/>
      <c r="HYR1009" s="4"/>
      <c r="HYS1009" s="4"/>
      <c r="HYT1009" s="4"/>
      <c r="HYU1009" s="4"/>
      <c r="HYV1009" s="4"/>
      <c r="HYW1009" s="4"/>
      <c r="HYX1009" s="4"/>
      <c r="HYY1009" s="4"/>
      <c r="HYZ1009" s="4"/>
      <c r="HZA1009" s="4"/>
      <c r="HZB1009" s="4"/>
      <c r="HZC1009" s="4"/>
      <c r="HZD1009" s="4"/>
      <c r="HZE1009" s="4"/>
      <c r="HZF1009" s="4"/>
      <c r="HZG1009" s="4"/>
      <c r="HZH1009" s="4"/>
      <c r="HZI1009" s="4"/>
      <c r="HZJ1009" s="4"/>
      <c r="HZK1009" s="4"/>
      <c r="HZL1009" s="4"/>
      <c r="HZM1009" s="4"/>
      <c r="HZN1009" s="4"/>
      <c r="HZO1009" s="4"/>
      <c r="HZP1009" s="4"/>
      <c r="HZQ1009" s="4"/>
      <c r="HZR1009" s="4"/>
      <c r="HZS1009" s="4"/>
      <c r="HZT1009" s="4"/>
      <c r="HZU1009" s="4"/>
      <c r="HZV1009" s="4"/>
      <c r="HZW1009" s="4"/>
      <c r="HZX1009" s="4"/>
      <c r="HZY1009" s="4"/>
      <c r="HZZ1009" s="4"/>
      <c r="IAA1009" s="4"/>
      <c r="IAB1009" s="4"/>
      <c r="IAC1009" s="4"/>
      <c r="IAD1009" s="4"/>
      <c r="IAE1009" s="4"/>
      <c r="IAF1009" s="4"/>
      <c r="IAG1009" s="4"/>
      <c r="IAH1009" s="4"/>
      <c r="IAI1009" s="4"/>
      <c r="IAJ1009" s="4"/>
      <c r="IAK1009" s="4"/>
      <c r="IAL1009" s="4"/>
      <c r="IAM1009" s="4"/>
      <c r="IAN1009" s="4"/>
      <c r="IAO1009" s="4"/>
      <c r="IAP1009" s="4"/>
      <c r="IAQ1009" s="4"/>
      <c r="IAR1009" s="4"/>
      <c r="IAS1009" s="4"/>
      <c r="IAT1009" s="4"/>
      <c r="IAU1009" s="4"/>
      <c r="IAV1009" s="4"/>
      <c r="IAW1009" s="4"/>
      <c r="IAX1009" s="4"/>
      <c r="IAY1009" s="4"/>
      <c r="IAZ1009" s="4"/>
      <c r="IBA1009" s="4"/>
      <c r="IBB1009" s="4"/>
      <c r="IBC1009" s="4"/>
      <c r="IBD1009" s="4"/>
      <c r="IBE1009" s="4"/>
      <c r="IBF1009" s="4"/>
      <c r="IBG1009" s="4"/>
      <c r="IBH1009" s="4"/>
      <c r="IBI1009" s="4"/>
      <c r="IBJ1009" s="4"/>
      <c r="IBK1009" s="4"/>
      <c r="IBL1009" s="4"/>
      <c r="IBM1009" s="4"/>
      <c r="IBN1009" s="4"/>
      <c r="IBO1009" s="4"/>
      <c r="IBP1009" s="4"/>
      <c r="IBQ1009" s="4"/>
      <c r="IBR1009" s="4"/>
      <c r="IBS1009" s="4"/>
      <c r="IBT1009" s="4"/>
      <c r="IBU1009" s="4"/>
      <c r="IBV1009" s="4"/>
      <c r="IBW1009" s="4"/>
      <c r="IBX1009" s="4"/>
      <c r="IBY1009" s="4"/>
      <c r="IBZ1009" s="4"/>
      <c r="ICA1009" s="4"/>
      <c r="ICB1009" s="4"/>
      <c r="ICC1009" s="4"/>
      <c r="ICD1009" s="4"/>
      <c r="ICE1009" s="4"/>
      <c r="ICF1009" s="4"/>
      <c r="ICG1009" s="4"/>
      <c r="ICH1009" s="4"/>
      <c r="ICI1009" s="4"/>
      <c r="ICJ1009" s="4"/>
      <c r="ICK1009" s="4"/>
      <c r="ICL1009" s="4"/>
      <c r="ICM1009" s="4"/>
      <c r="ICN1009" s="4"/>
      <c r="ICO1009" s="4"/>
      <c r="ICP1009" s="4"/>
      <c r="ICQ1009" s="4"/>
      <c r="ICR1009" s="4"/>
      <c r="ICS1009" s="4"/>
      <c r="ICT1009" s="4"/>
      <c r="ICU1009" s="4"/>
      <c r="ICV1009" s="4"/>
      <c r="ICW1009" s="4"/>
      <c r="ICX1009" s="4"/>
      <c r="ICY1009" s="4"/>
      <c r="ICZ1009" s="4"/>
      <c r="IDA1009" s="4"/>
      <c r="IDB1009" s="4"/>
      <c r="IDC1009" s="4"/>
      <c r="IDD1009" s="4"/>
      <c r="IDE1009" s="4"/>
      <c r="IDF1009" s="4"/>
      <c r="IDG1009" s="4"/>
      <c r="IDH1009" s="4"/>
      <c r="IDI1009" s="4"/>
      <c r="IDJ1009" s="4"/>
      <c r="IDK1009" s="4"/>
      <c r="IDL1009" s="4"/>
      <c r="IDM1009" s="4"/>
      <c r="IDN1009" s="4"/>
      <c r="IDO1009" s="4"/>
      <c r="IDP1009" s="4"/>
      <c r="IDQ1009" s="4"/>
      <c r="IDR1009" s="4"/>
      <c r="IDS1009" s="4"/>
      <c r="IDT1009" s="4"/>
      <c r="IDU1009" s="4"/>
      <c r="IDV1009" s="4"/>
      <c r="IDW1009" s="4"/>
      <c r="IDX1009" s="4"/>
      <c r="IDY1009" s="4"/>
      <c r="IDZ1009" s="4"/>
      <c r="IEA1009" s="4"/>
      <c r="IEB1009" s="4"/>
      <c r="IEC1009" s="4"/>
      <c r="IED1009" s="4"/>
      <c r="IEE1009" s="4"/>
      <c r="IEF1009" s="4"/>
      <c r="IEG1009" s="4"/>
      <c r="IEH1009" s="4"/>
      <c r="IEI1009" s="4"/>
      <c r="IEJ1009" s="4"/>
      <c r="IEK1009" s="4"/>
      <c r="IEL1009" s="4"/>
      <c r="IEM1009" s="4"/>
      <c r="IEN1009" s="4"/>
      <c r="IEO1009" s="4"/>
      <c r="IEP1009" s="4"/>
      <c r="IEQ1009" s="4"/>
      <c r="IER1009" s="4"/>
      <c r="IES1009" s="4"/>
      <c r="IET1009" s="4"/>
      <c r="IEU1009" s="4"/>
      <c r="IEV1009" s="4"/>
      <c r="IEW1009" s="4"/>
      <c r="IEX1009" s="4"/>
      <c r="IEY1009" s="4"/>
      <c r="IEZ1009" s="4"/>
      <c r="IFA1009" s="4"/>
      <c r="IFB1009" s="4"/>
      <c r="IFC1009" s="4"/>
      <c r="IFD1009" s="4"/>
      <c r="IFE1009" s="4"/>
      <c r="IFF1009" s="4"/>
      <c r="IFG1009" s="4"/>
      <c r="IFH1009" s="4"/>
      <c r="IFI1009" s="4"/>
      <c r="IFJ1009" s="4"/>
      <c r="IFK1009" s="4"/>
      <c r="IFL1009" s="4"/>
      <c r="IFM1009" s="4"/>
      <c r="IFN1009" s="4"/>
      <c r="IFO1009" s="4"/>
      <c r="IFP1009" s="4"/>
      <c r="IFQ1009" s="4"/>
      <c r="IFR1009" s="4"/>
      <c r="IFS1009" s="4"/>
      <c r="IFT1009" s="4"/>
      <c r="IFU1009" s="4"/>
      <c r="IFV1009" s="4"/>
      <c r="IFW1009" s="4"/>
      <c r="IFX1009" s="4"/>
      <c r="IFY1009" s="4"/>
      <c r="IFZ1009" s="4"/>
      <c r="IGA1009" s="4"/>
      <c r="IGB1009" s="4"/>
      <c r="IGC1009" s="4"/>
      <c r="IGD1009" s="4"/>
      <c r="IGE1009" s="4"/>
      <c r="IGF1009" s="4"/>
      <c r="IGG1009" s="4"/>
      <c r="IGH1009" s="4"/>
      <c r="IGI1009" s="4"/>
      <c r="IGJ1009" s="4"/>
      <c r="IGK1009" s="4"/>
      <c r="IGL1009" s="4"/>
      <c r="IGM1009" s="4"/>
      <c r="IGN1009" s="4"/>
      <c r="IGO1009" s="4"/>
      <c r="IGP1009" s="4"/>
      <c r="IGQ1009" s="4"/>
      <c r="IGR1009" s="4"/>
      <c r="IGS1009" s="4"/>
      <c r="IGT1009" s="4"/>
      <c r="IGU1009" s="4"/>
      <c r="IGV1009" s="4"/>
      <c r="IGW1009" s="4"/>
      <c r="IGX1009" s="4"/>
      <c r="IGY1009" s="4"/>
      <c r="IGZ1009" s="4"/>
      <c r="IHA1009" s="4"/>
      <c r="IHB1009" s="4"/>
      <c r="IHC1009" s="4"/>
      <c r="IHD1009" s="4"/>
      <c r="IHE1009" s="4"/>
      <c r="IHF1009" s="4"/>
      <c r="IHG1009" s="4"/>
      <c r="IHH1009" s="4"/>
      <c r="IHI1009" s="4"/>
      <c r="IHJ1009" s="4"/>
      <c r="IHK1009" s="4"/>
      <c r="IHL1009" s="4"/>
      <c r="IHM1009" s="4"/>
      <c r="IHN1009" s="4"/>
      <c r="IHO1009" s="4"/>
      <c r="IHP1009" s="4"/>
      <c r="IHQ1009" s="4"/>
      <c r="IHR1009" s="4"/>
      <c r="IHS1009" s="4"/>
      <c r="IHT1009" s="4"/>
      <c r="IHU1009" s="4"/>
      <c r="IHV1009" s="4"/>
      <c r="IHW1009" s="4"/>
      <c r="IHX1009" s="4"/>
      <c r="IHY1009" s="4"/>
      <c r="IHZ1009" s="4"/>
      <c r="IIA1009" s="4"/>
      <c r="IIB1009" s="4"/>
      <c r="IIC1009" s="4"/>
      <c r="IID1009" s="4"/>
      <c r="IIE1009" s="4"/>
      <c r="IIF1009" s="4"/>
      <c r="IIG1009" s="4"/>
      <c r="IIH1009" s="4"/>
      <c r="III1009" s="4"/>
      <c r="IIJ1009" s="4"/>
      <c r="IIK1009" s="4"/>
      <c r="IIL1009" s="4"/>
      <c r="IIM1009" s="4"/>
      <c r="IIN1009" s="4"/>
      <c r="IIO1009" s="4"/>
      <c r="IIP1009" s="4"/>
      <c r="IIQ1009" s="4"/>
      <c r="IIR1009" s="4"/>
      <c r="IIS1009" s="4"/>
      <c r="IIT1009" s="4"/>
      <c r="IIU1009" s="4"/>
      <c r="IIV1009" s="4"/>
      <c r="IIW1009" s="4"/>
      <c r="IIX1009" s="4"/>
      <c r="IIY1009" s="4"/>
      <c r="IIZ1009" s="4"/>
      <c r="IJA1009" s="4"/>
      <c r="IJB1009" s="4"/>
      <c r="IJC1009" s="4"/>
      <c r="IJD1009" s="4"/>
      <c r="IJE1009" s="4"/>
      <c r="IJF1009" s="4"/>
      <c r="IJG1009" s="4"/>
      <c r="IJH1009" s="4"/>
      <c r="IJI1009" s="4"/>
      <c r="IJJ1009" s="4"/>
      <c r="IJK1009" s="4"/>
      <c r="IJL1009" s="4"/>
      <c r="IJM1009" s="4"/>
      <c r="IJN1009" s="4"/>
      <c r="IJO1009" s="4"/>
      <c r="IJP1009" s="4"/>
      <c r="IJQ1009" s="4"/>
      <c r="IJR1009" s="4"/>
      <c r="IJS1009" s="4"/>
      <c r="IJT1009" s="4"/>
      <c r="IJU1009" s="4"/>
      <c r="IJV1009" s="4"/>
      <c r="IJW1009" s="4"/>
      <c r="IJX1009" s="4"/>
      <c r="IJY1009" s="4"/>
      <c r="IJZ1009" s="4"/>
      <c r="IKA1009" s="4"/>
      <c r="IKB1009" s="4"/>
      <c r="IKC1009" s="4"/>
      <c r="IKD1009" s="4"/>
      <c r="IKE1009" s="4"/>
      <c r="IKF1009" s="4"/>
      <c r="IKG1009" s="4"/>
      <c r="IKH1009" s="4"/>
      <c r="IKI1009" s="4"/>
      <c r="IKJ1009" s="4"/>
      <c r="IKK1009" s="4"/>
      <c r="IKL1009" s="4"/>
      <c r="IKM1009" s="4"/>
      <c r="IKN1009" s="4"/>
      <c r="IKO1009" s="4"/>
      <c r="IKP1009" s="4"/>
      <c r="IKQ1009" s="4"/>
      <c r="IKR1009" s="4"/>
      <c r="IKS1009" s="4"/>
      <c r="IKT1009" s="4"/>
      <c r="IKU1009" s="4"/>
      <c r="IKV1009" s="4"/>
      <c r="IKW1009" s="4"/>
      <c r="IKX1009" s="4"/>
      <c r="IKY1009" s="4"/>
      <c r="IKZ1009" s="4"/>
      <c r="ILA1009" s="4"/>
      <c r="ILB1009" s="4"/>
      <c r="ILC1009" s="4"/>
      <c r="ILD1009" s="4"/>
      <c r="ILE1009" s="4"/>
      <c r="ILF1009" s="4"/>
      <c r="ILG1009" s="4"/>
      <c r="ILH1009" s="4"/>
      <c r="ILI1009" s="4"/>
      <c r="ILJ1009" s="4"/>
      <c r="ILK1009" s="4"/>
      <c r="ILL1009" s="4"/>
      <c r="ILM1009" s="4"/>
      <c r="ILN1009" s="4"/>
      <c r="ILO1009" s="4"/>
      <c r="ILP1009" s="4"/>
      <c r="ILQ1009" s="4"/>
      <c r="ILR1009" s="4"/>
      <c r="ILS1009" s="4"/>
      <c r="ILT1009" s="4"/>
      <c r="ILU1009" s="4"/>
      <c r="ILV1009" s="4"/>
      <c r="ILW1009" s="4"/>
      <c r="ILX1009" s="4"/>
      <c r="ILY1009" s="4"/>
      <c r="ILZ1009" s="4"/>
      <c r="IMA1009" s="4"/>
      <c r="IMB1009" s="4"/>
      <c r="IMC1009" s="4"/>
      <c r="IMD1009" s="4"/>
      <c r="IME1009" s="4"/>
      <c r="IMF1009" s="4"/>
      <c r="IMG1009" s="4"/>
      <c r="IMH1009" s="4"/>
      <c r="IMI1009" s="4"/>
      <c r="IMJ1009" s="4"/>
      <c r="IMK1009" s="4"/>
      <c r="IML1009" s="4"/>
      <c r="IMM1009" s="4"/>
      <c r="IMN1009" s="4"/>
      <c r="IMO1009" s="4"/>
      <c r="IMP1009" s="4"/>
      <c r="IMQ1009" s="4"/>
      <c r="IMR1009" s="4"/>
      <c r="IMS1009" s="4"/>
      <c r="IMT1009" s="4"/>
      <c r="IMU1009" s="4"/>
      <c r="IMV1009" s="4"/>
      <c r="IMW1009" s="4"/>
      <c r="IMX1009" s="4"/>
      <c r="IMY1009" s="4"/>
      <c r="IMZ1009" s="4"/>
      <c r="INA1009" s="4"/>
      <c r="INB1009" s="4"/>
      <c r="INC1009" s="4"/>
      <c r="IND1009" s="4"/>
      <c r="INE1009" s="4"/>
      <c r="INF1009" s="4"/>
      <c r="ING1009" s="4"/>
      <c r="INH1009" s="4"/>
      <c r="INI1009" s="4"/>
      <c r="INJ1009" s="4"/>
      <c r="INK1009" s="4"/>
      <c r="INL1009" s="4"/>
      <c r="INM1009" s="4"/>
      <c r="INN1009" s="4"/>
      <c r="INO1009" s="4"/>
      <c r="INP1009" s="4"/>
      <c r="INQ1009" s="4"/>
      <c r="INR1009" s="4"/>
      <c r="INS1009" s="4"/>
      <c r="INT1009" s="4"/>
      <c r="INU1009" s="4"/>
      <c r="INV1009" s="4"/>
      <c r="INW1009" s="4"/>
      <c r="INX1009" s="4"/>
      <c r="INY1009" s="4"/>
      <c r="INZ1009" s="4"/>
      <c r="IOA1009" s="4"/>
      <c r="IOB1009" s="4"/>
      <c r="IOC1009" s="4"/>
      <c r="IOD1009" s="4"/>
      <c r="IOE1009" s="4"/>
      <c r="IOF1009" s="4"/>
      <c r="IOG1009" s="4"/>
      <c r="IOH1009" s="4"/>
      <c r="IOI1009" s="4"/>
      <c r="IOJ1009" s="4"/>
      <c r="IOK1009" s="4"/>
      <c r="IOL1009" s="4"/>
      <c r="IOM1009" s="4"/>
      <c r="ION1009" s="4"/>
      <c r="IOO1009" s="4"/>
      <c r="IOP1009" s="4"/>
      <c r="IOQ1009" s="4"/>
      <c r="IOR1009" s="4"/>
      <c r="IOS1009" s="4"/>
      <c r="IOT1009" s="4"/>
      <c r="IOU1009" s="4"/>
      <c r="IOV1009" s="4"/>
      <c r="IOW1009" s="4"/>
      <c r="IOX1009" s="4"/>
      <c r="IOY1009" s="4"/>
      <c r="IOZ1009" s="4"/>
      <c r="IPA1009" s="4"/>
      <c r="IPB1009" s="4"/>
      <c r="IPC1009" s="4"/>
      <c r="IPD1009" s="4"/>
      <c r="IPE1009" s="4"/>
      <c r="IPF1009" s="4"/>
      <c r="IPG1009" s="4"/>
      <c r="IPH1009" s="4"/>
      <c r="IPI1009" s="4"/>
      <c r="IPJ1009" s="4"/>
      <c r="IPK1009" s="4"/>
      <c r="IPL1009" s="4"/>
      <c r="IPM1009" s="4"/>
      <c r="IPN1009" s="4"/>
      <c r="IPO1009" s="4"/>
      <c r="IPP1009" s="4"/>
      <c r="IPQ1009" s="4"/>
      <c r="IPR1009" s="4"/>
      <c r="IPS1009" s="4"/>
      <c r="IPT1009" s="4"/>
      <c r="IPU1009" s="4"/>
      <c r="IPV1009" s="4"/>
      <c r="IPW1009" s="4"/>
      <c r="IPX1009" s="4"/>
      <c r="IPY1009" s="4"/>
      <c r="IPZ1009" s="4"/>
      <c r="IQA1009" s="4"/>
      <c r="IQB1009" s="4"/>
      <c r="IQC1009" s="4"/>
      <c r="IQD1009" s="4"/>
      <c r="IQE1009" s="4"/>
      <c r="IQF1009" s="4"/>
      <c r="IQG1009" s="4"/>
      <c r="IQH1009" s="4"/>
      <c r="IQI1009" s="4"/>
      <c r="IQJ1009" s="4"/>
      <c r="IQK1009" s="4"/>
      <c r="IQL1009" s="4"/>
      <c r="IQM1009" s="4"/>
      <c r="IQN1009" s="4"/>
      <c r="IQO1009" s="4"/>
      <c r="IQP1009" s="4"/>
      <c r="IQQ1009" s="4"/>
      <c r="IQR1009" s="4"/>
      <c r="IQS1009" s="4"/>
      <c r="IQT1009" s="4"/>
      <c r="IQU1009" s="4"/>
      <c r="IQV1009" s="4"/>
      <c r="IQW1009" s="4"/>
      <c r="IQX1009" s="4"/>
      <c r="IQY1009" s="4"/>
      <c r="IQZ1009" s="4"/>
      <c r="IRA1009" s="4"/>
      <c r="IRB1009" s="4"/>
      <c r="IRC1009" s="4"/>
      <c r="IRD1009" s="4"/>
      <c r="IRE1009" s="4"/>
      <c r="IRF1009" s="4"/>
      <c r="IRG1009" s="4"/>
      <c r="IRH1009" s="4"/>
      <c r="IRI1009" s="4"/>
      <c r="IRJ1009" s="4"/>
      <c r="IRK1009" s="4"/>
      <c r="IRL1009" s="4"/>
      <c r="IRM1009" s="4"/>
      <c r="IRN1009" s="4"/>
      <c r="IRO1009" s="4"/>
      <c r="IRP1009" s="4"/>
      <c r="IRQ1009" s="4"/>
      <c r="IRR1009" s="4"/>
      <c r="IRS1009" s="4"/>
      <c r="IRT1009" s="4"/>
      <c r="IRU1009" s="4"/>
      <c r="IRV1009" s="4"/>
      <c r="IRW1009" s="4"/>
      <c r="IRX1009" s="4"/>
      <c r="IRY1009" s="4"/>
      <c r="IRZ1009" s="4"/>
      <c r="ISA1009" s="4"/>
      <c r="ISB1009" s="4"/>
      <c r="ISC1009" s="4"/>
      <c r="ISD1009" s="4"/>
      <c r="ISE1009" s="4"/>
      <c r="ISF1009" s="4"/>
      <c r="ISG1009" s="4"/>
      <c r="ISH1009" s="4"/>
      <c r="ISI1009" s="4"/>
      <c r="ISJ1009" s="4"/>
      <c r="ISK1009" s="4"/>
      <c r="ISL1009" s="4"/>
      <c r="ISM1009" s="4"/>
      <c r="ISN1009" s="4"/>
      <c r="ISO1009" s="4"/>
      <c r="ISP1009" s="4"/>
      <c r="ISQ1009" s="4"/>
      <c r="ISR1009" s="4"/>
      <c r="ISS1009" s="4"/>
      <c r="IST1009" s="4"/>
      <c r="ISU1009" s="4"/>
      <c r="ISV1009" s="4"/>
      <c r="ISW1009" s="4"/>
      <c r="ISX1009" s="4"/>
      <c r="ISY1009" s="4"/>
      <c r="ISZ1009" s="4"/>
      <c r="ITA1009" s="4"/>
      <c r="ITB1009" s="4"/>
      <c r="ITC1009" s="4"/>
      <c r="ITD1009" s="4"/>
      <c r="ITE1009" s="4"/>
      <c r="ITF1009" s="4"/>
      <c r="ITG1009" s="4"/>
      <c r="ITH1009" s="4"/>
      <c r="ITI1009" s="4"/>
      <c r="ITJ1009" s="4"/>
      <c r="ITK1009" s="4"/>
      <c r="ITL1009" s="4"/>
      <c r="ITM1009" s="4"/>
      <c r="ITN1009" s="4"/>
      <c r="ITO1009" s="4"/>
      <c r="ITP1009" s="4"/>
      <c r="ITQ1009" s="4"/>
      <c r="ITR1009" s="4"/>
      <c r="ITS1009" s="4"/>
      <c r="ITT1009" s="4"/>
      <c r="ITU1009" s="4"/>
      <c r="ITV1009" s="4"/>
      <c r="ITW1009" s="4"/>
      <c r="ITX1009" s="4"/>
      <c r="ITY1009" s="4"/>
      <c r="ITZ1009" s="4"/>
      <c r="IUA1009" s="4"/>
      <c r="IUB1009" s="4"/>
      <c r="IUC1009" s="4"/>
      <c r="IUD1009" s="4"/>
      <c r="IUE1009" s="4"/>
      <c r="IUF1009" s="4"/>
      <c r="IUG1009" s="4"/>
      <c r="IUH1009" s="4"/>
      <c r="IUI1009" s="4"/>
      <c r="IUJ1009" s="4"/>
      <c r="IUK1009" s="4"/>
      <c r="IUL1009" s="4"/>
      <c r="IUM1009" s="4"/>
      <c r="IUN1009" s="4"/>
      <c r="IUO1009" s="4"/>
      <c r="IUP1009" s="4"/>
      <c r="IUQ1009" s="4"/>
      <c r="IUR1009" s="4"/>
      <c r="IUS1009" s="4"/>
      <c r="IUT1009" s="4"/>
      <c r="IUU1009" s="4"/>
      <c r="IUV1009" s="4"/>
      <c r="IUW1009" s="4"/>
      <c r="IUX1009" s="4"/>
      <c r="IUY1009" s="4"/>
      <c r="IUZ1009" s="4"/>
      <c r="IVA1009" s="4"/>
      <c r="IVB1009" s="4"/>
      <c r="IVC1009" s="4"/>
      <c r="IVD1009" s="4"/>
      <c r="IVE1009" s="4"/>
      <c r="IVF1009" s="4"/>
      <c r="IVG1009" s="4"/>
      <c r="IVH1009" s="4"/>
      <c r="IVI1009" s="4"/>
      <c r="IVJ1009" s="4"/>
      <c r="IVK1009" s="4"/>
      <c r="IVL1009" s="4"/>
      <c r="IVM1009" s="4"/>
      <c r="IVN1009" s="4"/>
      <c r="IVO1009" s="4"/>
      <c r="IVP1009" s="4"/>
      <c r="IVQ1009" s="4"/>
      <c r="IVR1009" s="4"/>
      <c r="IVS1009" s="4"/>
      <c r="IVT1009" s="4"/>
      <c r="IVU1009" s="4"/>
      <c r="IVV1009" s="4"/>
      <c r="IVW1009" s="4"/>
      <c r="IVX1009" s="4"/>
      <c r="IVY1009" s="4"/>
      <c r="IVZ1009" s="4"/>
      <c r="IWA1009" s="4"/>
      <c r="IWB1009" s="4"/>
      <c r="IWC1009" s="4"/>
      <c r="IWD1009" s="4"/>
      <c r="IWE1009" s="4"/>
      <c r="IWF1009" s="4"/>
      <c r="IWG1009" s="4"/>
      <c r="IWH1009" s="4"/>
      <c r="IWI1009" s="4"/>
      <c r="IWJ1009" s="4"/>
      <c r="IWK1009" s="4"/>
      <c r="IWL1009" s="4"/>
      <c r="IWM1009" s="4"/>
      <c r="IWN1009" s="4"/>
      <c r="IWO1009" s="4"/>
      <c r="IWP1009" s="4"/>
      <c r="IWQ1009" s="4"/>
      <c r="IWR1009" s="4"/>
      <c r="IWS1009" s="4"/>
      <c r="IWT1009" s="4"/>
      <c r="IWU1009" s="4"/>
      <c r="IWV1009" s="4"/>
      <c r="IWW1009" s="4"/>
      <c r="IWX1009" s="4"/>
      <c r="IWY1009" s="4"/>
      <c r="IWZ1009" s="4"/>
      <c r="IXA1009" s="4"/>
      <c r="IXB1009" s="4"/>
      <c r="IXC1009" s="4"/>
      <c r="IXD1009" s="4"/>
      <c r="IXE1009" s="4"/>
      <c r="IXF1009" s="4"/>
      <c r="IXG1009" s="4"/>
      <c r="IXH1009" s="4"/>
      <c r="IXI1009" s="4"/>
      <c r="IXJ1009" s="4"/>
      <c r="IXK1009" s="4"/>
      <c r="IXL1009" s="4"/>
      <c r="IXM1009" s="4"/>
      <c r="IXN1009" s="4"/>
      <c r="IXO1009" s="4"/>
      <c r="IXP1009" s="4"/>
      <c r="IXQ1009" s="4"/>
      <c r="IXR1009" s="4"/>
      <c r="IXS1009" s="4"/>
      <c r="IXT1009" s="4"/>
      <c r="IXU1009" s="4"/>
      <c r="IXV1009" s="4"/>
      <c r="IXW1009" s="4"/>
      <c r="IXX1009" s="4"/>
      <c r="IXY1009" s="4"/>
      <c r="IXZ1009" s="4"/>
      <c r="IYA1009" s="4"/>
      <c r="IYB1009" s="4"/>
      <c r="IYC1009" s="4"/>
      <c r="IYD1009" s="4"/>
      <c r="IYE1009" s="4"/>
      <c r="IYF1009" s="4"/>
      <c r="IYG1009" s="4"/>
      <c r="IYH1009" s="4"/>
      <c r="IYI1009" s="4"/>
      <c r="IYJ1009" s="4"/>
      <c r="IYK1009" s="4"/>
      <c r="IYL1009" s="4"/>
      <c r="IYM1009" s="4"/>
      <c r="IYN1009" s="4"/>
      <c r="IYO1009" s="4"/>
      <c r="IYP1009" s="4"/>
      <c r="IYQ1009" s="4"/>
      <c r="IYR1009" s="4"/>
      <c r="IYS1009" s="4"/>
      <c r="IYT1009" s="4"/>
      <c r="IYU1009" s="4"/>
      <c r="IYV1009" s="4"/>
      <c r="IYW1009" s="4"/>
      <c r="IYX1009" s="4"/>
      <c r="IYY1009" s="4"/>
      <c r="IYZ1009" s="4"/>
      <c r="IZA1009" s="4"/>
      <c r="IZB1009" s="4"/>
      <c r="IZC1009" s="4"/>
      <c r="IZD1009" s="4"/>
      <c r="IZE1009" s="4"/>
      <c r="IZF1009" s="4"/>
      <c r="IZG1009" s="4"/>
      <c r="IZH1009" s="4"/>
      <c r="IZI1009" s="4"/>
      <c r="IZJ1009" s="4"/>
      <c r="IZK1009" s="4"/>
      <c r="IZL1009" s="4"/>
      <c r="IZM1009" s="4"/>
      <c r="IZN1009" s="4"/>
      <c r="IZO1009" s="4"/>
      <c r="IZP1009" s="4"/>
      <c r="IZQ1009" s="4"/>
      <c r="IZR1009" s="4"/>
      <c r="IZS1009" s="4"/>
      <c r="IZT1009" s="4"/>
      <c r="IZU1009" s="4"/>
      <c r="IZV1009" s="4"/>
      <c r="IZW1009" s="4"/>
      <c r="IZX1009" s="4"/>
      <c r="IZY1009" s="4"/>
      <c r="IZZ1009" s="4"/>
      <c r="JAA1009" s="4"/>
      <c r="JAB1009" s="4"/>
      <c r="JAC1009" s="4"/>
      <c r="JAD1009" s="4"/>
      <c r="JAE1009" s="4"/>
      <c r="JAF1009" s="4"/>
      <c r="JAG1009" s="4"/>
      <c r="JAH1009" s="4"/>
      <c r="JAI1009" s="4"/>
      <c r="JAJ1009" s="4"/>
      <c r="JAK1009" s="4"/>
      <c r="JAL1009" s="4"/>
      <c r="JAM1009" s="4"/>
      <c r="JAN1009" s="4"/>
      <c r="JAO1009" s="4"/>
      <c r="JAP1009" s="4"/>
      <c r="JAQ1009" s="4"/>
      <c r="JAR1009" s="4"/>
      <c r="JAS1009" s="4"/>
      <c r="JAT1009" s="4"/>
      <c r="JAU1009" s="4"/>
      <c r="JAV1009" s="4"/>
      <c r="JAW1009" s="4"/>
      <c r="JAX1009" s="4"/>
      <c r="JAY1009" s="4"/>
      <c r="JAZ1009" s="4"/>
      <c r="JBA1009" s="4"/>
      <c r="JBB1009" s="4"/>
      <c r="JBC1009" s="4"/>
      <c r="JBD1009" s="4"/>
      <c r="JBE1009" s="4"/>
      <c r="JBF1009" s="4"/>
      <c r="JBG1009" s="4"/>
      <c r="JBH1009" s="4"/>
      <c r="JBI1009" s="4"/>
      <c r="JBJ1009" s="4"/>
      <c r="JBK1009" s="4"/>
      <c r="JBL1009" s="4"/>
      <c r="JBM1009" s="4"/>
      <c r="JBN1009" s="4"/>
      <c r="JBO1009" s="4"/>
      <c r="JBP1009" s="4"/>
      <c r="JBQ1009" s="4"/>
      <c r="JBR1009" s="4"/>
      <c r="JBS1009" s="4"/>
      <c r="JBT1009" s="4"/>
      <c r="JBU1009" s="4"/>
      <c r="JBV1009" s="4"/>
      <c r="JBW1009" s="4"/>
      <c r="JBX1009" s="4"/>
      <c r="JBY1009" s="4"/>
      <c r="JBZ1009" s="4"/>
      <c r="JCA1009" s="4"/>
      <c r="JCB1009" s="4"/>
      <c r="JCC1009" s="4"/>
      <c r="JCD1009" s="4"/>
      <c r="JCE1009" s="4"/>
      <c r="JCF1009" s="4"/>
      <c r="JCG1009" s="4"/>
      <c r="JCH1009" s="4"/>
      <c r="JCI1009" s="4"/>
      <c r="JCJ1009" s="4"/>
      <c r="JCK1009" s="4"/>
      <c r="JCL1009" s="4"/>
      <c r="JCM1009" s="4"/>
      <c r="JCN1009" s="4"/>
      <c r="JCO1009" s="4"/>
      <c r="JCP1009" s="4"/>
      <c r="JCQ1009" s="4"/>
      <c r="JCR1009" s="4"/>
      <c r="JCS1009" s="4"/>
      <c r="JCT1009" s="4"/>
      <c r="JCU1009" s="4"/>
      <c r="JCV1009" s="4"/>
      <c r="JCW1009" s="4"/>
      <c r="JCX1009" s="4"/>
      <c r="JCY1009" s="4"/>
      <c r="JCZ1009" s="4"/>
      <c r="JDA1009" s="4"/>
      <c r="JDB1009" s="4"/>
      <c r="JDC1009" s="4"/>
      <c r="JDD1009" s="4"/>
      <c r="JDE1009" s="4"/>
      <c r="JDF1009" s="4"/>
      <c r="JDG1009" s="4"/>
      <c r="JDH1009" s="4"/>
      <c r="JDI1009" s="4"/>
      <c r="JDJ1009" s="4"/>
      <c r="JDK1009" s="4"/>
      <c r="JDL1009" s="4"/>
      <c r="JDM1009" s="4"/>
      <c r="JDN1009" s="4"/>
      <c r="JDO1009" s="4"/>
      <c r="JDP1009" s="4"/>
      <c r="JDQ1009" s="4"/>
      <c r="JDR1009" s="4"/>
      <c r="JDS1009" s="4"/>
      <c r="JDT1009" s="4"/>
      <c r="JDU1009" s="4"/>
      <c r="JDV1009" s="4"/>
      <c r="JDW1009" s="4"/>
      <c r="JDX1009" s="4"/>
      <c r="JDY1009" s="4"/>
      <c r="JDZ1009" s="4"/>
      <c r="JEA1009" s="4"/>
      <c r="JEB1009" s="4"/>
      <c r="JEC1009" s="4"/>
      <c r="JED1009" s="4"/>
      <c r="JEE1009" s="4"/>
      <c r="JEF1009" s="4"/>
      <c r="JEG1009" s="4"/>
      <c r="JEH1009" s="4"/>
      <c r="JEI1009" s="4"/>
      <c r="JEJ1009" s="4"/>
      <c r="JEK1009" s="4"/>
      <c r="JEL1009" s="4"/>
      <c r="JEM1009" s="4"/>
      <c r="JEN1009" s="4"/>
      <c r="JEO1009" s="4"/>
      <c r="JEP1009" s="4"/>
      <c r="JEQ1009" s="4"/>
      <c r="JER1009" s="4"/>
      <c r="JES1009" s="4"/>
      <c r="JET1009" s="4"/>
      <c r="JEU1009" s="4"/>
      <c r="JEV1009" s="4"/>
      <c r="JEW1009" s="4"/>
      <c r="JEX1009" s="4"/>
      <c r="JEY1009" s="4"/>
      <c r="JEZ1009" s="4"/>
      <c r="JFA1009" s="4"/>
      <c r="JFB1009" s="4"/>
      <c r="JFC1009" s="4"/>
      <c r="JFD1009" s="4"/>
      <c r="JFE1009" s="4"/>
      <c r="JFF1009" s="4"/>
      <c r="JFG1009" s="4"/>
      <c r="JFH1009" s="4"/>
      <c r="JFI1009" s="4"/>
      <c r="JFJ1009" s="4"/>
      <c r="JFK1009" s="4"/>
      <c r="JFL1009" s="4"/>
      <c r="JFM1009" s="4"/>
      <c r="JFN1009" s="4"/>
      <c r="JFO1009" s="4"/>
      <c r="JFP1009" s="4"/>
      <c r="JFQ1009" s="4"/>
      <c r="JFR1009" s="4"/>
      <c r="JFS1009" s="4"/>
      <c r="JFT1009" s="4"/>
      <c r="JFU1009" s="4"/>
      <c r="JFV1009" s="4"/>
      <c r="JFW1009" s="4"/>
      <c r="JFX1009" s="4"/>
      <c r="JFY1009" s="4"/>
      <c r="JFZ1009" s="4"/>
      <c r="JGA1009" s="4"/>
      <c r="JGB1009" s="4"/>
      <c r="JGC1009" s="4"/>
      <c r="JGD1009" s="4"/>
      <c r="JGE1009" s="4"/>
      <c r="JGF1009" s="4"/>
      <c r="JGG1009" s="4"/>
      <c r="JGH1009" s="4"/>
      <c r="JGI1009" s="4"/>
      <c r="JGJ1009" s="4"/>
      <c r="JGK1009" s="4"/>
      <c r="JGL1009" s="4"/>
      <c r="JGM1009" s="4"/>
      <c r="JGN1009" s="4"/>
      <c r="JGO1009" s="4"/>
      <c r="JGP1009" s="4"/>
      <c r="JGQ1009" s="4"/>
      <c r="JGR1009" s="4"/>
      <c r="JGS1009" s="4"/>
      <c r="JGT1009" s="4"/>
      <c r="JGU1009" s="4"/>
      <c r="JGV1009" s="4"/>
      <c r="JGW1009" s="4"/>
      <c r="JGX1009" s="4"/>
      <c r="JGY1009" s="4"/>
      <c r="JGZ1009" s="4"/>
      <c r="JHA1009" s="4"/>
      <c r="JHB1009" s="4"/>
      <c r="JHC1009" s="4"/>
      <c r="JHD1009" s="4"/>
      <c r="JHE1009" s="4"/>
      <c r="JHF1009" s="4"/>
      <c r="JHG1009" s="4"/>
      <c r="JHH1009" s="4"/>
      <c r="JHI1009" s="4"/>
      <c r="JHJ1009" s="4"/>
      <c r="JHK1009" s="4"/>
      <c r="JHL1009" s="4"/>
      <c r="JHM1009" s="4"/>
      <c r="JHN1009" s="4"/>
      <c r="JHO1009" s="4"/>
      <c r="JHP1009" s="4"/>
      <c r="JHQ1009" s="4"/>
      <c r="JHR1009" s="4"/>
      <c r="JHS1009" s="4"/>
      <c r="JHT1009" s="4"/>
      <c r="JHU1009" s="4"/>
      <c r="JHV1009" s="4"/>
      <c r="JHW1009" s="4"/>
      <c r="JHX1009" s="4"/>
      <c r="JHY1009" s="4"/>
      <c r="JHZ1009" s="4"/>
      <c r="JIA1009" s="4"/>
      <c r="JIB1009" s="4"/>
      <c r="JIC1009" s="4"/>
      <c r="JID1009" s="4"/>
      <c r="JIE1009" s="4"/>
      <c r="JIF1009" s="4"/>
      <c r="JIG1009" s="4"/>
      <c r="JIH1009" s="4"/>
      <c r="JII1009" s="4"/>
      <c r="JIJ1009" s="4"/>
      <c r="JIK1009" s="4"/>
      <c r="JIL1009" s="4"/>
      <c r="JIM1009" s="4"/>
      <c r="JIN1009" s="4"/>
      <c r="JIO1009" s="4"/>
      <c r="JIP1009" s="4"/>
      <c r="JIQ1009" s="4"/>
      <c r="JIR1009" s="4"/>
      <c r="JIS1009" s="4"/>
      <c r="JIT1009" s="4"/>
      <c r="JIU1009" s="4"/>
      <c r="JIV1009" s="4"/>
      <c r="JIW1009" s="4"/>
      <c r="JIX1009" s="4"/>
      <c r="JIY1009" s="4"/>
      <c r="JIZ1009" s="4"/>
      <c r="JJA1009" s="4"/>
      <c r="JJB1009" s="4"/>
      <c r="JJC1009" s="4"/>
      <c r="JJD1009" s="4"/>
      <c r="JJE1009" s="4"/>
      <c r="JJF1009" s="4"/>
      <c r="JJG1009" s="4"/>
      <c r="JJH1009" s="4"/>
      <c r="JJI1009" s="4"/>
      <c r="JJJ1009" s="4"/>
      <c r="JJK1009" s="4"/>
      <c r="JJL1009" s="4"/>
      <c r="JJM1009" s="4"/>
      <c r="JJN1009" s="4"/>
      <c r="JJO1009" s="4"/>
      <c r="JJP1009" s="4"/>
      <c r="JJQ1009" s="4"/>
      <c r="JJR1009" s="4"/>
      <c r="JJS1009" s="4"/>
      <c r="JJT1009" s="4"/>
      <c r="JJU1009" s="4"/>
      <c r="JJV1009" s="4"/>
      <c r="JJW1009" s="4"/>
      <c r="JJX1009" s="4"/>
      <c r="JJY1009" s="4"/>
      <c r="JJZ1009" s="4"/>
      <c r="JKA1009" s="4"/>
      <c r="JKB1009" s="4"/>
      <c r="JKC1009" s="4"/>
      <c r="JKD1009" s="4"/>
      <c r="JKE1009" s="4"/>
      <c r="JKF1009" s="4"/>
      <c r="JKG1009" s="4"/>
      <c r="JKH1009" s="4"/>
      <c r="JKI1009" s="4"/>
      <c r="JKJ1009" s="4"/>
      <c r="JKK1009" s="4"/>
      <c r="JKL1009" s="4"/>
      <c r="JKM1009" s="4"/>
      <c r="JKN1009" s="4"/>
      <c r="JKO1009" s="4"/>
      <c r="JKP1009" s="4"/>
      <c r="JKQ1009" s="4"/>
      <c r="JKR1009" s="4"/>
      <c r="JKS1009" s="4"/>
      <c r="JKT1009" s="4"/>
      <c r="JKU1009" s="4"/>
      <c r="JKV1009" s="4"/>
      <c r="JKW1009" s="4"/>
      <c r="JKX1009" s="4"/>
      <c r="JKY1009" s="4"/>
      <c r="JKZ1009" s="4"/>
      <c r="JLA1009" s="4"/>
      <c r="JLB1009" s="4"/>
      <c r="JLC1009" s="4"/>
      <c r="JLD1009" s="4"/>
      <c r="JLE1009" s="4"/>
      <c r="JLF1009" s="4"/>
      <c r="JLG1009" s="4"/>
      <c r="JLH1009" s="4"/>
      <c r="JLI1009" s="4"/>
      <c r="JLJ1009" s="4"/>
      <c r="JLK1009" s="4"/>
      <c r="JLL1009" s="4"/>
      <c r="JLM1009" s="4"/>
      <c r="JLN1009" s="4"/>
      <c r="JLO1009" s="4"/>
      <c r="JLP1009" s="4"/>
      <c r="JLQ1009" s="4"/>
      <c r="JLR1009" s="4"/>
      <c r="JLS1009" s="4"/>
      <c r="JLT1009" s="4"/>
      <c r="JLU1009" s="4"/>
      <c r="JLV1009" s="4"/>
      <c r="JLW1009" s="4"/>
      <c r="JLX1009" s="4"/>
      <c r="JLY1009" s="4"/>
      <c r="JLZ1009" s="4"/>
      <c r="JMA1009" s="4"/>
      <c r="JMB1009" s="4"/>
      <c r="JMC1009" s="4"/>
      <c r="JMD1009" s="4"/>
      <c r="JME1009" s="4"/>
      <c r="JMF1009" s="4"/>
      <c r="JMG1009" s="4"/>
      <c r="JMH1009" s="4"/>
      <c r="JMI1009" s="4"/>
      <c r="JMJ1009" s="4"/>
      <c r="JMK1009" s="4"/>
      <c r="JML1009" s="4"/>
      <c r="JMM1009" s="4"/>
      <c r="JMN1009" s="4"/>
      <c r="JMO1009" s="4"/>
      <c r="JMP1009" s="4"/>
      <c r="JMQ1009" s="4"/>
      <c r="JMR1009" s="4"/>
      <c r="JMS1009" s="4"/>
      <c r="JMT1009" s="4"/>
      <c r="JMU1009" s="4"/>
      <c r="JMV1009" s="4"/>
      <c r="JMW1009" s="4"/>
      <c r="JMX1009" s="4"/>
      <c r="JMY1009" s="4"/>
      <c r="JMZ1009" s="4"/>
      <c r="JNA1009" s="4"/>
      <c r="JNB1009" s="4"/>
      <c r="JNC1009" s="4"/>
      <c r="JND1009" s="4"/>
      <c r="JNE1009" s="4"/>
      <c r="JNF1009" s="4"/>
      <c r="JNG1009" s="4"/>
      <c r="JNH1009" s="4"/>
      <c r="JNI1009" s="4"/>
      <c r="JNJ1009" s="4"/>
      <c r="JNK1009" s="4"/>
      <c r="JNL1009" s="4"/>
      <c r="JNM1009" s="4"/>
      <c r="JNN1009" s="4"/>
      <c r="JNO1009" s="4"/>
      <c r="JNP1009" s="4"/>
      <c r="JNQ1009" s="4"/>
      <c r="JNR1009" s="4"/>
      <c r="JNS1009" s="4"/>
      <c r="JNT1009" s="4"/>
      <c r="JNU1009" s="4"/>
      <c r="JNV1009" s="4"/>
      <c r="JNW1009" s="4"/>
      <c r="JNX1009" s="4"/>
      <c r="JNY1009" s="4"/>
      <c r="JNZ1009" s="4"/>
      <c r="JOA1009" s="4"/>
      <c r="JOB1009" s="4"/>
      <c r="JOC1009" s="4"/>
      <c r="JOD1009" s="4"/>
      <c r="JOE1009" s="4"/>
      <c r="JOF1009" s="4"/>
      <c r="JOG1009" s="4"/>
      <c r="JOH1009" s="4"/>
      <c r="JOI1009" s="4"/>
      <c r="JOJ1009" s="4"/>
      <c r="JOK1009" s="4"/>
      <c r="JOL1009" s="4"/>
      <c r="JOM1009" s="4"/>
      <c r="JON1009" s="4"/>
      <c r="JOO1009" s="4"/>
      <c r="JOP1009" s="4"/>
      <c r="JOQ1009" s="4"/>
      <c r="JOR1009" s="4"/>
      <c r="JOS1009" s="4"/>
      <c r="JOT1009" s="4"/>
      <c r="JOU1009" s="4"/>
      <c r="JOV1009" s="4"/>
      <c r="JOW1009" s="4"/>
      <c r="JOX1009" s="4"/>
      <c r="JOY1009" s="4"/>
      <c r="JOZ1009" s="4"/>
      <c r="JPA1009" s="4"/>
      <c r="JPB1009" s="4"/>
      <c r="JPC1009" s="4"/>
      <c r="JPD1009" s="4"/>
      <c r="JPE1009" s="4"/>
      <c r="JPF1009" s="4"/>
      <c r="JPG1009" s="4"/>
      <c r="JPH1009" s="4"/>
      <c r="JPI1009" s="4"/>
      <c r="JPJ1009" s="4"/>
      <c r="JPK1009" s="4"/>
      <c r="JPL1009" s="4"/>
      <c r="JPM1009" s="4"/>
      <c r="JPN1009" s="4"/>
      <c r="JPO1009" s="4"/>
      <c r="JPP1009" s="4"/>
      <c r="JPQ1009" s="4"/>
      <c r="JPR1009" s="4"/>
      <c r="JPS1009" s="4"/>
      <c r="JPT1009" s="4"/>
      <c r="JPU1009" s="4"/>
      <c r="JPV1009" s="4"/>
      <c r="JPW1009" s="4"/>
      <c r="JPX1009" s="4"/>
      <c r="JPY1009" s="4"/>
      <c r="JPZ1009" s="4"/>
      <c r="JQA1009" s="4"/>
      <c r="JQB1009" s="4"/>
      <c r="JQC1009" s="4"/>
      <c r="JQD1009" s="4"/>
      <c r="JQE1009" s="4"/>
      <c r="JQF1009" s="4"/>
      <c r="JQG1009" s="4"/>
      <c r="JQH1009" s="4"/>
      <c r="JQI1009" s="4"/>
      <c r="JQJ1009" s="4"/>
      <c r="JQK1009" s="4"/>
      <c r="JQL1009" s="4"/>
      <c r="JQM1009" s="4"/>
      <c r="JQN1009" s="4"/>
      <c r="JQO1009" s="4"/>
      <c r="JQP1009" s="4"/>
      <c r="JQQ1009" s="4"/>
      <c r="JQR1009" s="4"/>
      <c r="JQS1009" s="4"/>
      <c r="JQT1009" s="4"/>
      <c r="JQU1009" s="4"/>
      <c r="JQV1009" s="4"/>
      <c r="JQW1009" s="4"/>
      <c r="JQX1009" s="4"/>
      <c r="JQY1009" s="4"/>
      <c r="JQZ1009" s="4"/>
      <c r="JRA1009" s="4"/>
      <c r="JRB1009" s="4"/>
      <c r="JRC1009" s="4"/>
      <c r="JRD1009" s="4"/>
      <c r="JRE1009" s="4"/>
      <c r="JRF1009" s="4"/>
      <c r="JRG1009" s="4"/>
      <c r="JRH1009" s="4"/>
      <c r="JRI1009" s="4"/>
      <c r="JRJ1009" s="4"/>
      <c r="JRK1009" s="4"/>
      <c r="JRL1009" s="4"/>
      <c r="JRM1009" s="4"/>
      <c r="JRN1009" s="4"/>
      <c r="JRO1009" s="4"/>
      <c r="JRP1009" s="4"/>
      <c r="JRQ1009" s="4"/>
      <c r="JRR1009" s="4"/>
      <c r="JRS1009" s="4"/>
      <c r="JRT1009" s="4"/>
      <c r="JRU1009" s="4"/>
      <c r="JRV1009" s="4"/>
      <c r="JRW1009" s="4"/>
      <c r="JRX1009" s="4"/>
      <c r="JRY1009" s="4"/>
      <c r="JRZ1009" s="4"/>
      <c r="JSA1009" s="4"/>
      <c r="JSB1009" s="4"/>
      <c r="JSC1009" s="4"/>
      <c r="JSD1009" s="4"/>
      <c r="JSE1009" s="4"/>
      <c r="JSF1009" s="4"/>
      <c r="JSG1009" s="4"/>
      <c r="JSH1009" s="4"/>
      <c r="JSI1009" s="4"/>
      <c r="JSJ1009" s="4"/>
      <c r="JSK1009" s="4"/>
      <c r="JSL1009" s="4"/>
      <c r="JSM1009" s="4"/>
      <c r="JSN1009" s="4"/>
      <c r="JSO1009" s="4"/>
      <c r="JSP1009" s="4"/>
      <c r="JSQ1009" s="4"/>
      <c r="JSR1009" s="4"/>
      <c r="JSS1009" s="4"/>
      <c r="JST1009" s="4"/>
      <c r="JSU1009" s="4"/>
      <c r="JSV1009" s="4"/>
      <c r="JSW1009" s="4"/>
      <c r="JSX1009" s="4"/>
      <c r="JSY1009" s="4"/>
      <c r="JSZ1009" s="4"/>
      <c r="JTA1009" s="4"/>
      <c r="JTB1009" s="4"/>
      <c r="JTC1009" s="4"/>
      <c r="JTD1009" s="4"/>
      <c r="JTE1009" s="4"/>
      <c r="JTF1009" s="4"/>
      <c r="JTG1009" s="4"/>
      <c r="JTH1009" s="4"/>
      <c r="JTI1009" s="4"/>
      <c r="JTJ1009" s="4"/>
      <c r="JTK1009" s="4"/>
      <c r="JTL1009" s="4"/>
      <c r="JTM1009" s="4"/>
      <c r="JTN1009" s="4"/>
      <c r="JTO1009" s="4"/>
      <c r="JTP1009" s="4"/>
      <c r="JTQ1009" s="4"/>
      <c r="JTR1009" s="4"/>
      <c r="JTS1009" s="4"/>
      <c r="JTT1009" s="4"/>
      <c r="JTU1009" s="4"/>
      <c r="JTV1009" s="4"/>
      <c r="JTW1009" s="4"/>
      <c r="JTX1009" s="4"/>
      <c r="JTY1009" s="4"/>
      <c r="JTZ1009" s="4"/>
      <c r="JUA1009" s="4"/>
      <c r="JUB1009" s="4"/>
      <c r="JUC1009" s="4"/>
      <c r="JUD1009" s="4"/>
      <c r="JUE1009" s="4"/>
      <c r="JUF1009" s="4"/>
      <c r="JUG1009" s="4"/>
      <c r="JUH1009" s="4"/>
      <c r="JUI1009" s="4"/>
      <c r="JUJ1009" s="4"/>
      <c r="JUK1009" s="4"/>
      <c r="JUL1009" s="4"/>
      <c r="JUM1009" s="4"/>
      <c r="JUN1009" s="4"/>
      <c r="JUO1009" s="4"/>
      <c r="JUP1009" s="4"/>
      <c r="JUQ1009" s="4"/>
      <c r="JUR1009" s="4"/>
      <c r="JUS1009" s="4"/>
      <c r="JUT1009" s="4"/>
      <c r="JUU1009" s="4"/>
      <c r="JUV1009" s="4"/>
      <c r="JUW1009" s="4"/>
      <c r="JUX1009" s="4"/>
      <c r="JUY1009" s="4"/>
      <c r="JUZ1009" s="4"/>
      <c r="JVA1009" s="4"/>
      <c r="JVB1009" s="4"/>
      <c r="JVC1009" s="4"/>
      <c r="JVD1009" s="4"/>
      <c r="JVE1009" s="4"/>
      <c r="JVF1009" s="4"/>
      <c r="JVG1009" s="4"/>
      <c r="JVH1009" s="4"/>
      <c r="JVI1009" s="4"/>
      <c r="JVJ1009" s="4"/>
      <c r="JVK1009" s="4"/>
      <c r="JVL1009" s="4"/>
      <c r="JVM1009" s="4"/>
      <c r="JVN1009" s="4"/>
      <c r="JVO1009" s="4"/>
      <c r="JVP1009" s="4"/>
      <c r="JVQ1009" s="4"/>
      <c r="JVR1009" s="4"/>
      <c r="JVS1009" s="4"/>
      <c r="JVT1009" s="4"/>
      <c r="JVU1009" s="4"/>
      <c r="JVV1009" s="4"/>
      <c r="JVW1009" s="4"/>
      <c r="JVX1009" s="4"/>
      <c r="JVY1009" s="4"/>
      <c r="JVZ1009" s="4"/>
      <c r="JWA1009" s="4"/>
      <c r="JWB1009" s="4"/>
      <c r="JWC1009" s="4"/>
      <c r="JWD1009" s="4"/>
      <c r="JWE1009" s="4"/>
      <c r="JWF1009" s="4"/>
      <c r="JWG1009" s="4"/>
      <c r="JWH1009" s="4"/>
      <c r="JWI1009" s="4"/>
      <c r="JWJ1009" s="4"/>
      <c r="JWK1009" s="4"/>
      <c r="JWL1009" s="4"/>
      <c r="JWM1009" s="4"/>
      <c r="JWN1009" s="4"/>
      <c r="JWO1009" s="4"/>
      <c r="JWP1009" s="4"/>
      <c r="JWQ1009" s="4"/>
      <c r="JWR1009" s="4"/>
      <c r="JWS1009" s="4"/>
      <c r="JWT1009" s="4"/>
      <c r="JWU1009" s="4"/>
      <c r="JWV1009" s="4"/>
      <c r="JWW1009" s="4"/>
      <c r="JWX1009" s="4"/>
      <c r="JWY1009" s="4"/>
      <c r="JWZ1009" s="4"/>
      <c r="JXA1009" s="4"/>
      <c r="JXB1009" s="4"/>
      <c r="JXC1009" s="4"/>
      <c r="JXD1009" s="4"/>
      <c r="JXE1009" s="4"/>
      <c r="JXF1009" s="4"/>
      <c r="JXG1009" s="4"/>
      <c r="JXH1009" s="4"/>
      <c r="JXI1009" s="4"/>
      <c r="JXJ1009" s="4"/>
      <c r="JXK1009" s="4"/>
      <c r="JXL1009" s="4"/>
      <c r="JXM1009" s="4"/>
      <c r="JXN1009" s="4"/>
      <c r="JXO1009" s="4"/>
      <c r="JXP1009" s="4"/>
      <c r="JXQ1009" s="4"/>
      <c r="JXR1009" s="4"/>
      <c r="JXS1009" s="4"/>
      <c r="JXT1009" s="4"/>
      <c r="JXU1009" s="4"/>
      <c r="JXV1009" s="4"/>
      <c r="JXW1009" s="4"/>
      <c r="JXX1009" s="4"/>
      <c r="JXY1009" s="4"/>
      <c r="JXZ1009" s="4"/>
      <c r="JYA1009" s="4"/>
      <c r="JYB1009" s="4"/>
      <c r="JYC1009" s="4"/>
      <c r="JYD1009" s="4"/>
      <c r="JYE1009" s="4"/>
      <c r="JYF1009" s="4"/>
      <c r="JYG1009" s="4"/>
      <c r="JYH1009" s="4"/>
      <c r="JYI1009" s="4"/>
      <c r="JYJ1009" s="4"/>
      <c r="JYK1009" s="4"/>
      <c r="JYL1009" s="4"/>
      <c r="JYM1009" s="4"/>
      <c r="JYN1009" s="4"/>
      <c r="JYO1009" s="4"/>
      <c r="JYP1009" s="4"/>
      <c r="JYQ1009" s="4"/>
      <c r="JYR1009" s="4"/>
      <c r="JYS1009" s="4"/>
      <c r="JYT1009" s="4"/>
      <c r="JYU1009" s="4"/>
      <c r="JYV1009" s="4"/>
      <c r="JYW1009" s="4"/>
      <c r="JYX1009" s="4"/>
      <c r="JYY1009" s="4"/>
      <c r="JYZ1009" s="4"/>
      <c r="JZA1009" s="4"/>
      <c r="JZB1009" s="4"/>
      <c r="JZC1009" s="4"/>
      <c r="JZD1009" s="4"/>
      <c r="JZE1009" s="4"/>
      <c r="JZF1009" s="4"/>
      <c r="JZG1009" s="4"/>
      <c r="JZH1009" s="4"/>
      <c r="JZI1009" s="4"/>
      <c r="JZJ1009" s="4"/>
      <c r="JZK1009" s="4"/>
      <c r="JZL1009" s="4"/>
      <c r="JZM1009" s="4"/>
      <c r="JZN1009" s="4"/>
      <c r="JZO1009" s="4"/>
      <c r="JZP1009" s="4"/>
      <c r="JZQ1009" s="4"/>
      <c r="JZR1009" s="4"/>
      <c r="JZS1009" s="4"/>
      <c r="JZT1009" s="4"/>
      <c r="JZU1009" s="4"/>
      <c r="JZV1009" s="4"/>
      <c r="JZW1009" s="4"/>
      <c r="JZX1009" s="4"/>
      <c r="JZY1009" s="4"/>
      <c r="JZZ1009" s="4"/>
      <c r="KAA1009" s="4"/>
      <c r="KAB1009" s="4"/>
      <c r="KAC1009" s="4"/>
      <c r="KAD1009" s="4"/>
      <c r="KAE1009" s="4"/>
      <c r="KAF1009" s="4"/>
      <c r="KAG1009" s="4"/>
      <c r="KAH1009" s="4"/>
      <c r="KAI1009" s="4"/>
      <c r="KAJ1009" s="4"/>
      <c r="KAK1009" s="4"/>
      <c r="KAL1009" s="4"/>
      <c r="KAM1009" s="4"/>
      <c r="KAN1009" s="4"/>
      <c r="KAO1009" s="4"/>
      <c r="KAP1009" s="4"/>
      <c r="KAQ1009" s="4"/>
      <c r="KAR1009" s="4"/>
      <c r="KAS1009" s="4"/>
      <c r="KAT1009" s="4"/>
      <c r="KAU1009" s="4"/>
      <c r="KAV1009" s="4"/>
      <c r="KAW1009" s="4"/>
      <c r="KAX1009" s="4"/>
      <c r="KAY1009" s="4"/>
      <c r="KAZ1009" s="4"/>
      <c r="KBA1009" s="4"/>
      <c r="KBB1009" s="4"/>
      <c r="KBC1009" s="4"/>
      <c r="KBD1009" s="4"/>
      <c r="KBE1009" s="4"/>
      <c r="KBF1009" s="4"/>
      <c r="KBG1009" s="4"/>
      <c r="KBH1009" s="4"/>
      <c r="KBI1009" s="4"/>
      <c r="KBJ1009" s="4"/>
      <c r="KBK1009" s="4"/>
      <c r="KBL1009" s="4"/>
      <c r="KBM1009" s="4"/>
      <c r="KBN1009" s="4"/>
      <c r="KBO1009" s="4"/>
      <c r="KBP1009" s="4"/>
      <c r="KBQ1009" s="4"/>
      <c r="KBR1009" s="4"/>
      <c r="KBS1009" s="4"/>
      <c r="KBT1009" s="4"/>
      <c r="KBU1009" s="4"/>
      <c r="KBV1009" s="4"/>
      <c r="KBW1009" s="4"/>
      <c r="KBX1009" s="4"/>
      <c r="KBY1009" s="4"/>
      <c r="KBZ1009" s="4"/>
      <c r="KCA1009" s="4"/>
      <c r="KCB1009" s="4"/>
      <c r="KCC1009" s="4"/>
      <c r="KCD1009" s="4"/>
      <c r="KCE1009" s="4"/>
      <c r="KCF1009" s="4"/>
      <c r="KCG1009" s="4"/>
      <c r="KCH1009" s="4"/>
      <c r="KCI1009" s="4"/>
      <c r="KCJ1009" s="4"/>
      <c r="KCK1009" s="4"/>
      <c r="KCL1009" s="4"/>
      <c r="KCM1009" s="4"/>
      <c r="KCN1009" s="4"/>
      <c r="KCO1009" s="4"/>
      <c r="KCP1009" s="4"/>
      <c r="KCQ1009" s="4"/>
      <c r="KCR1009" s="4"/>
      <c r="KCS1009" s="4"/>
      <c r="KCT1009" s="4"/>
      <c r="KCU1009" s="4"/>
      <c r="KCV1009" s="4"/>
      <c r="KCW1009" s="4"/>
      <c r="KCX1009" s="4"/>
      <c r="KCY1009" s="4"/>
      <c r="KCZ1009" s="4"/>
      <c r="KDA1009" s="4"/>
      <c r="KDB1009" s="4"/>
      <c r="KDC1009" s="4"/>
      <c r="KDD1009" s="4"/>
      <c r="KDE1009" s="4"/>
      <c r="KDF1009" s="4"/>
      <c r="KDG1009" s="4"/>
      <c r="KDH1009" s="4"/>
      <c r="KDI1009" s="4"/>
      <c r="KDJ1009" s="4"/>
      <c r="KDK1009" s="4"/>
      <c r="KDL1009" s="4"/>
      <c r="KDM1009" s="4"/>
      <c r="KDN1009" s="4"/>
      <c r="KDO1009" s="4"/>
      <c r="KDP1009" s="4"/>
      <c r="KDQ1009" s="4"/>
      <c r="KDR1009" s="4"/>
      <c r="KDS1009" s="4"/>
      <c r="KDT1009" s="4"/>
      <c r="KDU1009" s="4"/>
      <c r="KDV1009" s="4"/>
      <c r="KDW1009" s="4"/>
      <c r="KDX1009" s="4"/>
      <c r="KDY1009" s="4"/>
      <c r="KDZ1009" s="4"/>
      <c r="KEA1009" s="4"/>
      <c r="KEB1009" s="4"/>
      <c r="KEC1009" s="4"/>
      <c r="KED1009" s="4"/>
      <c r="KEE1009" s="4"/>
      <c r="KEF1009" s="4"/>
      <c r="KEG1009" s="4"/>
      <c r="KEH1009" s="4"/>
      <c r="KEI1009" s="4"/>
      <c r="KEJ1009" s="4"/>
      <c r="KEK1009" s="4"/>
      <c r="KEL1009" s="4"/>
      <c r="KEM1009" s="4"/>
      <c r="KEN1009" s="4"/>
      <c r="KEO1009" s="4"/>
      <c r="KEP1009" s="4"/>
      <c r="KEQ1009" s="4"/>
      <c r="KER1009" s="4"/>
      <c r="KES1009" s="4"/>
      <c r="KET1009" s="4"/>
      <c r="KEU1009" s="4"/>
      <c r="KEV1009" s="4"/>
      <c r="KEW1009" s="4"/>
      <c r="KEX1009" s="4"/>
      <c r="KEY1009" s="4"/>
      <c r="KEZ1009" s="4"/>
      <c r="KFA1009" s="4"/>
      <c r="KFB1009" s="4"/>
      <c r="KFC1009" s="4"/>
      <c r="KFD1009" s="4"/>
      <c r="KFE1009" s="4"/>
      <c r="KFF1009" s="4"/>
      <c r="KFG1009" s="4"/>
      <c r="KFH1009" s="4"/>
      <c r="KFI1009" s="4"/>
      <c r="KFJ1009" s="4"/>
      <c r="KFK1009" s="4"/>
      <c r="KFL1009" s="4"/>
      <c r="KFM1009" s="4"/>
      <c r="KFN1009" s="4"/>
      <c r="KFO1009" s="4"/>
      <c r="KFP1009" s="4"/>
      <c r="KFQ1009" s="4"/>
      <c r="KFR1009" s="4"/>
      <c r="KFS1009" s="4"/>
      <c r="KFT1009" s="4"/>
      <c r="KFU1009" s="4"/>
      <c r="KFV1009" s="4"/>
      <c r="KFW1009" s="4"/>
      <c r="KFX1009" s="4"/>
      <c r="KFY1009" s="4"/>
      <c r="KFZ1009" s="4"/>
      <c r="KGA1009" s="4"/>
      <c r="KGB1009" s="4"/>
      <c r="KGC1009" s="4"/>
      <c r="KGD1009" s="4"/>
      <c r="KGE1009" s="4"/>
      <c r="KGF1009" s="4"/>
      <c r="KGG1009" s="4"/>
      <c r="KGH1009" s="4"/>
      <c r="KGI1009" s="4"/>
      <c r="KGJ1009" s="4"/>
      <c r="KGK1009" s="4"/>
      <c r="KGL1009" s="4"/>
      <c r="KGM1009" s="4"/>
      <c r="KGN1009" s="4"/>
      <c r="KGO1009" s="4"/>
      <c r="KGP1009" s="4"/>
      <c r="KGQ1009" s="4"/>
      <c r="KGR1009" s="4"/>
      <c r="KGS1009" s="4"/>
      <c r="KGT1009" s="4"/>
      <c r="KGU1009" s="4"/>
      <c r="KGV1009" s="4"/>
      <c r="KGW1009" s="4"/>
      <c r="KGX1009" s="4"/>
      <c r="KGY1009" s="4"/>
      <c r="KGZ1009" s="4"/>
      <c r="KHA1009" s="4"/>
      <c r="KHB1009" s="4"/>
      <c r="KHC1009" s="4"/>
      <c r="KHD1009" s="4"/>
      <c r="KHE1009" s="4"/>
      <c r="KHF1009" s="4"/>
      <c r="KHG1009" s="4"/>
      <c r="KHH1009" s="4"/>
      <c r="KHI1009" s="4"/>
      <c r="KHJ1009" s="4"/>
      <c r="KHK1009" s="4"/>
      <c r="KHL1009" s="4"/>
      <c r="KHM1009" s="4"/>
      <c r="KHN1009" s="4"/>
      <c r="KHO1009" s="4"/>
      <c r="KHP1009" s="4"/>
      <c r="KHQ1009" s="4"/>
      <c r="KHR1009" s="4"/>
      <c r="KHS1009" s="4"/>
      <c r="KHT1009" s="4"/>
      <c r="KHU1009" s="4"/>
      <c r="KHV1009" s="4"/>
      <c r="KHW1009" s="4"/>
      <c r="KHX1009" s="4"/>
      <c r="KHY1009" s="4"/>
      <c r="KHZ1009" s="4"/>
      <c r="KIA1009" s="4"/>
      <c r="KIB1009" s="4"/>
      <c r="KIC1009" s="4"/>
      <c r="KID1009" s="4"/>
      <c r="KIE1009" s="4"/>
      <c r="KIF1009" s="4"/>
      <c r="KIG1009" s="4"/>
      <c r="KIH1009" s="4"/>
      <c r="KII1009" s="4"/>
      <c r="KIJ1009" s="4"/>
      <c r="KIK1009" s="4"/>
      <c r="KIL1009" s="4"/>
      <c r="KIM1009" s="4"/>
      <c r="KIN1009" s="4"/>
      <c r="KIO1009" s="4"/>
      <c r="KIP1009" s="4"/>
      <c r="KIQ1009" s="4"/>
      <c r="KIR1009" s="4"/>
      <c r="KIS1009" s="4"/>
      <c r="KIT1009" s="4"/>
      <c r="KIU1009" s="4"/>
      <c r="KIV1009" s="4"/>
      <c r="KIW1009" s="4"/>
      <c r="KIX1009" s="4"/>
      <c r="KIY1009" s="4"/>
      <c r="KIZ1009" s="4"/>
      <c r="KJA1009" s="4"/>
      <c r="KJB1009" s="4"/>
      <c r="KJC1009" s="4"/>
      <c r="KJD1009" s="4"/>
      <c r="KJE1009" s="4"/>
      <c r="KJF1009" s="4"/>
      <c r="KJG1009" s="4"/>
      <c r="KJH1009" s="4"/>
      <c r="KJI1009" s="4"/>
      <c r="KJJ1009" s="4"/>
      <c r="KJK1009" s="4"/>
      <c r="KJL1009" s="4"/>
      <c r="KJM1009" s="4"/>
      <c r="KJN1009" s="4"/>
      <c r="KJO1009" s="4"/>
      <c r="KJP1009" s="4"/>
      <c r="KJQ1009" s="4"/>
      <c r="KJR1009" s="4"/>
      <c r="KJS1009" s="4"/>
      <c r="KJT1009" s="4"/>
      <c r="KJU1009" s="4"/>
      <c r="KJV1009" s="4"/>
      <c r="KJW1009" s="4"/>
      <c r="KJX1009" s="4"/>
      <c r="KJY1009" s="4"/>
      <c r="KJZ1009" s="4"/>
      <c r="KKA1009" s="4"/>
      <c r="KKB1009" s="4"/>
      <c r="KKC1009" s="4"/>
      <c r="KKD1009" s="4"/>
      <c r="KKE1009" s="4"/>
      <c r="KKF1009" s="4"/>
      <c r="KKG1009" s="4"/>
      <c r="KKH1009" s="4"/>
      <c r="KKI1009" s="4"/>
      <c r="KKJ1009" s="4"/>
      <c r="KKK1009" s="4"/>
      <c r="KKL1009" s="4"/>
      <c r="KKM1009" s="4"/>
      <c r="KKN1009" s="4"/>
      <c r="KKO1009" s="4"/>
      <c r="KKP1009" s="4"/>
      <c r="KKQ1009" s="4"/>
      <c r="KKR1009" s="4"/>
      <c r="KKS1009" s="4"/>
      <c r="KKT1009" s="4"/>
      <c r="KKU1009" s="4"/>
      <c r="KKV1009" s="4"/>
      <c r="KKW1009" s="4"/>
      <c r="KKX1009" s="4"/>
      <c r="KKY1009" s="4"/>
      <c r="KKZ1009" s="4"/>
      <c r="KLA1009" s="4"/>
      <c r="KLB1009" s="4"/>
      <c r="KLC1009" s="4"/>
      <c r="KLD1009" s="4"/>
      <c r="KLE1009" s="4"/>
      <c r="KLF1009" s="4"/>
      <c r="KLG1009" s="4"/>
      <c r="KLH1009" s="4"/>
      <c r="KLI1009" s="4"/>
      <c r="KLJ1009" s="4"/>
      <c r="KLK1009" s="4"/>
      <c r="KLL1009" s="4"/>
      <c r="KLM1009" s="4"/>
      <c r="KLN1009" s="4"/>
      <c r="KLO1009" s="4"/>
      <c r="KLP1009" s="4"/>
      <c r="KLQ1009" s="4"/>
      <c r="KLR1009" s="4"/>
      <c r="KLS1009" s="4"/>
      <c r="KLT1009" s="4"/>
      <c r="KLU1009" s="4"/>
      <c r="KLV1009" s="4"/>
      <c r="KLW1009" s="4"/>
      <c r="KLX1009" s="4"/>
      <c r="KLY1009" s="4"/>
      <c r="KLZ1009" s="4"/>
      <c r="KMA1009" s="4"/>
      <c r="KMB1009" s="4"/>
      <c r="KMC1009" s="4"/>
      <c r="KMD1009" s="4"/>
      <c r="KME1009" s="4"/>
      <c r="KMF1009" s="4"/>
      <c r="KMG1009" s="4"/>
      <c r="KMH1009" s="4"/>
      <c r="KMI1009" s="4"/>
      <c r="KMJ1009" s="4"/>
      <c r="KMK1009" s="4"/>
      <c r="KML1009" s="4"/>
      <c r="KMM1009" s="4"/>
      <c r="KMN1009" s="4"/>
      <c r="KMO1009" s="4"/>
      <c r="KMP1009" s="4"/>
      <c r="KMQ1009" s="4"/>
      <c r="KMR1009" s="4"/>
      <c r="KMS1009" s="4"/>
      <c r="KMT1009" s="4"/>
      <c r="KMU1009" s="4"/>
      <c r="KMV1009" s="4"/>
      <c r="KMW1009" s="4"/>
      <c r="KMX1009" s="4"/>
      <c r="KMY1009" s="4"/>
      <c r="KMZ1009" s="4"/>
      <c r="KNA1009" s="4"/>
      <c r="KNB1009" s="4"/>
      <c r="KNC1009" s="4"/>
      <c r="KND1009" s="4"/>
      <c r="KNE1009" s="4"/>
      <c r="KNF1009" s="4"/>
      <c r="KNG1009" s="4"/>
      <c r="KNH1009" s="4"/>
      <c r="KNI1009" s="4"/>
      <c r="KNJ1009" s="4"/>
      <c r="KNK1009" s="4"/>
      <c r="KNL1009" s="4"/>
      <c r="KNM1009" s="4"/>
      <c r="KNN1009" s="4"/>
      <c r="KNO1009" s="4"/>
      <c r="KNP1009" s="4"/>
      <c r="KNQ1009" s="4"/>
      <c r="KNR1009" s="4"/>
      <c r="KNS1009" s="4"/>
      <c r="KNT1009" s="4"/>
      <c r="KNU1009" s="4"/>
      <c r="KNV1009" s="4"/>
      <c r="KNW1009" s="4"/>
      <c r="KNX1009" s="4"/>
      <c r="KNY1009" s="4"/>
      <c r="KNZ1009" s="4"/>
      <c r="KOA1009" s="4"/>
      <c r="KOB1009" s="4"/>
      <c r="KOC1009" s="4"/>
      <c r="KOD1009" s="4"/>
      <c r="KOE1009" s="4"/>
      <c r="KOF1009" s="4"/>
      <c r="KOG1009" s="4"/>
      <c r="KOH1009" s="4"/>
      <c r="KOI1009" s="4"/>
      <c r="KOJ1009" s="4"/>
      <c r="KOK1009" s="4"/>
      <c r="KOL1009" s="4"/>
      <c r="KOM1009" s="4"/>
      <c r="KON1009" s="4"/>
      <c r="KOO1009" s="4"/>
      <c r="KOP1009" s="4"/>
      <c r="KOQ1009" s="4"/>
      <c r="KOR1009" s="4"/>
      <c r="KOS1009" s="4"/>
      <c r="KOT1009" s="4"/>
      <c r="KOU1009" s="4"/>
      <c r="KOV1009" s="4"/>
      <c r="KOW1009" s="4"/>
      <c r="KOX1009" s="4"/>
      <c r="KOY1009" s="4"/>
      <c r="KOZ1009" s="4"/>
      <c r="KPA1009" s="4"/>
      <c r="KPB1009" s="4"/>
      <c r="KPC1009" s="4"/>
      <c r="KPD1009" s="4"/>
      <c r="KPE1009" s="4"/>
      <c r="KPF1009" s="4"/>
      <c r="KPG1009" s="4"/>
      <c r="KPH1009" s="4"/>
      <c r="KPI1009" s="4"/>
      <c r="KPJ1009" s="4"/>
      <c r="KPK1009" s="4"/>
      <c r="KPL1009" s="4"/>
      <c r="KPM1009" s="4"/>
      <c r="KPN1009" s="4"/>
      <c r="KPO1009" s="4"/>
      <c r="KPP1009" s="4"/>
      <c r="KPQ1009" s="4"/>
      <c r="KPR1009" s="4"/>
      <c r="KPS1009" s="4"/>
      <c r="KPT1009" s="4"/>
      <c r="KPU1009" s="4"/>
      <c r="KPV1009" s="4"/>
      <c r="KPW1009" s="4"/>
      <c r="KPX1009" s="4"/>
      <c r="KPY1009" s="4"/>
      <c r="KPZ1009" s="4"/>
      <c r="KQA1009" s="4"/>
      <c r="KQB1009" s="4"/>
      <c r="KQC1009" s="4"/>
      <c r="KQD1009" s="4"/>
      <c r="KQE1009" s="4"/>
      <c r="KQF1009" s="4"/>
      <c r="KQG1009" s="4"/>
      <c r="KQH1009" s="4"/>
      <c r="KQI1009" s="4"/>
      <c r="KQJ1009" s="4"/>
      <c r="KQK1009" s="4"/>
      <c r="KQL1009" s="4"/>
      <c r="KQM1009" s="4"/>
      <c r="KQN1009" s="4"/>
      <c r="KQO1009" s="4"/>
      <c r="KQP1009" s="4"/>
      <c r="KQQ1009" s="4"/>
      <c r="KQR1009" s="4"/>
      <c r="KQS1009" s="4"/>
      <c r="KQT1009" s="4"/>
      <c r="KQU1009" s="4"/>
      <c r="KQV1009" s="4"/>
      <c r="KQW1009" s="4"/>
      <c r="KQX1009" s="4"/>
      <c r="KQY1009" s="4"/>
      <c r="KQZ1009" s="4"/>
      <c r="KRA1009" s="4"/>
      <c r="KRB1009" s="4"/>
      <c r="KRC1009" s="4"/>
      <c r="KRD1009" s="4"/>
      <c r="KRE1009" s="4"/>
      <c r="KRF1009" s="4"/>
      <c r="KRG1009" s="4"/>
      <c r="KRH1009" s="4"/>
      <c r="KRI1009" s="4"/>
      <c r="KRJ1009" s="4"/>
      <c r="KRK1009" s="4"/>
      <c r="KRL1009" s="4"/>
      <c r="KRM1009" s="4"/>
      <c r="KRN1009" s="4"/>
      <c r="KRO1009" s="4"/>
      <c r="KRP1009" s="4"/>
      <c r="KRQ1009" s="4"/>
      <c r="KRR1009" s="4"/>
      <c r="KRS1009" s="4"/>
      <c r="KRT1009" s="4"/>
      <c r="KRU1009" s="4"/>
      <c r="KRV1009" s="4"/>
      <c r="KRW1009" s="4"/>
      <c r="KRX1009" s="4"/>
      <c r="KRY1009" s="4"/>
      <c r="KRZ1009" s="4"/>
      <c r="KSA1009" s="4"/>
      <c r="KSB1009" s="4"/>
      <c r="KSC1009" s="4"/>
      <c r="KSD1009" s="4"/>
      <c r="KSE1009" s="4"/>
      <c r="KSF1009" s="4"/>
      <c r="KSG1009" s="4"/>
      <c r="KSH1009" s="4"/>
      <c r="KSI1009" s="4"/>
      <c r="KSJ1009" s="4"/>
      <c r="KSK1009" s="4"/>
      <c r="KSL1009" s="4"/>
      <c r="KSM1009" s="4"/>
      <c r="KSN1009" s="4"/>
      <c r="KSO1009" s="4"/>
      <c r="KSP1009" s="4"/>
      <c r="KSQ1009" s="4"/>
      <c r="KSR1009" s="4"/>
      <c r="KSS1009" s="4"/>
      <c r="KST1009" s="4"/>
      <c r="KSU1009" s="4"/>
      <c r="KSV1009" s="4"/>
      <c r="KSW1009" s="4"/>
      <c r="KSX1009" s="4"/>
      <c r="KSY1009" s="4"/>
      <c r="KSZ1009" s="4"/>
      <c r="KTA1009" s="4"/>
      <c r="KTB1009" s="4"/>
      <c r="KTC1009" s="4"/>
      <c r="KTD1009" s="4"/>
      <c r="KTE1009" s="4"/>
      <c r="KTF1009" s="4"/>
      <c r="KTG1009" s="4"/>
      <c r="KTH1009" s="4"/>
      <c r="KTI1009" s="4"/>
      <c r="KTJ1009" s="4"/>
      <c r="KTK1009" s="4"/>
      <c r="KTL1009" s="4"/>
      <c r="KTM1009" s="4"/>
      <c r="KTN1009" s="4"/>
      <c r="KTO1009" s="4"/>
      <c r="KTP1009" s="4"/>
      <c r="KTQ1009" s="4"/>
      <c r="KTR1009" s="4"/>
      <c r="KTS1009" s="4"/>
      <c r="KTT1009" s="4"/>
      <c r="KTU1009" s="4"/>
      <c r="KTV1009" s="4"/>
      <c r="KTW1009" s="4"/>
      <c r="KTX1009" s="4"/>
      <c r="KTY1009" s="4"/>
      <c r="KTZ1009" s="4"/>
      <c r="KUA1009" s="4"/>
      <c r="KUB1009" s="4"/>
      <c r="KUC1009" s="4"/>
      <c r="KUD1009" s="4"/>
      <c r="KUE1009" s="4"/>
      <c r="KUF1009" s="4"/>
      <c r="KUG1009" s="4"/>
      <c r="KUH1009" s="4"/>
      <c r="KUI1009" s="4"/>
      <c r="KUJ1009" s="4"/>
      <c r="KUK1009" s="4"/>
      <c r="KUL1009" s="4"/>
      <c r="KUM1009" s="4"/>
      <c r="KUN1009" s="4"/>
      <c r="KUO1009" s="4"/>
      <c r="KUP1009" s="4"/>
      <c r="KUQ1009" s="4"/>
      <c r="KUR1009" s="4"/>
      <c r="KUS1009" s="4"/>
      <c r="KUT1009" s="4"/>
      <c r="KUU1009" s="4"/>
      <c r="KUV1009" s="4"/>
      <c r="KUW1009" s="4"/>
      <c r="KUX1009" s="4"/>
      <c r="KUY1009" s="4"/>
      <c r="KUZ1009" s="4"/>
      <c r="KVA1009" s="4"/>
      <c r="KVB1009" s="4"/>
      <c r="KVC1009" s="4"/>
      <c r="KVD1009" s="4"/>
      <c r="KVE1009" s="4"/>
      <c r="KVF1009" s="4"/>
      <c r="KVG1009" s="4"/>
      <c r="KVH1009" s="4"/>
      <c r="KVI1009" s="4"/>
      <c r="KVJ1009" s="4"/>
      <c r="KVK1009" s="4"/>
      <c r="KVL1009" s="4"/>
      <c r="KVM1009" s="4"/>
      <c r="KVN1009" s="4"/>
      <c r="KVO1009" s="4"/>
      <c r="KVP1009" s="4"/>
      <c r="KVQ1009" s="4"/>
      <c r="KVR1009" s="4"/>
      <c r="KVS1009" s="4"/>
      <c r="KVT1009" s="4"/>
      <c r="KVU1009" s="4"/>
      <c r="KVV1009" s="4"/>
      <c r="KVW1009" s="4"/>
      <c r="KVX1009" s="4"/>
      <c r="KVY1009" s="4"/>
      <c r="KVZ1009" s="4"/>
      <c r="KWA1009" s="4"/>
      <c r="KWB1009" s="4"/>
      <c r="KWC1009" s="4"/>
      <c r="KWD1009" s="4"/>
      <c r="KWE1009" s="4"/>
      <c r="KWF1009" s="4"/>
      <c r="KWG1009" s="4"/>
      <c r="KWH1009" s="4"/>
      <c r="KWI1009" s="4"/>
      <c r="KWJ1009" s="4"/>
      <c r="KWK1009" s="4"/>
      <c r="KWL1009" s="4"/>
      <c r="KWM1009" s="4"/>
      <c r="KWN1009" s="4"/>
      <c r="KWO1009" s="4"/>
      <c r="KWP1009" s="4"/>
      <c r="KWQ1009" s="4"/>
      <c r="KWR1009" s="4"/>
      <c r="KWS1009" s="4"/>
      <c r="KWT1009" s="4"/>
      <c r="KWU1009" s="4"/>
      <c r="KWV1009" s="4"/>
      <c r="KWW1009" s="4"/>
      <c r="KWX1009" s="4"/>
      <c r="KWY1009" s="4"/>
      <c r="KWZ1009" s="4"/>
      <c r="KXA1009" s="4"/>
      <c r="KXB1009" s="4"/>
      <c r="KXC1009" s="4"/>
      <c r="KXD1009" s="4"/>
      <c r="KXE1009" s="4"/>
      <c r="KXF1009" s="4"/>
      <c r="KXG1009" s="4"/>
      <c r="KXH1009" s="4"/>
      <c r="KXI1009" s="4"/>
      <c r="KXJ1009" s="4"/>
      <c r="KXK1009" s="4"/>
      <c r="KXL1009" s="4"/>
      <c r="KXM1009" s="4"/>
      <c r="KXN1009" s="4"/>
      <c r="KXO1009" s="4"/>
      <c r="KXP1009" s="4"/>
      <c r="KXQ1009" s="4"/>
      <c r="KXR1009" s="4"/>
      <c r="KXS1009" s="4"/>
      <c r="KXT1009" s="4"/>
      <c r="KXU1009" s="4"/>
      <c r="KXV1009" s="4"/>
      <c r="KXW1009" s="4"/>
      <c r="KXX1009" s="4"/>
      <c r="KXY1009" s="4"/>
      <c r="KXZ1009" s="4"/>
      <c r="KYA1009" s="4"/>
      <c r="KYB1009" s="4"/>
      <c r="KYC1009" s="4"/>
      <c r="KYD1009" s="4"/>
      <c r="KYE1009" s="4"/>
      <c r="KYF1009" s="4"/>
      <c r="KYG1009" s="4"/>
      <c r="KYH1009" s="4"/>
      <c r="KYI1009" s="4"/>
      <c r="KYJ1009" s="4"/>
      <c r="KYK1009" s="4"/>
      <c r="KYL1009" s="4"/>
      <c r="KYM1009" s="4"/>
      <c r="KYN1009" s="4"/>
      <c r="KYO1009" s="4"/>
      <c r="KYP1009" s="4"/>
      <c r="KYQ1009" s="4"/>
      <c r="KYR1009" s="4"/>
      <c r="KYS1009" s="4"/>
      <c r="KYT1009" s="4"/>
      <c r="KYU1009" s="4"/>
      <c r="KYV1009" s="4"/>
      <c r="KYW1009" s="4"/>
      <c r="KYX1009" s="4"/>
      <c r="KYY1009" s="4"/>
      <c r="KYZ1009" s="4"/>
      <c r="KZA1009" s="4"/>
      <c r="KZB1009" s="4"/>
      <c r="KZC1009" s="4"/>
      <c r="KZD1009" s="4"/>
      <c r="KZE1009" s="4"/>
      <c r="KZF1009" s="4"/>
      <c r="KZG1009" s="4"/>
      <c r="KZH1009" s="4"/>
      <c r="KZI1009" s="4"/>
      <c r="KZJ1009" s="4"/>
      <c r="KZK1009" s="4"/>
      <c r="KZL1009" s="4"/>
      <c r="KZM1009" s="4"/>
      <c r="KZN1009" s="4"/>
      <c r="KZO1009" s="4"/>
      <c r="KZP1009" s="4"/>
      <c r="KZQ1009" s="4"/>
      <c r="KZR1009" s="4"/>
      <c r="KZS1009" s="4"/>
      <c r="KZT1009" s="4"/>
      <c r="KZU1009" s="4"/>
      <c r="KZV1009" s="4"/>
      <c r="KZW1009" s="4"/>
      <c r="KZX1009" s="4"/>
      <c r="KZY1009" s="4"/>
      <c r="KZZ1009" s="4"/>
      <c r="LAA1009" s="4"/>
      <c r="LAB1009" s="4"/>
      <c r="LAC1009" s="4"/>
      <c r="LAD1009" s="4"/>
      <c r="LAE1009" s="4"/>
      <c r="LAF1009" s="4"/>
      <c r="LAG1009" s="4"/>
      <c r="LAH1009" s="4"/>
      <c r="LAI1009" s="4"/>
      <c r="LAJ1009" s="4"/>
      <c r="LAK1009" s="4"/>
      <c r="LAL1009" s="4"/>
      <c r="LAM1009" s="4"/>
      <c r="LAN1009" s="4"/>
      <c r="LAO1009" s="4"/>
      <c r="LAP1009" s="4"/>
      <c r="LAQ1009" s="4"/>
      <c r="LAR1009" s="4"/>
      <c r="LAS1009" s="4"/>
      <c r="LAT1009" s="4"/>
      <c r="LAU1009" s="4"/>
      <c r="LAV1009" s="4"/>
      <c r="LAW1009" s="4"/>
      <c r="LAX1009" s="4"/>
      <c r="LAY1009" s="4"/>
      <c r="LAZ1009" s="4"/>
      <c r="LBA1009" s="4"/>
      <c r="LBB1009" s="4"/>
      <c r="LBC1009" s="4"/>
      <c r="LBD1009" s="4"/>
      <c r="LBE1009" s="4"/>
      <c r="LBF1009" s="4"/>
      <c r="LBG1009" s="4"/>
      <c r="LBH1009" s="4"/>
      <c r="LBI1009" s="4"/>
      <c r="LBJ1009" s="4"/>
      <c r="LBK1009" s="4"/>
      <c r="LBL1009" s="4"/>
      <c r="LBM1009" s="4"/>
      <c r="LBN1009" s="4"/>
      <c r="LBO1009" s="4"/>
      <c r="LBP1009" s="4"/>
      <c r="LBQ1009" s="4"/>
      <c r="LBR1009" s="4"/>
      <c r="LBS1009" s="4"/>
      <c r="LBT1009" s="4"/>
      <c r="LBU1009" s="4"/>
      <c r="LBV1009" s="4"/>
      <c r="LBW1009" s="4"/>
      <c r="LBX1009" s="4"/>
      <c r="LBY1009" s="4"/>
      <c r="LBZ1009" s="4"/>
      <c r="LCA1009" s="4"/>
      <c r="LCB1009" s="4"/>
      <c r="LCC1009" s="4"/>
      <c r="LCD1009" s="4"/>
      <c r="LCE1009" s="4"/>
      <c r="LCF1009" s="4"/>
      <c r="LCG1009" s="4"/>
      <c r="LCH1009" s="4"/>
      <c r="LCI1009" s="4"/>
      <c r="LCJ1009" s="4"/>
      <c r="LCK1009" s="4"/>
      <c r="LCL1009" s="4"/>
      <c r="LCM1009" s="4"/>
      <c r="LCN1009" s="4"/>
      <c r="LCO1009" s="4"/>
      <c r="LCP1009" s="4"/>
      <c r="LCQ1009" s="4"/>
      <c r="LCR1009" s="4"/>
      <c r="LCS1009" s="4"/>
      <c r="LCT1009" s="4"/>
      <c r="LCU1009" s="4"/>
      <c r="LCV1009" s="4"/>
      <c r="LCW1009" s="4"/>
      <c r="LCX1009" s="4"/>
      <c r="LCY1009" s="4"/>
      <c r="LCZ1009" s="4"/>
      <c r="LDA1009" s="4"/>
      <c r="LDB1009" s="4"/>
      <c r="LDC1009" s="4"/>
      <c r="LDD1009" s="4"/>
      <c r="LDE1009" s="4"/>
      <c r="LDF1009" s="4"/>
      <c r="LDG1009" s="4"/>
      <c r="LDH1009" s="4"/>
      <c r="LDI1009" s="4"/>
      <c r="LDJ1009" s="4"/>
      <c r="LDK1009" s="4"/>
      <c r="LDL1009" s="4"/>
      <c r="LDM1009" s="4"/>
      <c r="LDN1009" s="4"/>
      <c r="LDO1009" s="4"/>
      <c r="LDP1009" s="4"/>
      <c r="LDQ1009" s="4"/>
      <c r="LDR1009" s="4"/>
      <c r="LDS1009" s="4"/>
      <c r="LDT1009" s="4"/>
      <c r="LDU1009" s="4"/>
      <c r="LDV1009" s="4"/>
      <c r="LDW1009" s="4"/>
      <c r="LDX1009" s="4"/>
      <c r="LDY1009" s="4"/>
      <c r="LDZ1009" s="4"/>
      <c r="LEA1009" s="4"/>
      <c r="LEB1009" s="4"/>
      <c r="LEC1009" s="4"/>
      <c r="LED1009" s="4"/>
      <c r="LEE1009" s="4"/>
      <c r="LEF1009" s="4"/>
      <c r="LEG1009" s="4"/>
      <c r="LEH1009" s="4"/>
      <c r="LEI1009" s="4"/>
      <c r="LEJ1009" s="4"/>
      <c r="LEK1009" s="4"/>
      <c r="LEL1009" s="4"/>
      <c r="LEM1009" s="4"/>
      <c r="LEN1009" s="4"/>
      <c r="LEO1009" s="4"/>
      <c r="LEP1009" s="4"/>
      <c r="LEQ1009" s="4"/>
      <c r="LER1009" s="4"/>
      <c r="LES1009" s="4"/>
      <c r="LET1009" s="4"/>
      <c r="LEU1009" s="4"/>
      <c r="LEV1009" s="4"/>
      <c r="LEW1009" s="4"/>
      <c r="LEX1009" s="4"/>
      <c r="LEY1009" s="4"/>
      <c r="LEZ1009" s="4"/>
      <c r="LFA1009" s="4"/>
      <c r="LFB1009" s="4"/>
      <c r="LFC1009" s="4"/>
      <c r="LFD1009" s="4"/>
      <c r="LFE1009" s="4"/>
      <c r="LFF1009" s="4"/>
      <c r="LFG1009" s="4"/>
      <c r="LFH1009" s="4"/>
      <c r="LFI1009" s="4"/>
      <c r="LFJ1009" s="4"/>
      <c r="LFK1009" s="4"/>
      <c r="LFL1009" s="4"/>
      <c r="LFM1009" s="4"/>
      <c r="LFN1009" s="4"/>
      <c r="LFO1009" s="4"/>
      <c r="LFP1009" s="4"/>
      <c r="LFQ1009" s="4"/>
      <c r="LFR1009" s="4"/>
      <c r="LFS1009" s="4"/>
      <c r="LFT1009" s="4"/>
      <c r="LFU1009" s="4"/>
      <c r="LFV1009" s="4"/>
      <c r="LFW1009" s="4"/>
      <c r="LFX1009" s="4"/>
      <c r="LFY1009" s="4"/>
      <c r="LFZ1009" s="4"/>
      <c r="LGA1009" s="4"/>
      <c r="LGB1009" s="4"/>
      <c r="LGC1009" s="4"/>
      <c r="LGD1009" s="4"/>
      <c r="LGE1009" s="4"/>
      <c r="LGF1009" s="4"/>
      <c r="LGG1009" s="4"/>
      <c r="LGH1009" s="4"/>
      <c r="LGI1009" s="4"/>
      <c r="LGJ1009" s="4"/>
      <c r="LGK1009" s="4"/>
      <c r="LGL1009" s="4"/>
      <c r="LGM1009" s="4"/>
      <c r="LGN1009" s="4"/>
      <c r="LGO1009" s="4"/>
      <c r="LGP1009" s="4"/>
      <c r="LGQ1009" s="4"/>
      <c r="LGR1009" s="4"/>
      <c r="LGS1009" s="4"/>
      <c r="LGT1009" s="4"/>
      <c r="LGU1009" s="4"/>
      <c r="LGV1009" s="4"/>
      <c r="LGW1009" s="4"/>
      <c r="LGX1009" s="4"/>
      <c r="LGY1009" s="4"/>
      <c r="LGZ1009" s="4"/>
      <c r="LHA1009" s="4"/>
      <c r="LHB1009" s="4"/>
      <c r="LHC1009" s="4"/>
      <c r="LHD1009" s="4"/>
      <c r="LHE1009" s="4"/>
      <c r="LHF1009" s="4"/>
      <c r="LHG1009" s="4"/>
      <c r="LHH1009" s="4"/>
      <c r="LHI1009" s="4"/>
      <c r="LHJ1009" s="4"/>
      <c r="LHK1009" s="4"/>
      <c r="LHL1009" s="4"/>
      <c r="LHM1009" s="4"/>
      <c r="LHN1009" s="4"/>
      <c r="LHO1009" s="4"/>
      <c r="LHP1009" s="4"/>
      <c r="LHQ1009" s="4"/>
      <c r="LHR1009" s="4"/>
      <c r="LHS1009" s="4"/>
      <c r="LHT1009" s="4"/>
      <c r="LHU1009" s="4"/>
      <c r="LHV1009" s="4"/>
      <c r="LHW1009" s="4"/>
      <c r="LHX1009" s="4"/>
      <c r="LHY1009" s="4"/>
      <c r="LHZ1009" s="4"/>
      <c r="LIA1009" s="4"/>
      <c r="LIB1009" s="4"/>
      <c r="LIC1009" s="4"/>
      <c r="LID1009" s="4"/>
      <c r="LIE1009" s="4"/>
      <c r="LIF1009" s="4"/>
      <c r="LIG1009" s="4"/>
      <c r="LIH1009" s="4"/>
      <c r="LII1009" s="4"/>
      <c r="LIJ1009" s="4"/>
      <c r="LIK1009" s="4"/>
      <c r="LIL1009" s="4"/>
      <c r="LIM1009" s="4"/>
      <c r="LIN1009" s="4"/>
      <c r="LIO1009" s="4"/>
      <c r="LIP1009" s="4"/>
      <c r="LIQ1009" s="4"/>
      <c r="LIR1009" s="4"/>
      <c r="LIS1009" s="4"/>
      <c r="LIT1009" s="4"/>
      <c r="LIU1009" s="4"/>
      <c r="LIV1009" s="4"/>
      <c r="LIW1009" s="4"/>
      <c r="LIX1009" s="4"/>
      <c r="LIY1009" s="4"/>
      <c r="LIZ1009" s="4"/>
      <c r="LJA1009" s="4"/>
      <c r="LJB1009" s="4"/>
      <c r="LJC1009" s="4"/>
      <c r="LJD1009" s="4"/>
      <c r="LJE1009" s="4"/>
      <c r="LJF1009" s="4"/>
      <c r="LJG1009" s="4"/>
      <c r="LJH1009" s="4"/>
      <c r="LJI1009" s="4"/>
      <c r="LJJ1009" s="4"/>
      <c r="LJK1009" s="4"/>
      <c r="LJL1009" s="4"/>
      <c r="LJM1009" s="4"/>
      <c r="LJN1009" s="4"/>
      <c r="LJO1009" s="4"/>
      <c r="LJP1009" s="4"/>
      <c r="LJQ1009" s="4"/>
      <c r="LJR1009" s="4"/>
      <c r="LJS1009" s="4"/>
      <c r="LJT1009" s="4"/>
      <c r="LJU1009" s="4"/>
      <c r="LJV1009" s="4"/>
      <c r="LJW1009" s="4"/>
      <c r="LJX1009" s="4"/>
      <c r="LJY1009" s="4"/>
      <c r="LJZ1009" s="4"/>
      <c r="LKA1009" s="4"/>
      <c r="LKB1009" s="4"/>
      <c r="LKC1009" s="4"/>
      <c r="LKD1009" s="4"/>
      <c r="LKE1009" s="4"/>
      <c r="LKF1009" s="4"/>
      <c r="LKG1009" s="4"/>
      <c r="LKH1009" s="4"/>
      <c r="LKI1009" s="4"/>
      <c r="LKJ1009" s="4"/>
      <c r="LKK1009" s="4"/>
      <c r="LKL1009" s="4"/>
      <c r="LKM1009" s="4"/>
      <c r="LKN1009" s="4"/>
      <c r="LKO1009" s="4"/>
      <c r="LKP1009" s="4"/>
      <c r="LKQ1009" s="4"/>
      <c r="LKR1009" s="4"/>
      <c r="LKS1009" s="4"/>
      <c r="LKT1009" s="4"/>
      <c r="LKU1009" s="4"/>
      <c r="LKV1009" s="4"/>
      <c r="LKW1009" s="4"/>
      <c r="LKX1009" s="4"/>
      <c r="LKY1009" s="4"/>
      <c r="LKZ1009" s="4"/>
      <c r="LLA1009" s="4"/>
      <c r="LLB1009" s="4"/>
      <c r="LLC1009" s="4"/>
      <c r="LLD1009" s="4"/>
      <c r="LLE1009" s="4"/>
      <c r="LLF1009" s="4"/>
      <c r="LLG1009" s="4"/>
      <c r="LLH1009" s="4"/>
      <c r="LLI1009" s="4"/>
      <c r="LLJ1009" s="4"/>
      <c r="LLK1009" s="4"/>
      <c r="LLL1009" s="4"/>
      <c r="LLM1009" s="4"/>
      <c r="LLN1009" s="4"/>
      <c r="LLO1009" s="4"/>
      <c r="LLP1009" s="4"/>
      <c r="LLQ1009" s="4"/>
      <c r="LLR1009" s="4"/>
      <c r="LLS1009" s="4"/>
      <c r="LLT1009" s="4"/>
      <c r="LLU1009" s="4"/>
      <c r="LLV1009" s="4"/>
      <c r="LLW1009" s="4"/>
      <c r="LLX1009" s="4"/>
      <c r="LLY1009" s="4"/>
      <c r="LLZ1009" s="4"/>
      <c r="LMA1009" s="4"/>
      <c r="LMB1009" s="4"/>
      <c r="LMC1009" s="4"/>
      <c r="LMD1009" s="4"/>
      <c r="LME1009" s="4"/>
      <c r="LMF1009" s="4"/>
      <c r="LMG1009" s="4"/>
      <c r="LMH1009" s="4"/>
      <c r="LMI1009" s="4"/>
      <c r="LMJ1009" s="4"/>
      <c r="LMK1009" s="4"/>
      <c r="LML1009" s="4"/>
      <c r="LMM1009" s="4"/>
      <c r="LMN1009" s="4"/>
      <c r="LMO1009" s="4"/>
      <c r="LMP1009" s="4"/>
      <c r="LMQ1009" s="4"/>
      <c r="LMR1009" s="4"/>
      <c r="LMS1009" s="4"/>
      <c r="LMT1009" s="4"/>
      <c r="LMU1009" s="4"/>
      <c r="LMV1009" s="4"/>
      <c r="LMW1009" s="4"/>
      <c r="LMX1009" s="4"/>
      <c r="LMY1009" s="4"/>
      <c r="LMZ1009" s="4"/>
      <c r="LNA1009" s="4"/>
      <c r="LNB1009" s="4"/>
      <c r="LNC1009" s="4"/>
      <c r="LND1009" s="4"/>
      <c r="LNE1009" s="4"/>
      <c r="LNF1009" s="4"/>
      <c r="LNG1009" s="4"/>
      <c r="LNH1009" s="4"/>
      <c r="LNI1009" s="4"/>
      <c r="LNJ1009" s="4"/>
      <c r="LNK1009" s="4"/>
      <c r="LNL1009" s="4"/>
      <c r="LNM1009" s="4"/>
      <c r="LNN1009" s="4"/>
      <c r="LNO1009" s="4"/>
      <c r="LNP1009" s="4"/>
      <c r="LNQ1009" s="4"/>
      <c r="LNR1009" s="4"/>
      <c r="LNS1009" s="4"/>
      <c r="LNT1009" s="4"/>
      <c r="LNU1009" s="4"/>
      <c r="LNV1009" s="4"/>
      <c r="LNW1009" s="4"/>
      <c r="LNX1009" s="4"/>
      <c r="LNY1009" s="4"/>
      <c r="LNZ1009" s="4"/>
      <c r="LOA1009" s="4"/>
      <c r="LOB1009" s="4"/>
      <c r="LOC1009" s="4"/>
      <c r="LOD1009" s="4"/>
      <c r="LOE1009" s="4"/>
      <c r="LOF1009" s="4"/>
      <c r="LOG1009" s="4"/>
      <c r="LOH1009" s="4"/>
      <c r="LOI1009" s="4"/>
      <c r="LOJ1009" s="4"/>
      <c r="LOK1009" s="4"/>
      <c r="LOL1009" s="4"/>
      <c r="LOM1009" s="4"/>
      <c r="LON1009" s="4"/>
      <c r="LOO1009" s="4"/>
      <c r="LOP1009" s="4"/>
      <c r="LOQ1009" s="4"/>
      <c r="LOR1009" s="4"/>
      <c r="LOS1009" s="4"/>
      <c r="LOT1009" s="4"/>
      <c r="LOU1009" s="4"/>
      <c r="LOV1009" s="4"/>
      <c r="LOW1009" s="4"/>
      <c r="LOX1009" s="4"/>
      <c r="LOY1009" s="4"/>
      <c r="LOZ1009" s="4"/>
      <c r="LPA1009" s="4"/>
      <c r="LPB1009" s="4"/>
      <c r="LPC1009" s="4"/>
      <c r="LPD1009" s="4"/>
      <c r="LPE1009" s="4"/>
      <c r="LPF1009" s="4"/>
      <c r="LPG1009" s="4"/>
      <c r="LPH1009" s="4"/>
      <c r="LPI1009" s="4"/>
      <c r="LPJ1009" s="4"/>
      <c r="LPK1009" s="4"/>
      <c r="LPL1009" s="4"/>
      <c r="LPM1009" s="4"/>
      <c r="LPN1009" s="4"/>
      <c r="LPO1009" s="4"/>
      <c r="LPP1009" s="4"/>
      <c r="LPQ1009" s="4"/>
      <c r="LPR1009" s="4"/>
      <c r="LPS1009" s="4"/>
      <c r="LPT1009" s="4"/>
      <c r="LPU1009" s="4"/>
      <c r="LPV1009" s="4"/>
      <c r="LPW1009" s="4"/>
      <c r="LPX1009" s="4"/>
      <c r="LPY1009" s="4"/>
      <c r="LPZ1009" s="4"/>
      <c r="LQA1009" s="4"/>
      <c r="LQB1009" s="4"/>
      <c r="LQC1009" s="4"/>
      <c r="LQD1009" s="4"/>
      <c r="LQE1009" s="4"/>
      <c r="LQF1009" s="4"/>
      <c r="LQG1009" s="4"/>
      <c r="LQH1009" s="4"/>
      <c r="LQI1009" s="4"/>
      <c r="LQJ1009" s="4"/>
      <c r="LQK1009" s="4"/>
      <c r="LQL1009" s="4"/>
      <c r="LQM1009" s="4"/>
      <c r="LQN1009" s="4"/>
      <c r="LQO1009" s="4"/>
      <c r="LQP1009" s="4"/>
      <c r="LQQ1009" s="4"/>
      <c r="LQR1009" s="4"/>
      <c r="LQS1009" s="4"/>
      <c r="LQT1009" s="4"/>
      <c r="LQU1009" s="4"/>
      <c r="LQV1009" s="4"/>
      <c r="LQW1009" s="4"/>
      <c r="LQX1009" s="4"/>
      <c r="LQY1009" s="4"/>
      <c r="LQZ1009" s="4"/>
      <c r="LRA1009" s="4"/>
      <c r="LRB1009" s="4"/>
      <c r="LRC1009" s="4"/>
      <c r="LRD1009" s="4"/>
      <c r="LRE1009" s="4"/>
      <c r="LRF1009" s="4"/>
      <c r="LRG1009" s="4"/>
      <c r="LRH1009" s="4"/>
      <c r="LRI1009" s="4"/>
      <c r="LRJ1009" s="4"/>
      <c r="LRK1009" s="4"/>
      <c r="LRL1009" s="4"/>
      <c r="LRM1009" s="4"/>
      <c r="LRN1009" s="4"/>
      <c r="LRO1009" s="4"/>
      <c r="LRP1009" s="4"/>
      <c r="LRQ1009" s="4"/>
      <c r="LRR1009" s="4"/>
      <c r="LRS1009" s="4"/>
      <c r="LRT1009" s="4"/>
      <c r="LRU1009" s="4"/>
      <c r="LRV1009" s="4"/>
      <c r="LRW1009" s="4"/>
      <c r="LRX1009" s="4"/>
      <c r="LRY1009" s="4"/>
      <c r="LRZ1009" s="4"/>
      <c r="LSA1009" s="4"/>
      <c r="LSB1009" s="4"/>
      <c r="LSC1009" s="4"/>
      <c r="LSD1009" s="4"/>
      <c r="LSE1009" s="4"/>
      <c r="LSF1009" s="4"/>
      <c r="LSG1009" s="4"/>
      <c r="LSH1009" s="4"/>
      <c r="LSI1009" s="4"/>
      <c r="LSJ1009" s="4"/>
      <c r="LSK1009" s="4"/>
      <c r="LSL1009" s="4"/>
      <c r="LSM1009" s="4"/>
      <c r="LSN1009" s="4"/>
      <c r="LSO1009" s="4"/>
      <c r="LSP1009" s="4"/>
      <c r="LSQ1009" s="4"/>
      <c r="LSR1009" s="4"/>
      <c r="LSS1009" s="4"/>
      <c r="LST1009" s="4"/>
      <c r="LSU1009" s="4"/>
      <c r="LSV1009" s="4"/>
      <c r="LSW1009" s="4"/>
      <c r="LSX1009" s="4"/>
      <c r="LSY1009" s="4"/>
      <c r="LSZ1009" s="4"/>
      <c r="LTA1009" s="4"/>
      <c r="LTB1009" s="4"/>
      <c r="LTC1009" s="4"/>
      <c r="LTD1009" s="4"/>
      <c r="LTE1009" s="4"/>
      <c r="LTF1009" s="4"/>
      <c r="LTG1009" s="4"/>
      <c r="LTH1009" s="4"/>
      <c r="LTI1009" s="4"/>
      <c r="LTJ1009" s="4"/>
      <c r="LTK1009" s="4"/>
      <c r="LTL1009" s="4"/>
      <c r="LTM1009" s="4"/>
      <c r="LTN1009" s="4"/>
      <c r="LTO1009" s="4"/>
      <c r="LTP1009" s="4"/>
      <c r="LTQ1009" s="4"/>
      <c r="LTR1009" s="4"/>
      <c r="LTS1009" s="4"/>
      <c r="LTT1009" s="4"/>
      <c r="LTU1009" s="4"/>
      <c r="LTV1009" s="4"/>
      <c r="LTW1009" s="4"/>
      <c r="LTX1009" s="4"/>
      <c r="LTY1009" s="4"/>
      <c r="LTZ1009" s="4"/>
      <c r="LUA1009" s="4"/>
      <c r="LUB1009" s="4"/>
      <c r="LUC1009" s="4"/>
      <c r="LUD1009" s="4"/>
      <c r="LUE1009" s="4"/>
      <c r="LUF1009" s="4"/>
      <c r="LUG1009" s="4"/>
      <c r="LUH1009" s="4"/>
      <c r="LUI1009" s="4"/>
      <c r="LUJ1009" s="4"/>
      <c r="LUK1009" s="4"/>
      <c r="LUL1009" s="4"/>
      <c r="LUM1009" s="4"/>
      <c r="LUN1009" s="4"/>
      <c r="LUO1009" s="4"/>
      <c r="LUP1009" s="4"/>
      <c r="LUQ1009" s="4"/>
      <c r="LUR1009" s="4"/>
      <c r="LUS1009" s="4"/>
      <c r="LUT1009" s="4"/>
      <c r="LUU1009" s="4"/>
      <c r="LUV1009" s="4"/>
      <c r="LUW1009" s="4"/>
      <c r="LUX1009" s="4"/>
      <c r="LUY1009" s="4"/>
      <c r="LUZ1009" s="4"/>
      <c r="LVA1009" s="4"/>
      <c r="LVB1009" s="4"/>
      <c r="LVC1009" s="4"/>
      <c r="LVD1009" s="4"/>
      <c r="LVE1009" s="4"/>
      <c r="LVF1009" s="4"/>
      <c r="LVG1009" s="4"/>
      <c r="LVH1009" s="4"/>
      <c r="LVI1009" s="4"/>
      <c r="LVJ1009" s="4"/>
      <c r="LVK1009" s="4"/>
      <c r="LVL1009" s="4"/>
      <c r="LVM1009" s="4"/>
      <c r="LVN1009" s="4"/>
      <c r="LVO1009" s="4"/>
      <c r="LVP1009" s="4"/>
      <c r="LVQ1009" s="4"/>
      <c r="LVR1009" s="4"/>
      <c r="LVS1009" s="4"/>
      <c r="LVT1009" s="4"/>
      <c r="LVU1009" s="4"/>
      <c r="LVV1009" s="4"/>
      <c r="LVW1009" s="4"/>
      <c r="LVX1009" s="4"/>
      <c r="LVY1009" s="4"/>
      <c r="LVZ1009" s="4"/>
      <c r="LWA1009" s="4"/>
      <c r="LWB1009" s="4"/>
      <c r="LWC1009" s="4"/>
      <c r="LWD1009" s="4"/>
      <c r="LWE1009" s="4"/>
      <c r="LWF1009" s="4"/>
      <c r="LWG1009" s="4"/>
      <c r="LWH1009" s="4"/>
      <c r="LWI1009" s="4"/>
      <c r="LWJ1009" s="4"/>
      <c r="LWK1009" s="4"/>
      <c r="LWL1009" s="4"/>
      <c r="LWM1009" s="4"/>
      <c r="LWN1009" s="4"/>
      <c r="LWO1009" s="4"/>
      <c r="LWP1009" s="4"/>
      <c r="LWQ1009" s="4"/>
      <c r="LWR1009" s="4"/>
      <c r="LWS1009" s="4"/>
      <c r="LWT1009" s="4"/>
      <c r="LWU1009" s="4"/>
      <c r="LWV1009" s="4"/>
      <c r="LWW1009" s="4"/>
      <c r="LWX1009" s="4"/>
      <c r="LWY1009" s="4"/>
      <c r="LWZ1009" s="4"/>
      <c r="LXA1009" s="4"/>
      <c r="LXB1009" s="4"/>
      <c r="LXC1009" s="4"/>
      <c r="LXD1009" s="4"/>
      <c r="LXE1009" s="4"/>
      <c r="LXF1009" s="4"/>
      <c r="LXG1009" s="4"/>
      <c r="LXH1009" s="4"/>
      <c r="LXI1009" s="4"/>
      <c r="LXJ1009" s="4"/>
      <c r="LXK1009" s="4"/>
      <c r="LXL1009" s="4"/>
      <c r="LXM1009" s="4"/>
      <c r="LXN1009" s="4"/>
      <c r="LXO1009" s="4"/>
      <c r="LXP1009" s="4"/>
      <c r="LXQ1009" s="4"/>
      <c r="LXR1009" s="4"/>
      <c r="LXS1009" s="4"/>
      <c r="LXT1009" s="4"/>
      <c r="LXU1009" s="4"/>
      <c r="LXV1009" s="4"/>
      <c r="LXW1009" s="4"/>
      <c r="LXX1009" s="4"/>
      <c r="LXY1009" s="4"/>
      <c r="LXZ1009" s="4"/>
      <c r="LYA1009" s="4"/>
      <c r="LYB1009" s="4"/>
      <c r="LYC1009" s="4"/>
      <c r="LYD1009" s="4"/>
      <c r="LYE1009" s="4"/>
      <c r="LYF1009" s="4"/>
      <c r="LYG1009" s="4"/>
      <c r="LYH1009" s="4"/>
      <c r="LYI1009" s="4"/>
      <c r="LYJ1009" s="4"/>
      <c r="LYK1009" s="4"/>
      <c r="LYL1009" s="4"/>
      <c r="LYM1009" s="4"/>
      <c r="LYN1009" s="4"/>
      <c r="LYO1009" s="4"/>
      <c r="LYP1009" s="4"/>
      <c r="LYQ1009" s="4"/>
      <c r="LYR1009" s="4"/>
      <c r="LYS1009" s="4"/>
      <c r="LYT1009" s="4"/>
      <c r="LYU1009" s="4"/>
      <c r="LYV1009" s="4"/>
      <c r="LYW1009" s="4"/>
      <c r="LYX1009" s="4"/>
      <c r="LYY1009" s="4"/>
      <c r="LYZ1009" s="4"/>
      <c r="LZA1009" s="4"/>
      <c r="LZB1009" s="4"/>
      <c r="LZC1009" s="4"/>
      <c r="LZD1009" s="4"/>
      <c r="LZE1009" s="4"/>
      <c r="LZF1009" s="4"/>
      <c r="LZG1009" s="4"/>
      <c r="LZH1009" s="4"/>
      <c r="LZI1009" s="4"/>
      <c r="LZJ1009" s="4"/>
      <c r="LZK1009" s="4"/>
      <c r="LZL1009" s="4"/>
      <c r="LZM1009" s="4"/>
      <c r="LZN1009" s="4"/>
      <c r="LZO1009" s="4"/>
      <c r="LZP1009" s="4"/>
      <c r="LZQ1009" s="4"/>
      <c r="LZR1009" s="4"/>
      <c r="LZS1009" s="4"/>
      <c r="LZT1009" s="4"/>
      <c r="LZU1009" s="4"/>
      <c r="LZV1009" s="4"/>
      <c r="LZW1009" s="4"/>
      <c r="LZX1009" s="4"/>
      <c r="LZY1009" s="4"/>
      <c r="LZZ1009" s="4"/>
      <c r="MAA1009" s="4"/>
      <c r="MAB1009" s="4"/>
      <c r="MAC1009" s="4"/>
      <c r="MAD1009" s="4"/>
      <c r="MAE1009" s="4"/>
      <c r="MAF1009" s="4"/>
      <c r="MAG1009" s="4"/>
      <c r="MAH1009" s="4"/>
      <c r="MAI1009" s="4"/>
      <c r="MAJ1009" s="4"/>
      <c r="MAK1009" s="4"/>
      <c r="MAL1009" s="4"/>
      <c r="MAM1009" s="4"/>
      <c r="MAN1009" s="4"/>
      <c r="MAO1009" s="4"/>
      <c r="MAP1009" s="4"/>
      <c r="MAQ1009" s="4"/>
      <c r="MAR1009" s="4"/>
      <c r="MAS1009" s="4"/>
      <c r="MAT1009" s="4"/>
      <c r="MAU1009" s="4"/>
      <c r="MAV1009" s="4"/>
      <c r="MAW1009" s="4"/>
      <c r="MAX1009" s="4"/>
      <c r="MAY1009" s="4"/>
      <c r="MAZ1009" s="4"/>
      <c r="MBA1009" s="4"/>
      <c r="MBB1009" s="4"/>
      <c r="MBC1009" s="4"/>
      <c r="MBD1009" s="4"/>
      <c r="MBE1009" s="4"/>
      <c r="MBF1009" s="4"/>
      <c r="MBG1009" s="4"/>
      <c r="MBH1009" s="4"/>
      <c r="MBI1009" s="4"/>
      <c r="MBJ1009" s="4"/>
      <c r="MBK1009" s="4"/>
      <c r="MBL1009" s="4"/>
      <c r="MBM1009" s="4"/>
      <c r="MBN1009" s="4"/>
      <c r="MBO1009" s="4"/>
      <c r="MBP1009" s="4"/>
      <c r="MBQ1009" s="4"/>
      <c r="MBR1009" s="4"/>
      <c r="MBS1009" s="4"/>
      <c r="MBT1009" s="4"/>
      <c r="MBU1009" s="4"/>
      <c r="MBV1009" s="4"/>
      <c r="MBW1009" s="4"/>
      <c r="MBX1009" s="4"/>
      <c r="MBY1009" s="4"/>
      <c r="MBZ1009" s="4"/>
      <c r="MCA1009" s="4"/>
      <c r="MCB1009" s="4"/>
      <c r="MCC1009" s="4"/>
      <c r="MCD1009" s="4"/>
      <c r="MCE1009" s="4"/>
      <c r="MCF1009" s="4"/>
      <c r="MCG1009" s="4"/>
      <c r="MCH1009" s="4"/>
      <c r="MCI1009" s="4"/>
      <c r="MCJ1009" s="4"/>
      <c r="MCK1009" s="4"/>
      <c r="MCL1009" s="4"/>
      <c r="MCM1009" s="4"/>
      <c r="MCN1009" s="4"/>
      <c r="MCO1009" s="4"/>
      <c r="MCP1009" s="4"/>
      <c r="MCQ1009" s="4"/>
      <c r="MCR1009" s="4"/>
      <c r="MCS1009" s="4"/>
      <c r="MCT1009" s="4"/>
      <c r="MCU1009" s="4"/>
      <c r="MCV1009" s="4"/>
      <c r="MCW1009" s="4"/>
      <c r="MCX1009" s="4"/>
      <c r="MCY1009" s="4"/>
      <c r="MCZ1009" s="4"/>
      <c r="MDA1009" s="4"/>
      <c r="MDB1009" s="4"/>
      <c r="MDC1009" s="4"/>
      <c r="MDD1009" s="4"/>
      <c r="MDE1009" s="4"/>
      <c r="MDF1009" s="4"/>
      <c r="MDG1009" s="4"/>
      <c r="MDH1009" s="4"/>
      <c r="MDI1009" s="4"/>
      <c r="MDJ1009" s="4"/>
      <c r="MDK1009" s="4"/>
      <c r="MDL1009" s="4"/>
      <c r="MDM1009" s="4"/>
      <c r="MDN1009" s="4"/>
      <c r="MDO1009" s="4"/>
      <c r="MDP1009" s="4"/>
      <c r="MDQ1009" s="4"/>
      <c r="MDR1009" s="4"/>
      <c r="MDS1009" s="4"/>
      <c r="MDT1009" s="4"/>
      <c r="MDU1009" s="4"/>
      <c r="MDV1009" s="4"/>
      <c r="MDW1009" s="4"/>
      <c r="MDX1009" s="4"/>
      <c r="MDY1009" s="4"/>
      <c r="MDZ1009" s="4"/>
      <c r="MEA1009" s="4"/>
      <c r="MEB1009" s="4"/>
      <c r="MEC1009" s="4"/>
      <c r="MED1009" s="4"/>
      <c r="MEE1009" s="4"/>
      <c r="MEF1009" s="4"/>
      <c r="MEG1009" s="4"/>
      <c r="MEH1009" s="4"/>
      <c r="MEI1009" s="4"/>
      <c r="MEJ1009" s="4"/>
      <c r="MEK1009" s="4"/>
      <c r="MEL1009" s="4"/>
      <c r="MEM1009" s="4"/>
      <c r="MEN1009" s="4"/>
      <c r="MEO1009" s="4"/>
      <c r="MEP1009" s="4"/>
      <c r="MEQ1009" s="4"/>
      <c r="MER1009" s="4"/>
      <c r="MES1009" s="4"/>
      <c r="MET1009" s="4"/>
      <c r="MEU1009" s="4"/>
      <c r="MEV1009" s="4"/>
      <c r="MEW1009" s="4"/>
      <c r="MEX1009" s="4"/>
      <c r="MEY1009" s="4"/>
      <c r="MEZ1009" s="4"/>
      <c r="MFA1009" s="4"/>
      <c r="MFB1009" s="4"/>
      <c r="MFC1009" s="4"/>
      <c r="MFD1009" s="4"/>
      <c r="MFE1009" s="4"/>
      <c r="MFF1009" s="4"/>
      <c r="MFG1009" s="4"/>
      <c r="MFH1009" s="4"/>
      <c r="MFI1009" s="4"/>
      <c r="MFJ1009" s="4"/>
      <c r="MFK1009" s="4"/>
      <c r="MFL1009" s="4"/>
      <c r="MFM1009" s="4"/>
      <c r="MFN1009" s="4"/>
      <c r="MFO1009" s="4"/>
      <c r="MFP1009" s="4"/>
      <c r="MFQ1009" s="4"/>
      <c r="MFR1009" s="4"/>
      <c r="MFS1009" s="4"/>
      <c r="MFT1009" s="4"/>
      <c r="MFU1009" s="4"/>
      <c r="MFV1009" s="4"/>
      <c r="MFW1009" s="4"/>
      <c r="MFX1009" s="4"/>
      <c r="MFY1009" s="4"/>
      <c r="MFZ1009" s="4"/>
      <c r="MGA1009" s="4"/>
      <c r="MGB1009" s="4"/>
      <c r="MGC1009" s="4"/>
      <c r="MGD1009" s="4"/>
      <c r="MGE1009" s="4"/>
      <c r="MGF1009" s="4"/>
      <c r="MGG1009" s="4"/>
      <c r="MGH1009" s="4"/>
      <c r="MGI1009" s="4"/>
      <c r="MGJ1009" s="4"/>
      <c r="MGK1009" s="4"/>
      <c r="MGL1009" s="4"/>
      <c r="MGM1009" s="4"/>
      <c r="MGN1009" s="4"/>
      <c r="MGO1009" s="4"/>
      <c r="MGP1009" s="4"/>
      <c r="MGQ1009" s="4"/>
      <c r="MGR1009" s="4"/>
      <c r="MGS1009" s="4"/>
      <c r="MGT1009" s="4"/>
      <c r="MGU1009" s="4"/>
      <c r="MGV1009" s="4"/>
      <c r="MGW1009" s="4"/>
      <c r="MGX1009" s="4"/>
      <c r="MGY1009" s="4"/>
      <c r="MGZ1009" s="4"/>
      <c r="MHA1009" s="4"/>
      <c r="MHB1009" s="4"/>
      <c r="MHC1009" s="4"/>
      <c r="MHD1009" s="4"/>
      <c r="MHE1009" s="4"/>
      <c r="MHF1009" s="4"/>
      <c r="MHG1009" s="4"/>
      <c r="MHH1009" s="4"/>
      <c r="MHI1009" s="4"/>
      <c r="MHJ1009" s="4"/>
      <c r="MHK1009" s="4"/>
      <c r="MHL1009" s="4"/>
      <c r="MHM1009" s="4"/>
      <c r="MHN1009" s="4"/>
      <c r="MHO1009" s="4"/>
      <c r="MHP1009" s="4"/>
      <c r="MHQ1009" s="4"/>
      <c r="MHR1009" s="4"/>
      <c r="MHS1009" s="4"/>
      <c r="MHT1009" s="4"/>
      <c r="MHU1009" s="4"/>
      <c r="MHV1009" s="4"/>
      <c r="MHW1009" s="4"/>
      <c r="MHX1009" s="4"/>
      <c r="MHY1009" s="4"/>
      <c r="MHZ1009" s="4"/>
      <c r="MIA1009" s="4"/>
      <c r="MIB1009" s="4"/>
      <c r="MIC1009" s="4"/>
      <c r="MID1009" s="4"/>
      <c r="MIE1009" s="4"/>
      <c r="MIF1009" s="4"/>
      <c r="MIG1009" s="4"/>
      <c r="MIH1009" s="4"/>
      <c r="MII1009" s="4"/>
      <c r="MIJ1009" s="4"/>
      <c r="MIK1009" s="4"/>
      <c r="MIL1009" s="4"/>
      <c r="MIM1009" s="4"/>
      <c r="MIN1009" s="4"/>
      <c r="MIO1009" s="4"/>
      <c r="MIP1009" s="4"/>
      <c r="MIQ1009" s="4"/>
      <c r="MIR1009" s="4"/>
      <c r="MIS1009" s="4"/>
      <c r="MIT1009" s="4"/>
      <c r="MIU1009" s="4"/>
      <c r="MIV1009" s="4"/>
      <c r="MIW1009" s="4"/>
      <c r="MIX1009" s="4"/>
      <c r="MIY1009" s="4"/>
      <c r="MIZ1009" s="4"/>
      <c r="MJA1009" s="4"/>
      <c r="MJB1009" s="4"/>
      <c r="MJC1009" s="4"/>
      <c r="MJD1009" s="4"/>
      <c r="MJE1009" s="4"/>
      <c r="MJF1009" s="4"/>
      <c r="MJG1009" s="4"/>
      <c r="MJH1009" s="4"/>
      <c r="MJI1009" s="4"/>
      <c r="MJJ1009" s="4"/>
      <c r="MJK1009" s="4"/>
      <c r="MJL1009" s="4"/>
      <c r="MJM1009" s="4"/>
      <c r="MJN1009" s="4"/>
      <c r="MJO1009" s="4"/>
      <c r="MJP1009" s="4"/>
      <c r="MJQ1009" s="4"/>
      <c r="MJR1009" s="4"/>
      <c r="MJS1009" s="4"/>
      <c r="MJT1009" s="4"/>
      <c r="MJU1009" s="4"/>
      <c r="MJV1009" s="4"/>
      <c r="MJW1009" s="4"/>
      <c r="MJX1009" s="4"/>
      <c r="MJY1009" s="4"/>
      <c r="MJZ1009" s="4"/>
      <c r="MKA1009" s="4"/>
      <c r="MKB1009" s="4"/>
      <c r="MKC1009" s="4"/>
      <c r="MKD1009" s="4"/>
      <c r="MKE1009" s="4"/>
      <c r="MKF1009" s="4"/>
      <c r="MKG1009" s="4"/>
      <c r="MKH1009" s="4"/>
      <c r="MKI1009" s="4"/>
      <c r="MKJ1009" s="4"/>
      <c r="MKK1009" s="4"/>
      <c r="MKL1009" s="4"/>
      <c r="MKM1009" s="4"/>
      <c r="MKN1009" s="4"/>
      <c r="MKO1009" s="4"/>
      <c r="MKP1009" s="4"/>
      <c r="MKQ1009" s="4"/>
      <c r="MKR1009" s="4"/>
      <c r="MKS1009" s="4"/>
      <c r="MKT1009" s="4"/>
      <c r="MKU1009" s="4"/>
      <c r="MKV1009" s="4"/>
      <c r="MKW1009" s="4"/>
      <c r="MKX1009" s="4"/>
      <c r="MKY1009" s="4"/>
      <c r="MKZ1009" s="4"/>
      <c r="MLA1009" s="4"/>
      <c r="MLB1009" s="4"/>
      <c r="MLC1009" s="4"/>
      <c r="MLD1009" s="4"/>
      <c r="MLE1009" s="4"/>
      <c r="MLF1009" s="4"/>
      <c r="MLG1009" s="4"/>
      <c r="MLH1009" s="4"/>
      <c r="MLI1009" s="4"/>
      <c r="MLJ1009" s="4"/>
      <c r="MLK1009" s="4"/>
      <c r="MLL1009" s="4"/>
      <c r="MLM1009" s="4"/>
      <c r="MLN1009" s="4"/>
      <c r="MLO1009" s="4"/>
      <c r="MLP1009" s="4"/>
      <c r="MLQ1009" s="4"/>
      <c r="MLR1009" s="4"/>
      <c r="MLS1009" s="4"/>
      <c r="MLT1009" s="4"/>
      <c r="MLU1009" s="4"/>
      <c r="MLV1009" s="4"/>
      <c r="MLW1009" s="4"/>
      <c r="MLX1009" s="4"/>
      <c r="MLY1009" s="4"/>
      <c r="MLZ1009" s="4"/>
      <c r="MMA1009" s="4"/>
      <c r="MMB1009" s="4"/>
      <c r="MMC1009" s="4"/>
      <c r="MMD1009" s="4"/>
      <c r="MME1009" s="4"/>
      <c r="MMF1009" s="4"/>
      <c r="MMG1009" s="4"/>
      <c r="MMH1009" s="4"/>
      <c r="MMI1009" s="4"/>
      <c r="MMJ1009" s="4"/>
      <c r="MMK1009" s="4"/>
      <c r="MML1009" s="4"/>
      <c r="MMM1009" s="4"/>
      <c r="MMN1009" s="4"/>
      <c r="MMO1009" s="4"/>
      <c r="MMP1009" s="4"/>
      <c r="MMQ1009" s="4"/>
      <c r="MMR1009" s="4"/>
      <c r="MMS1009" s="4"/>
      <c r="MMT1009" s="4"/>
      <c r="MMU1009" s="4"/>
      <c r="MMV1009" s="4"/>
      <c r="MMW1009" s="4"/>
      <c r="MMX1009" s="4"/>
      <c r="MMY1009" s="4"/>
      <c r="MMZ1009" s="4"/>
      <c r="MNA1009" s="4"/>
      <c r="MNB1009" s="4"/>
      <c r="MNC1009" s="4"/>
      <c r="MND1009" s="4"/>
      <c r="MNE1009" s="4"/>
      <c r="MNF1009" s="4"/>
      <c r="MNG1009" s="4"/>
      <c r="MNH1009" s="4"/>
      <c r="MNI1009" s="4"/>
      <c r="MNJ1009" s="4"/>
      <c r="MNK1009" s="4"/>
      <c r="MNL1009" s="4"/>
      <c r="MNM1009" s="4"/>
      <c r="MNN1009" s="4"/>
      <c r="MNO1009" s="4"/>
      <c r="MNP1009" s="4"/>
      <c r="MNQ1009" s="4"/>
      <c r="MNR1009" s="4"/>
      <c r="MNS1009" s="4"/>
      <c r="MNT1009" s="4"/>
      <c r="MNU1009" s="4"/>
      <c r="MNV1009" s="4"/>
      <c r="MNW1009" s="4"/>
      <c r="MNX1009" s="4"/>
      <c r="MNY1009" s="4"/>
      <c r="MNZ1009" s="4"/>
      <c r="MOA1009" s="4"/>
      <c r="MOB1009" s="4"/>
      <c r="MOC1009" s="4"/>
      <c r="MOD1009" s="4"/>
      <c r="MOE1009" s="4"/>
      <c r="MOF1009" s="4"/>
      <c r="MOG1009" s="4"/>
      <c r="MOH1009" s="4"/>
      <c r="MOI1009" s="4"/>
      <c r="MOJ1009" s="4"/>
      <c r="MOK1009" s="4"/>
      <c r="MOL1009" s="4"/>
      <c r="MOM1009" s="4"/>
      <c r="MON1009" s="4"/>
      <c r="MOO1009" s="4"/>
      <c r="MOP1009" s="4"/>
      <c r="MOQ1009" s="4"/>
      <c r="MOR1009" s="4"/>
      <c r="MOS1009" s="4"/>
      <c r="MOT1009" s="4"/>
      <c r="MOU1009" s="4"/>
      <c r="MOV1009" s="4"/>
      <c r="MOW1009" s="4"/>
      <c r="MOX1009" s="4"/>
      <c r="MOY1009" s="4"/>
      <c r="MOZ1009" s="4"/>
      <c r="MPA1009" s="4"/>
      <c r="MPB1009" s="4"/>
      <c r="MPC1009" s="4"/>
      <c r="MPD1009" s="4"/>
      <c r="MPE1009" s="4"/>
      <c r="MPF1009" s="4"/>
      <c r="MPG1009" s="4"/>
      <c r="MPH1009" s="4"/>
      <c r="MPI1009" s="4"/>
      <c r="MPJ1009" s="4"/>
      <c r="MPK1009" s="4"/>
      <c r="MPL1009" s="4"/>
      <c r="MPM1009" s="4"/>
      <c r="MPN1009" s="4"/>
      <c r="MPO1009" s="4"/>
      <c r="MPP1009" s="4"/>
      <c r="MPQ1009" s="4"/>
      <c r="MPR1009" s="4"/>
      <c r="MPS1009" s="4"/>
      <c r="MPT1009" s="4"/>
      <c r="MPU1009" s="4"/>
      <c r="MPV1009" s="4"/>
      <c r="MPW1009" s="4"/>
      <c r="MPX1009" s="4"/>
      <c r="MPY1009" s="4"/>
      <c r="MPZ1009" s="4"/>
      <c r="MQA1009" s="4"/>
      <c r="MQB1009" s="4"/>
      <c r="MQC1009" s="4"/>
      <c r="MQD1009" s="4"/>
      <c r="MQE1009" s="4"/>
      <c r="MQF1009" s="4"/>
      <c r="MQG1009" s="4"/>
      <c r="MQH1009" s="4"/>
      <c r="MQI1009" s="4"/>
      <c r="MQJ1009" s="4"/>
      <c r="MQK1009" s="4"/>
      <c r="MQL1009" s="4"/>
      <c r="MQM1009" s="4"/>
      <c r="MQN1009" s="4"/>
      <c r="MQO1009" s="4"/>
      <c r="MQP1009" s="4"/>
      <c r="MQQ1009" s="4"/>
      <c r="MQR1009" s="4"/>
      <c r="MQS1009" s="4"/>
      <c r="MQT1009" s="4"/>
      <c r="MQU1009" s="4"/>
      <c r="MQV1009" s="4"/>
      <c r="MQW1009" s="4"/>
      <c r="MQX1009" s="4"/>
      <c r="MQY1009" s="4"/>
      <c r="MQZ1009" s="4"/>
      <c r="MRA1009" s="4"/>
      <c r="MRB1009" s="4"/>
      <c r="MRC1009" s="4"/>
      <c r="MRD1009" s="4"/>
      <c r="MRE1009" s="4"/>
      <c r="MRF1009" s="4"/>
      <c r="MRG1009" s="4"/>
      <c r="MRH1009" s="4"/>
      <c r="MRI1009" s="4"/>
      <c r="MRJ1009" s="4"/>
      <c r="MRK1009" s="4"/>
      <c r="MRL1009" s="4"/>
      <c r="MRM1009" s="4"/>
      <c r="MRN1009" s="4"/>
      <c r="MRO1009" s="4"/>
      <c r="MRP1009" s="4"/>
      <c r="MRQ1009" s="4"/>
      <c r="MRR1009" s="4"/>
      <c r="MRS1009" s="4"/>
      <c r="MRT1009" s="4"/>
      <c r="MRU1009" s="4"/>
      <c r="MRV1009" s="4"/>
      <c r="MRW1009" s="4"/>
      <c r="MRX1009" s="4"/>
      <c r="MRY1009" s="4"/>
      <c r="MRZ1009" s="4"/>
      <c r="MSA1009" s="4"/>
      <c r="MSB1009" s="4"/>
      <c r="MSC1009" s="4"/>
      <c r="MSD1009" s="4"/>
      <c r="MSE1009" s="4"/>
      <c r="MSF1009" s="4"/>
      <c r="MSG1009" s="4"/>
      <c r="MSH1009" s="4"/>
      <c r="MSI1009" s="4"/>
      <c r="MSJ1009" s="4"/>
      <c r="MSK1009" s="4"/>
      <c r="MSL1009" s="4"/>
      <c r="MSM1009" s="4"/>
      <c r="MSN1009" s="4"/>
      <c r="MSO1009" s="4"/>
      <c r="MSP1009" s="4"/>
      <c r="MSQ1009" s="4"/>
      <c r="MSR1009" s="4"/>
      <c r="MSS1009" s="4"/>
      <c r="MST1009" s="4"/>
      <c r="MSU1009" s="4"/>
      <c r="MSV1009" s="4"/>
      <c r="MSW1009" s="4"/>
      <c r="MSX1009" s="4"/>
      <c r="MSY1009" s="4"/>
      <c r="MSZ1009" s="4"/>
      <c r="MTA1009" s="4"/>
      <c r="MTB1009" s="4"/>
      <c r="MTC1009" s="4"/>
      <c r="MTD1009" s="4"/>
      <c r="MTE1009" s="4"/>
      <c r="MTF1009" s="4"/>
      <c r="MTG1009" s="4"/>
      <c r="MTH1009" s="4"/>
      <c r="MTI1009" s="4"/>
      <c r="MTJ1009" s="4"/>
      <c r="MTK1009" s="4"/>
      <c r="MTL1009" s="4"/>
      <c r="MTM1009" s="4"/>
      <c r="MTN1009" s="4"/>
      <c r="MTO1009" s="4"/>
      <c r="MTP1009" s="4"/>
      <c r="MTQ1009" s="4"/>
      <c r="MTR1009" s="4"/>
      <c r="MTS1009" s="4"/>
      <c r="MTT1009" s="4"/>
      <c r="MTU1009" s="4"/>
      <c r="MTV1009" s="4"/>
      <c r="MTW1009" s="4"/>
      <c r="MTX1009" s="4"/>
      <c r="MTY1009" s="4"/>
      <c r="MTZ1009" s="4"/>
      <c r="MUA1009" s="4"/>
      <c r="MUB1009" s="4"/>
      <c r="MUC1009" s="4"/>
      <c r="MUD1009" s="4"/>
      <c r="MUE1009" s="4"/>
      <c r="MUF1009" s="4"/>
      <c r="MUG1009" s="4"/>
      <c r="MUH1009" s="4"/>
      <c r="MUI1009" s="4"/>
      <c r="MUJ1009" s="4"/>
      <c r="MUK1009" s="4"/>
      <c r="MUL1009" s="4"/>
      <c r="MUM1009" s="4"/>
      <c r="MUN1009" s="4"/>
      <c r="MUO1009" s="4"/>
      <c r="MUP1009" s="4"/>
      <c r="MUQ1009" s="4"/>
      <c r="MUR1009" s="4"/>
      <c r="MUS1009" s="4"/>
      <c r="MUT1009" s="4"/>
      <c r="MUU1009" s="4"/>
      <c r="MUV1009" s="4"/>
      <c r="MUW1009" s="4"/>
      <c r="MUX1009" s="4"/>
      <c r="MUY1009" s="4"/>
      <c r="MUZ1009" s="4"/>
      <c r="MVA1009" s="4"/>
      <c r="MVB1009" s="4"/>
      <c r="MVC1009" s="4"/>
      <c r="MVD1009" s="4"/>
      <c r="MVE1009" s="4"/>
      <c r="MVF1009" s="4"/>
      <c r="MVG1009" s="4"/>
      <c r="MVH1009" s="4"/>
      <c r="MVI1009" s="4"/>
      <c r="MVJ1009" s="4"/>
      <c r="MVK1009" s="4"/>
      <c r="MVL1009" s="4"/>
      <c r="MVM1009" s="4"/>
      <c r="MVN1009" s="4"/>
      <c r="MVO1009" s="4"/>
      <c r="MVP1009" s="4"/>
      <c r="MVQ1009" s="4"/>
      <c r="MVR1009" s="4"/>
      <c r="MVS1009" s="4"/>
      <c r="MVT1009" s="4"/>
      <c r="MVU1009" s="4"/>
      <c r="MVV1009" s="4"/>
      <c r="MVW1009" s="4"/>
      <c r="MVX1009" s="4"/>
      <c r="MVY1009" s="4"/>
      <c r="MVZ1009" s="4"/>
      <c r="MWA1009" s="4"/>
      <c r="MWB1009" s="4"/>
      <c r="MWC1009" s="4"/>
      <c r="MWD1009" s="4"/>
      <c r="MWE1009" s="4"/>
      <c r="MWF1009" s="4"/>
      <c r="MWG1009" s="4"/>
      <c r="MWH1009" s="4"/>
      <c r="MWI1009" s="4"/>
      <c r="MWJ1009" s="4"/>
      <c r="MWK1009" s="4"/>
      <c r="MWL1009" s="4"/>
      <c r="MWM1009" s="4"/>
      <c r="MWN1009" s="4"/>
      <c r="MWO1009" s="4"/>
      <c r="MWP1009" s="4"/>
      <c r="MWQ1009" s="4"/>
      <c r="MWR1009" s="4"/>
      <c r="MWS1009" s="4"/>
      <c r="MWT1009" s="4"/>
      <c r="MWU1009" s="4"/>
      <c r="MWV1009" s="4"/>
      <c r="MWW1009" s="4"/>
      <c r="MWX1009" s="4"/>
      <c r="MWY1009" s="4"/>
      <c r="MWZ1009" s="4"/>
      <c r="MXA1009" s="4"/>
      <c r="MXB1009" s="4"/>
      <c r="MXC1009" s="4"/>
      <c r="MXD1009" s="4"/>
      <c r="MXE1009" s="4"/>
      <c r="MXF1009" s="4"/>
      <c r="MXG1009" s="4"/>
      <c r="MXH1009" s="4"/>
      <c r="MXI1009" s="4"/>
      <c r="MXJ1009" s="4"/>
      <c r="MXK1009" s="4"/>
      <c r="MXL1009" s="4"/>
      <c r="MXM1009" s="4"/>
      <c r="MXN1009" s="4"/>
      <c r="MXO1009" s="4"/>
      <c r="MXP1009" s="4"/>
      <c r="MXQ1009" s="4"/>
      <c r="MXR1009" s="4"/>
      <c r="MXS1009" s="4"/>
      <c r="MXT1009" s="4"/>
      <c r="MXU1009" s="4"/>
      <c r="MXV1009" s="4"/>
      <c r="MXW1009" s="4"/>
      <c r="MXX1009" s="4"/>
      <c r="MXY1009" s="4"/>
      <c r="MXZ1009" s="4"/>
      <c r="MYA1009" s="4"/>
      <c r="MYB1009" s="4"/>
      <c r="MYC1009" s="4"/>
      <c r="MYD1009" s="4"/>
      <c r="MYE1009" s="4"/>
      <c r="MYF1009" s="4"/>
      <c r="MYG1009" s="4"/>
      <c r="MYH1009" s="4"/>
      <c r="MYI1009" s="4"/>
      <c r="MYJ1009" s="4"/>
      <c r="MYK1009" s="4"/>
      <c r="MYL1009" s="4"/>
      <c r="MYM1009" s="4"/>
      <c r="MYN1009" s="4"/>
      <c r="MYO1009" s="4"/>
      <c r="MYP1009" s="4"/>
      <c r="MYQ1009" s="4"/>
      <c r="MYR1009" s="4"/>
      <c r="MYS1009" s="4"/>
      <c r="MYT1009" s="4"/>
      <c r="MYU1009" s="4"/>
      <c r="MYV1009" s="4"/>
      <c r="MYW1009" s="4"/>
      <c r="MYX1009" s="4"/>
      <c r="MYY1009" s="4"/>
      <c r="MYZ1009" s="4"/>
      <c r="MZA1009" s="4"/>
      <c r="MZB1009" s="4"/>
      <c r="MZC1009" s="4"/>
      <c r="MZD1009" s="4"/>
      <c r="MZE1009" s="4"/>
      <c r="MZF1009" s="4"/>
      <c r="MZG1009" s="4"/>
      <c r="MZH1009" s="4"/>
      <c r="MZI1009" s="4"/>
      <c r="MZJ1009" s="4"/>
      <c r="MZK1009" s="4"/>
      <c r="MZL1009" s="4"/>
      <c r="MZM1009" s="4"/>
      <c r="MZN1009" s="4"/>
      <c r="MZO1009" s="4"/>
      <c r="MZP1009" s="4"/>
      <c r="MZQ1009" s="4"/>
      <c r="MZR1009" s="4"/>
      <c r="MZS1009" s="4"/>
      <c r="MZT1009" s="4"/>
      <c r="MZU1009" s="4"/>
      <c r="MZV1009" s="4"/>
      <c r="MZW1009" s="4"/>
      <c r="MZX1009" s="4"/>
      <c r="MZY1009" s="4"/>
      <c r="MZZ1009" s="4"/>
      <c r="NAA1009" s="4"/>
      <c r="NAB1009" s="4"/>
      <c r="NAC1009" s="4"/>
      <c r="NAD1009" s="4"/>
      <c r="NAE1009" s="4"/>
      <c r="NAF1009" s="4"/>
      <c r="NAG1009" s="4"/>
      <c r="NAH1009" s="4"/>
      <c r="NAI1009" s="4"/>
      <c r="NAJ1009" s="4"/>
      <c r="NAK1009" s="4"/>
      <c r="NAL1009" s="4"/>
      <c r="NAM1009" s="4"/>
      <c r="NAN1009" s="4"/>
      <c r="NAO1009" s="4"/>
      <c r="NAP1009" s="4"/>
      <c r="NAQ1009" s="4"/>
      <c r="NAR1009" s="4"/>
      <c r="NAS1009" s="4"/>
      <c r="NAT1009" s="4"/>
      <c r="NAU1009" s="4"/>
      <c r="NAV1009" s="4"/>
      <c r="NAW1009" s="4"/>
      <c r="NAX1009" s="4"/>
      <c r="NAY1009" s="4"/>
      <c r="NAZ1009" s="4"/>
      <c r="NBA1009" s="4"/>
      <c r="NBB1009" s="4"/>
      <c r="NBC1009" s="4"/>
      <c r="NBD1009" s="4"/>
      <c r="NBE1009" s="4"/>
      <c r="NBF1009" s="4"/>
      <c r="NBG1009" s="4"/>
      <c r="NBH1009" s="4"/>
      <c r="NBI1009" s="4"/>
      <c r="NBJ1009" s="4"/>
      <c r="NBK1009" s="4"/>
      <c r="NBL1009" s="4"/>
      <c r="NBM1009" s="4"/>
      <c r="NBN1009" s="4"/>
      <c r="NBO1009" s="4"/>
      <c r="NBP1009" s="4"/>
      <c r="NBQ1009" s="4"/>
      <c r="NBR1009" s="4"/>
      <c r="NBS1009" s="4"/>
      <c r="NBT1009" s="4"/>
      <c r="NBU1009" s="4"/>
      <c r="NBV1009" s="4"/>
      <c r="NBW1009" s="4"/>
      <c r="NBX1009" s="4"/>
      <c r="NBY1009" s="4"/>
      <c r="NBZ1009" s="4"/>
      <c r="NCA1009" s="4"/>
      <c r="NCB1009" s="4"/>
      <c r="NCC1009" s="4"/>
      <c r="NCD1009" s="4"/>
      <c r="NCE1009" s="4"/>
      <c r="NCF1009" s="4"/>
      <c r="NCG1009" s="4"/>
      <c r="NCH1009" s="4"/>
      <c r="NCI1009" s="4"/>
      <c r="NCJ1009" s="4"/>
      <c r="NCK1009" s="4"/>
      <c r="NCL1009" s="4"/>
      <c r="NCM1009" s="4"/>
      <c r="NCN1009" s="4"/>
      <c r="NCO1009" s="4"/>
      <c r="NCP1009" s="4"/>
      <c r="NCQ1009" s="4"/>
      <c r="NCR1009" s="4"/>
      <c r="NCS1009" s="4"/>
      <c r="NCT1009" s="4"/>
      <c r="NCU1009" s="4"/>
      <c r="NCV1009" s="4"/>
      <c r="NCW1009" s="4"/>
      <c r="NCX1009" s="4"/>
      <c r="NCY1009" s="4"/>
      <c r="NCZ1009" s="4"/>
      <c r="NDA1009" s="4"/>
      <c r="NDB1009" s="4"/>
      <c r="NDC1009" s="4"/>
      <c r="NDD1009" s="4"/>
      <c r="NDE1009" s="4"/>
      <c r="NDF1009" s="4"/>
      <c r="NDG1009" s="4"/>
      <c r="NDH1009" s="4"/>
      <c r="NDI1009" s="4"/>
      <c r="NDJ1009" s="4"/>
      <c r="NDK1009" s="4"/>
      <c r="NDL1009" s="4"/>
      <c r="NDM1009" s="4"/>
      <c r="NDN1009" s="4"/>
      <c r="NDO1009" s="4"/>
      <c r="NDP1009" s="4"/>
      <c r="NDQ1009" s="4"/>
      <c r="NDR1009" s="4"/>
      <c r="NDS1009" s="4"/>
      <c r="NDT1009" s="4"/>
      <c r="NDU1009" s="4"/>
      <c r="NDV1009" s="4"/>
      <c r="NDW1009" s="4"/>
      <c r="NDX1009" s="4"/>
      <c r="NDY1009" s="4"/>
      <c r="NDZ1009" s="4"/>
      <c r="NEA1009" s="4"/>
      <c r="NEB1009" s="4"/>
      <c r="NEC1009" s="4"/>
      <c r="NED1009" s="4"/>
      <c r="NEE1009" s="4"/>
      <c r="NEF1009" s="4"/>
      <c r="NEG1009" s="4"/>
      <c r="NEH1009" s="4"/>
      <c r="NEI1009" s="4"/>
      <c r="NEJ1009" s="4"/>
      <c r="NEK1009" s="4"/>
      <c r="NEL1009" s="4"/>
      <c r="NEM1009" s="4"/>
      <c r="NEN1009" s="4"/>
      <c r="NEO1009" s="4"/>
      <c r="NEP1009" s="4"/>
      <c r="NEQ1009" s="4"/>
      <c r="NER1009" s="4"/>
      <c r="NES1009" s="4"/>
      <c r="NET1009" s="4"/>
      <c r="NEU1009" s="4"/>
      <c r="NEV1009" s="4"/>
      <c r="NEW1009" s="4"/>
      <c r="NEX1009" s="4"/>
      <c r="NEY1009" s="4"/>
      <c r="NEZ1009" s="4"/>
      <c r="NFA1009" s="4"/>
      <c r="NFB1009" s="4"/>
      <c r="NFC1009" s="4"/>
      <c r="NFD1009" s="4"/>
      <c r="NFE1009" s="4"/>
      <c r="NFF1009" s="4"/>
      <c r="NFG1009" s="4"/>
      <c r="NFH1009" s="4"/>
      <c r="NFI1009" s="4"/>
      <c r="NFJ1009" s="4"/>
      <c r="NFK1009" s="4"/>
      <c r="NFL1009" s="4"/>
      <c r="NFM1009" s="4"/>
      <c r="NFN1009" s="4"/>
      <c r="NFO1009" s="4"/>
      <c r="NFP1009" s="4"/>
      <c r="NFQ1009" s="4"/>
      <c r="NFR1009" s="4"/>
      <c r="NFS1009" s="4"/>
      <c r="NFT1009" s="4"/>
      <c r="NFU1009" s="4"/>
      <c r="NFV1009" s="4"/>
      <c r="NFW1009" s="4"/>
      <c r="NFX1009" s="4"/>
      <c r="NFY1009" s="4"/>
      <c r="NFZ1009" s="4"/>
      <c r="NGA1009" s="4"/>
      <c r="NGB1009" s="4"/>
      <c r="NGC1009" s="4"/>
      <c r="NGD1009" s="4"/>
      <c r="NGE1009" s="4"/>
      <c r="NGF1009" s="4"/>
      <c r="NGG1009" s="4"/>
      <c r="NGH1009" s="4"/>
      <c r="NGI1009" s="4"/>
      <c r="NGJ1009" s="4"/>
      <c r="NGK1009" s="4"/>
      <c r="NGL1009" s="4"/>
      <c r="NGM1009" s="4"/>
      <c r="NGN1009" s="4"/>
      <c r="NGO1009" s="4"/>
      <c r="NGP1009" s="4"/>
      <c r="NGQ1009" s="4"/>
      <c r="NGR1009" s="4"/>
      <c r="NGS1009" s="4"/>
      <c r="NGT1009" s="4"/>
      <c r="NGU1009" s="4"/>
      <c r="NGV1009" s="4"/>
      <c r="NGW1009" s="4"/>
      <c r="NGX1009" s="4"/>
      <c r="NGY1009" s="4"/>
      <c r="NGZ1009" s="4"/>
      <c r="NHA1009" s="4"/>
      <c r="NHB1009" s="4"/>
      <c r="NHC1009" s="4"/>
      <c r="NHD1009" s="4"/>
      <c r="NHE1009" s="4"/>
      <c r="NHF1009" s="4"/>
      <c r="NHG1009" s="4"/>
      <c r="NHH1009" s="4"/>
      <c r="NHI1009" s="4"/>
      <c r="NHJ1009" s="4"/>
      <c r="NHK1009" s="4"/>
      <c r="NHL1009" s="4"/>
      <c r="NHM1009" s="4"/>
      <c r="NHN1009" s="4"/>
      <c r="NHO1009" s="4"/>
      <c r="NHP1009" s="4"/>
      <c r="NHQ1009" s="4"/>
      <c r="NHR1009" s="4"/>
      <c r="NHS1009" s="4"/>
      <c r="NHT1009" s="4"/>
      <c r="NHU1009" s="4"/>
      <c r="NHV1009" s="4"/>
      <c r="NHW1009" s="4"/>
      <c r="NHX1009" s="4"/>
      <c r="NHY1009" s="4"/>
      <c r="NHZ1009" s="4"/>
      <c r="NIA1009" s="4"/>
      <c r="NIB1009" s="4"/>
      <c r="NIC1009" s="4"/>
      <c r="NID1009" s="4"/>
      <c r="NIE1009" s="4"/>
      <c r="NIF1009" s="4"/>
      <c r="NIG1009" s="4"/>
      <c r="NIH1009" s="4"/>
      <c r="NII1009" s="4"/>
      <c r="NIJ1009" s="4"/>
      <c r="NIK1009" s="4"/>
      <c r="NIL1009" s="4"/>
      <c r="NIM1009" s="4"/>
      <c r="NIN1009" s="4"/>
      <c r="NIO1009" s="4"/>
      <c r="NIP1009" s="4"/>
      <c r="NIQ1009" s="4"/>
      <c r="NIR1009" s="4"/>
      <c r="NIS1009" s="4"/>
      <c r="NIT1009" s="4"/>
      <c r="NIU1009" s="4"/>
      <c r="NIV1009" s="4"/>
      <c r="NIW1009" s="4"/>
      <c r="NIX1009" s="4"/>
      <c r="NIY1009" s="4"/>
      <c r="NIZ1009" s="4"/>
      <c r="NJA1009" s="4"/>
      <c r="NJB1009" s="4"/>
      <c r="NJC1009" s="4"/>
      <c r="NJD1009" s="4"/>
      <c r="NJE1009" s="4"/>
      <c r="NJF1009" s="4"/>
      <c r="NJG1009" s="4"/>
      <c r="NJH1009" s="4"/>
      <c r="NJI1009" s="4"/>
      <c r="NJJ1009" s="4"/>
      <c r="NJK1009" s="4"/>
      <c r="NJL1009" s="4"/>
      <c r="NJM1009" s="4"/>
      <c r="NJN1009" s="4"/>
      <c r="NJO1009" s="4"/>
      <c r="NJP1009" s="4"/>
      <c r="NJQ1009" s="4"/>
      <c r="NJR1009" s="4"/>
      <c r="NJS1009" s="4"/>
      <c r="NJT1009" s="4"/>
      <c r="NJU1009" s="4"/>
      <c r="NJV1009" s="4"/>
      <c r="NJW1009" s="4"/>
      <c r="NJX1009" s="4"/>
      <c r="NJY1009" s="4"/>
      <c r="NJZ1009" s="4"/>
      <c r="NKA1009" s="4"/>
      <c r="NKB1009" s="4"/>
      <c r="NKC1009" s="4"/>
      <c r="NKD1009" s="4"/>
      <c r="NKE1009" s="4"/>
      <c r="NKF1009" s="4"/>
      <c r="NKG1009" s="4"/>
      <c r="NKH1009" s="4"/>
      <c r="NKI1009" s="4"/>
      <c r="NKJ1009" s="4"/>
      <c r="NKK1009" s="4"/>
      <c r="NKL1009" s="4"/>
      <c r="NKM1009" s="4"/>
      <c r="NKN1009" s="4"/>
      <c r="NKO1009" s="4"/>
      <c r="NKP1009" s="4"/>
      <c r="NKQ1009" s="4"/>
      <c r="NKR1009" s="4"/>
      <c r="NKS1009" s="4"/>
      <c r="NKT1009" s="4"/>
      <c r="NKU1009" s="4"/>
      <c r="NKV1009" s="4"/>
      <c r="NKW1009" s="4"/>
      <c r="NKX1009" s="4"/>
      <c r="NKY1009" s="4"/>
      <c r="NKZ1009" s="4"/>
      <c r="NLA1009" s="4"/>
      <c r="NLB1009" s="4"/>
      <c r="NLC1009" s="4"/>
      <c r="NLD1009" s="4"/>
      <c r="NLE1009" s="4"/>
      <c r="NLF1009" s="4"/>
      <c r="NLG1009" s="4"/>
      <c r="NLH1009" s="4"/>
      <c r="NLI1009" s="4"/>
      <c r="NLJ1009" s="4"/>
      <c r="NLK1009" s="4"/>
      <c r="NLL1009" s="4"/>
      <c r="NLM1009" s="4"/>
      <c r="NLN1009" s="4"/>
      <c r="NLO1009" s="4"/>
      <c r="NLP1009" s="4"/>
      <c r="NLQ1009" s="4"/>
      <c r="NLR1009" s="4"/>
      <c r="NLS1009" s="4"/>
      <c r="NLT1009" s="4"/>
      <c r="NLU1009" s="4"/>
      <c r="NLV1009" s="4"/>
      <c r="NLW1009" s="4"/>
      <c r="NLX1009" s="4"/>
      <c r="NLY1009" s="4"/>
      <c r="NLZ1009" s="4"/>
      <c r="NMA1009" s="4"/>
      <c r="NMB1009" s="4"/>
      <c r="NMC1009" s="4"/>
      <c r="NMD1009" s="4"/>
      <c r="NME1009" s="4"/>
      <c r="NMF1009" s="4"/>
      <c r="NMG1009" s="4"/>
      <c r="NMH1009" s="4"/>
      <c r="NMI1009" s="4"/>
      <c r="NMJ1009" s="4"/>
      <c r="NMK1009" s="4"/>
      <c r="NML1009" s="4"/>
      <c r="NMM1009" s="4"/>
      <c r="NMN1009" s="4"/>
      <c r="NMO1009" s="4"/>
      <c r="NMP1009" s="4"/>
      <c r="NMQ1009" s="4"/>
      <c r="NMR1009" s="4"/>
      <c r="NMS1009" s="4"/>
      <c r="NMT1009" s="4"/>
      <c r="NMU1009" s="4"/>
      <c r="NMV1009" s="4"/>
      <c r="NMW1009" s="4"/>
      <c r="NMX1009" s="4"/>
      <c r="NMY1009" s="4"/>
      <c r="NMZ1009" s="4"/>
      <c r="NNA1009" s="4"/>
      <c r="NNB1009" s="4"/>
      <c r="NNC1009" s="4"/>
      <c r="NND1009" s="4"/>
      <c r="NNE1009" s="4"/>
      <c r="NNF1009" s="4"/>
      <c r="NNG1009" s="4"/>
      <c r="NNH1009" s="4"/>
      <c r="NNI1009" s="4"/>
      <c r="NNJ1009" s="4"/>
      <c r="NNK1009" s="4"/>
      <c r="NNL1009" s="4"/>
      <c r="NNM1009" s="4"/>
      <c r="NNN1009" s="4"/>
      <c r="NNO1009" s="4"/>
      <c r="NNP1009" s="4"/>
      <c r="NNQ1009" s="4"/>
      <c r="NNR1009" s="4"/>
      <c r="NNS1009" s="4"/>
      <c r="NNT1009" s="4"/>
      <c r="NNU1009" s="4"/>
      <c r="NNV1009" s="4"/>
      <c r="NNW1009" s="4"/>
      <c r="NNX1009" s="4"/>
      <c r="NNY1009" s="4"/>
      <c r="NNZ1009" s="4"/>
      <c r="NOA1009" s="4"/>
      <c r="NOB1009" s="4"/>
      <c r="NOC1009" s="4"/>
      <c r="NOD1009" s="4"/>
      <c r="NOE1009" s="4"/>
      <c r="NOF1009" s="4"/>
      <c r="NOG1009" s="4"/>
      <c r="NOH1009" s="4"/>
      <c r="NOI1009" s="4"/>
      <c r="NOJ1009" s="4"/>
      <c r="NOK1009" s="4"/>
      <c r="NOL1009" s="4"/>
      <c r="NOM1009" s="4"/>
      <c r="NON1009" s="4"/>
      <c r="NOO1009" s="4"/>
      <c r="NOP1009" s="4"/>
      <c r="NOQ1009" s="4"/>
      <c r="NOR1009" s="4"/>
      <c r="NOS1009" s="4"/>
      <c r="NOT1009" s="4"/>
      <c r="NOU1009" s="4"/>
      <c r="NOV1009" s="4"/>
      <c r="NOW1009" s="4"/>
      <c r="NOX1009" s="4"/>
      <c r="NOY1009" s="4"/>
      <c r="NOZ1009" s="4"/>
      <c r="NPA1009" s="4"/>
      <c r="NPB1009" s="4"/>
      <c r="NPC1009" s="4"/>
      <c r="NPD1009" s="4"/>
      <c r="NPE1009" s="4"/>
      <c r="NPF1009" s="4"/>
      <c r="NPG1009" s="4"/>
      <c r="NPH1009" s="4"/>
      <c r="NPI1009" s="4"/>
      <c r="NPJ1009" s="4"/>
      <c r="NPK1009" s="4"/>
      <c r="NPL1009" s="4"/>
      <c r="NPM1009" s="4"/>
      <c r="NPN1009" s="4"/>
      <c r="NPO1009" s="4"/>
      <c r="NPP1009" s="4"/>
      <c r="NPQ1009" s="4"/>
      <c r="NPR1009" s="4"/>
      <c r="NPS1009" s="4"/>
      <c r="NPT1009" s="4"/>
      <c r="NPU1009" s="4"/>
      <c r="NPV1009" s="4"/>
      <c r="NPW1009" s="4"/>
      <c r="NPX1009" s="4"/>
      <c r="NPY1009" s="4"/>
      <c r="NPZ1009" s="4"/>
      <c r="NQA1009" s="4"/>
      <c r="NQB1009" s="4"/>
      <c r="NQC1009" s="4"/>
      <c r="NQD1009" s="4"/>
      <c r="NQE1009" s="4"/>
      <c r="NQF1009" s="4"/>
      <c r="NQG1009" s="4"/>
      <c r="NQH1009" s="4"/>
      <c r="NQI1009" s="4"/>
      <c r="NQJ1009" s="4"/>
      <c r="NQK1009" s="4"/>
      <c r="NQL1009" s="4"/>
      <c r="NQM1009" s="4"/>
      <c r="NQN1009" s="4"/>
      <c r="NQO1009" s="4"/>
      <c r="NQP1009" s="4"/>
      <c r="NQQ1009" s="4"/>
      <c r="NQR1009" s="4"/>
      <c r="NQS1009" s="4"/>
      <c r="NQT1009" s="4"/>
      <c r="NQU1009" s="4"/>
      <c r="NQV1009" s="4"/>
      <c r="NQW1009" s="4"/>
      <c r="NQX1009" s="4"/>
      <c r="NQY1009" s="4"/>
      <c r="NQZ1009" s="4"/>
      <c r="NRA1009" s="4"/>
      <c r="NRB1009" s="4"/>
      <c r="NRC1009" s="4"/>
      <c r="NRD1009" s="4"/>
      <c r="NRE1009" s="4"/>
      <c r="NRF1009" s="4"/>
      <c r="NRG1009" s="4"/>
      <c r="NRH1009" s="4"/>
      <c r="NRI1009" s="4"/>
      <c r="NRJ1009" s="4"/>
      <c r="NRK1009" s="4"/>
      <c r="NRL1009" s="4"/>
      <c r="NRM1009" s="4"/>
      <c r="NRN1009" s="4"/>
      <c r="NRO1009" s="4"/>
      <c r="NRP1009" s="4"/>
      <c r="NRQ1009" s="4"/>
      <c r="NRR1009" s="4"/>
      <c r="NRS1009" s="4"/>
      <c r="NRT1009" s="4"/>
      <c r="NRU1009" s="4"/>
      <c r="NRV1009" s="4"/>
      <c r="NRW1009" s="4"/>
      <c r="NRX1009" s="4"/>
      <c r="NRY1009" s="4"/>
      <c r="NRZ1009" s="4"/>
      <c r="NSA1009" s="4"/>
      <c r="NSB1009" s="4"/>
      <c r="NSC1009" s="4"/>
      <c r="NSD1009" s="4"/>
      <c r="NSE1009" s="4"/>
      <c r="NSF1009" s="4"/>
      <c r="NSG1009" s="4"/>
      <c r="NSH1009" s="4"/>
      <c r="NSI1009" s="4"/>
      <c r="NSJ1009" s="4"/>
      <c r="NSK1009" s="4"/>
      <c r="NSL1009" s="4"/>
      <c r="NSM1009" s="4"/>
      <c r="NSN1009" s="4"/>
      <c r="NSO1009" s="4"/>
      <c r="NSP1009" s="4"/>
      <c r="NSQ1009" s="4"/>
      <c r="NSR1009" s="4"/>
      <c r="NSS1009" s="4"/>
      <c r="NST1009" s="4"/>
      <c r="NSU1009" s="4"/>
      <c r="NSV1009" s="4"/>
      <c r="NSW1009" s="4"/>
      <c r="NSX1009" s="4"/>
      <c r="NSY1009" s="4"/>
      <c r="NSZ1009" s="4"/>
      <c r="NTA1009" s="4"/>
      <c r="NTB1009" s="4"/>
      <c r="NTC1009" s="4"/>
      <c r="NTD1009" s="4"/>
      <c r="NTE1009" s="4"/>
      <c r="NTF1009" s="4"/>
      <c r="NTG1009" s="4"/>
      <c r="NTH1009" s="4"/>
      <c r="NTI1009" s="4"/>
      <c r="NTJ1009" s="4"/>
      <c r="NTK1009" s="4"/>
      <c r="NTL1009" s="4"/>
      <c r="NTM1009" s="4"/>
      <c r="NTN1009" s="4"/>
      <c r="NTO1009" s="4"/>
      <c r="NTP1009" s="4"/>
      <c r="NTQ1009" s="4"/>
      <c r="NTR1009" s="4"/>
      <c r="NTS1009" s="4"/>
      <c r="NTT1009" s="4"/>
      <c r="NTU1009" s="4"/>
      <c r="NTV1009" s="4"/>
      <c r="NTW1009" s="4"/>
      <c r="NTX1009" s="4"/>
      <c r="NTY1009" s="4"/>
      <c r="NTZ1009" s="4"/>
      <c r="NUA1009" s="4"/>
      <c r="NUB1009" s="4"/>
      <c r="NUC1009" s="4"/>
      <c r="NUD1009" s="4"/>
      <c r="NUE1009" s="4"/>
      <c r="NUF1009" s="4"/>
      <c r="NUG1009" s="4"/>
      <c r="NUH1009" s="4"/>
      <c r="NUI1009" s="4"/>
      <c r="NUJ1009" s="4"/>
      <c r="NUK1009" s="4"/>
      <c r="NUL1009" s="4"/>
      <c r="NUM1009" s="4"/>
      <c r="NUN1009" s="4"/>
      <c r="NUO1009" s="4"/>
      <c r="NUP1009" s="4"/>
      <c r="NUQ1009" s="4"/>
      <c r="NUR1009" s="4"/>
      <c r="NUS1009" s="4"/>
      <c r="NUT1009" s="4"/>
      <c r="NUU1009" s="4"/>
      <c r="NUV1009" s="4"/>
      <c r="NUW1009" s="4"/>
      <c r="NUX1009" s="4"/>
      <c r="NUY1009" s="4"/>
      <c r="NUZ1009" s="4"/>
      <c r="NVA1009" s="4"/>
      <c r="NVB1009" s="4"/>
      <c r="NVC1009" s="4"/>
      <c r="NVD1009" s="4"/>
      <c r="NVE1009" s="4"/>
      <c r="NVF1009" s="4"/>
      <c r="NVG1009" s="4"/>
      <c r="NVH1009" s="4"/>
      <c r="NVI1009" s="4"/>
      <c r="NVJ1009" s="4"/>
      <c r="NVK1009" s="4"/>
      <c r="NVL1009" s="4"/>
      <c r="NVM1009" s="4"/>
      <c r="NVN1009" s="4"/>
      <c r="NVO1009" s="4"/>
      <c r="NVP1009" s="4"/>
      <c r="NVQ1009" s="4"/>
      <c r="NVR1009" s="4"/>
      <c r="NVS1009" s="4"/>
      <c r="NVT1009" s="4"/>
      <c r="NVU1009" s="4"/>
      <c r="NVV1009" s="4"/>
      <c r="NVW1009" s="4"/>
      <c r="NVX1009" s="4"/>
      <c r="NVY1009" s="4"/>
      <c r="NVZ1009" s="4"/>
      <c r="NWA1009" s="4"/>
      <c r="NWB1009" s="4"/>
      <c r="NWC1009" s="4"/>
      <c r="NWD1009" s="4"/>
      <c r="NWE1009" s="4"/>
      <c r="NWF1009" s="4"/>
      <c r="NWG1009" s="4"/>
      <c r="NWH1009" s="4"/>
      <c r="NWI1009" s="4"/>
      <c r="NWJ1009" s="4"/>
      <c r="NWK1009" s="4"/>
      <c r="NWL1009" s="4"/>
      <c r="NWM1009" s="4"/>
      <c r="NWN1009" s="4"/>
      <c r="NWO1009" s="4"/>
      <c r="NWP1009" s="4"/>
      <c r="NWQ1009" s="4"/>
      <c r="NWR1009" s="4"/>
      <c r="NWS1009" s="4"/>
      <c r="NWT1009" s="4"/>
      <c r="NWU1009" s="4"/>
      <c r="NWV1009" s="4"/>
      <c r="NWW1009" s="4"/>
      <c r="NWX1009" s="4"/>
      <c r="NWY1009" s="4"/>
      <c r="NWZ1009" s="4"/>
      <c r="NXA1009" s="4"/>
      <c r="NXB1009" s="4"/>
      <c r="NXC1009" s="4"/>
      <c r="NXD1009" s="4"/>
      <c r="NXE1009" s="4"/>
      <c r="NXF1009" s="4"/>
      <c r="NXG1009" s="4"/>
      <c r="NXH1009" s="4"/>
      <c r="NXI1009" s="4"/>
      <c r="NXJ1009" s="4"/>
      <c r="NXK1009" s="4"/>
      <c r="NXL1009" s="4"/>
      <c r="NXM1009" s="4"/>
      <c r="NXN1009" s="4"/>
      <c r="NXO1009" s="4"/>
      <c r="NXP1009" s="4"/>
      <c r="NXQ1009" s="4"/>
      <c r="NXR1009" s="4"/>
      <c r="NXS1009" s="4"/>
      <c r="NXT1009" s="4"/>
      <c r="NXU1009" s="4"/>
      <c r="NXV1009" s="4"/>
      <c r="NXW1009" s="4"/>
      <c r="NXX1009" s="4"/>
      <c r="NXY1009" s="4"/>
      <c r="NXZ1009" s="4"/>
      <c r="NYA1009" s="4"/>
      <c r="NYB1009" s="4"/>
      <c r="NYC1009" s="4"/>
      <c r="NYD1009" s="4"/>
      <c r="NYE1009" s="4"/>
      <c r="NYF1009" s="4"/>
      <c r="NYG1009" s="4"/>
      <c r="NYH1009" s="4"/>
      <c r="NYI1009" s="4"/>
      <c r="NYJ1009" s="4"/>
      <c r="NYK1009" s="4"/>
      <c r="NYL1009" s="4"/>
      <c r="NYM1009" s="4"/>
      <c r="NYN1009" s="4"/>
      <c r="NYO1009" s="4"/>
      <c r="NYP1009" s="4"/>
      <c r="NYQ1009" s="4"/>
      <c r="NYR1009" s="4"/>
      <c r="NYS1009" s="4"/>
      <c r="NYT1009" s="4"/>
      <c r="NYU1009" s="4"/>
      <c r="NYV1009" s="4"/>
      <c r="NYW1009" s="4"/>
      <c r="NYX1009" s="4"/>
      <c r="NYY1009" s="4"/>
      <c r="NYZ1009" s="4"/>
      <c r="NZA1009" s="4"/>
      <c r="NZB1009" s="4"/>
      <c r="NZC1009" s="4"/>
      <c r="NZD1009" s="4"/>
      <c r="NZE1009" s="4"/>
      <c r="NZF1009" s="4"/>
      <c r="NZG1009" s="4"/>
      <c r="NZH1009" s="4"/>
      <c r="NZI1009" s="4"/>
      <c r="NZJ1009" s="4"/>
      <c r="NZK1009" s="4"/>
      <c r="NZL1009" s="4"/>
      <c r="NZM1009" s="4"/>
      <c r="NZN1009" s="4"/>
      <c r="NZO1009" s="4"/>
      <c r="NZP1009" s="4"/>
      <c r="NZQ1009" s="4"/>
      <c r="NZR1009" s="4"/>
      <c r="NZS1009" s="4"/>
      <c r="NZT1009" s="4"/>
      <c r="NZU1009" s="4"/>
      <c r="NZV1009" s="4"/>
      <c r="NZW1009" s="4"/>
      <c r="NZX1009" s="4"/>
      <c r="NZY1009" s="4"/>
      <c r="NZZ1009" s="4"/>
      <c r="OAA1009" s="4"/>
      <c r="OAB1009" s="4"/>
      <c r="OAC1009" s="4"/>
      <c r="OAD1009" s="4"/>
      <c r="OAE1009" s="4"/>
      <c r="OAF1009" s="4"/>
      <c r="OAG1009" s="4"/>
      <c r="OAH1009" s="4"/>
      <c r="OAI1009" s="4"/>
      <c r="OAJ1009" s="4"/>
      <c r="OAK1009" s="4"/>
      <c r="OAL1009" s="4"/>
      <c r="OAM1009" s="4"/>
      <c r="OAN1009" s="4"/>
      <c r="OAO1009" s="4"/>
      <c r="OAP1009" s="4"/>
      <c r="OAQ1009" s="4"/>
      <c r="OAR1009" s="4"/>
      <c r="OAS1009" s="4"/>
      <c r="OAT1009" s="4"/>
      <c r="OAU1009" s="4"/>
      <c r="OAV1009" s="4"/>
      <c r="OAW1009" s="4"/>
      <c r="OAX1009" s="4"/>
      <c r="OAY1009" s="4"/>
      <c r="OAZ1009" s="4"/>
      <c r="OBA1009" s="4"/>
      <c r="OBB1009" s="4"/>
      <c r="OBC1009" s="4"/>
      <c r="OBD1009" s="4"/>
      <c r="OBE1009" s="4"/>
      <c r="OBF1009" s="4"/>
      <c r="OBG1009" s="4"/>
      <c r="OBH1009" s="4"/>
      <c r="OBI1009" s="4"/>
      <c r="OBJ1009" s="4"/>
      <c r="OBK1009" s="4"/>
      <c r="OBL1009" s="4"/>
      <c r="OBM1009" s="4"/>
      <c r="OBN1009" s="4"/>
      <c r="OBO1009" s="4"/>
      <c r="OBP1009" s="4"/>
      <c r="OBQ1009" s="4"/>
      <c r="OBR1009" s="4"/>
      <c r="OBS1009" s="4"/>
      <c r="OBT1009" s="4"/>
      <c r="OBU1009" s="4"/>
      <c r="OBV1009" s="4"/>
      <c r="OBW1009" s="4"/>
      <c r="OBX1009" s="4"/>
      <c r="OBY1009" s="4"/>
      <c r="OBZ1009" s="4"/>
      <c r="OCA1009" s="4"/>
      <c r="OCB1009" s="4"/>
      <c r="OCC1009" s="4"/>
      <c r="OCD1009" s="4"/>
      <c r="OCE1009" s="4"/>
      <c r="OCF1009" s="4"/>
      <c r="OCG1009" s="4"/>
      <c r="OCH1009" s="4"/>
      <c r="OCI1009" s="4"/>
      <c r="OCJ1009" s="4"/>
      <c r="OCK1009" s="4"/>
      <c r="OCL1009" s="4"/>
      <c r="OCM1009" s="4"/>
      <c r="OCN1009" s="4"/>
      <c r="OCO1009" s="4"/>
      <c r="OCP1009" s="4"/>
      <c r="OCQ1009" s="4"/>
      <c r="OCR1009" s="4"/>
      <c r="OCS1009" s="4"/>
      <c r="OCT1009" s="4"/>
      <c r="OCU1009" s="4"/>
      <c r="OCV1009" s="4"/>
      <c r="OCW1009" s="4"/>
      <c r="OCX1009" s="4"/>
      <c r="OCY1009" s="4"/>
      <c r="OCZ1009" s="4"/>
      <c r="ODA1009" s="4"/>
      <c r="ODB1009" s="4"/>
      <c r="ODC1009" s="4"/>
      <c r="ODD1009" s="4"/>
      <c r="ODE1009" s="4"/>
      <c r="ODF1009" s="4"/>
      <c r="ODG1009" s="4"/>
      <c r="ODH1009" s="4"/>
      <c r="ODI1009" s="4"/>
      <c r="ODJ1009" s="4"/>
      <c r="ODK1009" s="4"/>
      <c r="ODL1009" s="4"/>
      <c r="ODM1009" s="4"/>
      <c r="ODN1009" s="4"/>
      <c r="ODO1009" s="4"/>
      <c r="ODP1009" s="4"/>
      <c r="ODQ1009" s="4"/>
      <c r="ODR1009" s="4"/>
      <c r="ODS1009" s="4"/>
      <c r="ODT1009" s="4"/>
      <c r="ODU1009" s="4"/>
      <c r="ODV1009" s="4"/>
      <c r="ODW1009" s="4"/>
      <c r="ODX1009" s="4"/>
      <c r="ODY1009" s="4"/>
      <c r="ODZ1009" s="4"/>
      <c r="OEA1009" s="4"/>
      <c r="OEB1009" s="4"/>
      <c r="OEC1009" s="4"/>
      <c r="OED1009" s="4"/>
      <c r="OEE1009" s="4"/>
      <c r="OEF1009" s="4"/>
      <c r="OEG1009" s="4"/>
      <c r="OEH1009" s="4"/>
      <c r="OEI1009" s="4"/>
      <c r="OEJ1009" s="4"/>
      <c r="OEK1009" s="4"/>
      <c r="OEL1009" s="4"/>
      <c r="OEM1009" s="4"/>
      <c r="OEN1009" s="4"/>
      <c r="OEO1009" s="4"/>
      <c r="OEP1009" s="4"/>
      <c r="OEQ1009" s="4"/>
      <c r="OER1009" s="4"/>
      <c r="OES1009" s="4"/>
      <c r="OET1009" s="4"/>
      <c r="OEU1009" s="4"/>
      <c r="OEV1009" s="4"/>
      <c r="OEW1009" s="4"/>
      <c r="OEX1009" s="4"/>
      <c r="OEY1009" s="4"/>
      <c r="OEZ1009" s="4"/>
      <c r="OFA1009" s="4"/>
      <c r="OFB1009" s="4"/>
      <c r="OFC1009" s="4"/>
      <c r="OFD1009" s="4"/>
      <c r="OFE1009" s="4"/>
      <c r="OFF1009" s="4"/>
      <c r="OFG1009" s="4"/>
      <c r="OFH1009" s="4"/>
      <c r="OFI1009" s="4"/>
      <c r="OFJ1009" s="4"/>
      <c r="OFK1009" s="4"/>
      <c r="OFL1009" s="4"/>
      <c r="OFM1009" s="4"/>
      <c r="OFN1009" s="4"/>
      <c r="OFO1009" s="4"/>
      <c r="OFP1009" s="4"/>
      <c r="OFQ1009" s="4"/>
      <c r="OFR1009" s="4"/>
      <c r="OFS1009" s="4"/>
      <c r="OFT1009" s="4"/>
      <c r="OFU1009" s="4"/>
      <c r="OFV1009" s="4"/>
      <c r="OFW1009" s="4"/>
      <c r="OFX1009" s="4"/>
      <c r="OFY1009" s="4"/>
      <c r="OFZ1009" s="4"/>
      <c r="OGA1009" s="4"/>
      <c r="OGB1009" s="4"/>
      <c r="OGC1009" s="4"/>
      <c r="OGD1009" s="4"/>
      <c r="OGE1009" s="4"/>
      <c r="OGF1009" s="4"/>
      <c r="OGG1009" s="4"/>
      <c r="OGH1009" s="4"/>
      <c r="OGI1009" s="4"/>
      <c r="OGJ1009" s="4"/>
      <c r="OGK1009" s="4"/>
      <c r="OGL1009" s="4"/>
      <c r="OGM1009" s="4"/>
      <c r="OGN1009" s="4"/>
      <c r="OGO1009" s="4"/>
      <c r="OGP1009" s="4"/>
      <c r="OGQ1009" s="4"/>
      <c r="OGR1009" s="4"/>
      <c r="OGS1009" s="4"/>
      <c r="OGT1009" s="4"/>
      <c r="OGU1009" s="4"/>
      <c r="OGV1009" s="4"/>
      <c r="OGW1009" s="4"/>
      <c r="OGX1009" s="4"/>
      <c r="OGY1009" s="4"/>
      <c r="OGZ1009" s="4"/>
      <c r="OHA1009" s="4"/>
      <c r="OHB1009" s="4"/>
      <c r="OHC1009" s="4"/>
      <c r="OHD1009" s="4"/>
      <c r="OHE1009" s="4"/>
      <c r="OHF1009" s="4"/>
      <c r="OHG1009" s="4"/>
      <c r="OHH1009" s="4"/>
      <c r="OHI1009" s="4"/>
      <c r="OHJ1009" s="4"/>
      <c r="OHK1009" s="4"/>
      <c r="OHL1009" s="4"/>
      <c r="OHM1009" s="4"/>
      <c r="OHN1009" s="4"/>
      <c r="OHO1009" s="4"/>
      <c r="OHP1009" s="4"/>
      <c r="OHQ1009" s="4"/>
      <c r="OHR1009" s="4"/>
      <c r="OHS1009" s="4"/>
      <c r="OHT1009" s="4"/>
      <c r="OHU1009" s="4"/>
      <c r="OHV1009" s="4"/>
      <c r="OHW1009" s="4"/>
      <c r="OHX1009" s="4"/>
      <c r="OHY1009" s="4"/>
      <c r="OHZ1009" s="4"/>
      <c r="OIA1009" s="4"/>
      <c r="OIB1009" s="4"/>
      <c r="OIC1009" s="4"/>
      <c r="OID1009" s="4"/>
      <c r="OIE1009" s="4"/>
      <c r="OIF1009" s="4"/>
      <c r="OIG1009" s="4"/>
      <c r="OIH1009" s="4"/>
      <c r="OII1009" s="4"/>
      <c r="OIJ1009" s="4"/>
      <c r="OIK1009" s="4"/>
      <c r="OIL1009" s="4"/>
      <c r="OIM1009" s="4"/>
      <c r="OIN1009" s="4"/>
      <c r="OIO1009" s="4"/>
      <c r="OIP1009" s="4"/>
      <c r="OIQ1009" s="4"/>
      <c r="OIR1009" s="4"/>
      <c r="OIS1009" s="4"/>
      <c r="OIT1009" s="4"/>
      <c r="OIU1009" s="4"/>
      <c r="OIV1009" s="4"/>
      <c r="OIW1009" s="4"/>
      <c r="OIX1009" s="4"/>
      <c r="OIY1009" s="4"/>
      <c r="OIZ1009" s="4"/>
      <c r="OJA1009" s="4"/>
      <c r="OJB1009" s="4"/>
      <c r="OJC1009" s="4"/>
      <c r="OJD1009" s="4"/>
      <c r="OJE1009" s="4"/>
      <c r="OJF1009" s="4"/>
      <c r="OJG1009" s="4"/>
      <c r="OJH1009" s="4"/>
      <c r="OJI1009" s="4"/>
      <c r="OJJ1009" s="4"/>
      <c r="OJK1009" s="4"/>
      <c r="OJL1009" s="4"/>
      <c r="OJM1009" s="4"/>
      <c r="OJN1009" s="4"/>
      <c r="OJO1009" s="4"/>
      <c r="OJP1009" s="4"/>
      <c r="OJQ1009" s="4"/>
      <c r="OJR1009" s="4"/>
      <c r="OJS1009" s="4"/>
      <c r="OJT1009" s="4"/>
      <c r="OJU1009" s="4"/>
      <c r="OJV1009" s="4"/>
      <c r="OJW1009" s="4"/>
      <c r="OJX1009" s="4"/>
      <c r="OJY1009" s="4"/>
      <c r="OJZ1009" s="4"/>
      <c r="OKA1009" s="4"/>
      <c r="OKB1009" s="4"/>
      <c r="OKC1009" s="4"/>
      <c r="OKD1009" s="4"/>
      <c r="OKE1009" s="4"/>
      <c r="OKF1009" s="4"/>
      <c r="OKG1009" s="4"/>
      <c r="OKH1009" s="4"/>
      <c r="OKI1009" s="4"/>
      <c r="OKJ1009" s="4"/>
      <c r="OKK1009" s="4"/>
      <c r="OKL1009" s="4"/>
      <c r="OKM1009" s="4"/>
      <c r="OKN1009" s="4"/>
      <c r="OKO1009" s="4"/>
      <c r="OKP1009" s="4"/>
      <c r="OKQ1009" s="4"/>
      <c r="OKR1009" s="4"/>
      <c r="OKS1009" s="4"/>
      <c r="OKT1009" s="4"/>
      <c r="OKU1009" s="4"/>
      <c r="OKV1009" s="4"/>
      <c r="OKW1009" s="4"/>
      <c r="OKX1009" s="4"/>
      <c r="OKY1009" s="4"/>
      <c r="OKZ1009" s="4"/>
      <c r="OLA1009" s="4"/>
      <c r="OLB1009" s="4"/>
      <c r="OLC1009" s="4"/>
      <c r="OLD1009" s="4"/>
      <c r="OLE1009" s="4"/>
      <c r="OLF1009" s="4"/>
      <c r="OLG1009" s="4"/>
      <c r="OLH1009" s="4"/>
      <c r="OLI1009" s="4"/>
      <c r="OLJ1009" s="4"/>
      <c r="OLK1009" s="4"/>
      <c r="OLL1009" s="4"/>
      <c r="OLM1009" s="4"/>
      <c r="OLN1009" s="4"/>
      <c r="OLO1009" s="4"/>
      <c r="OLP1009" s="4"/>
      <c r="OLQ1009" s="4"/>
      <c r="OLR1009" s="4"/>
      <c r="OLS1009" s="4"/>
      <c r="OLT1009" s="4"/>
      <c r="OLU1009" s="4"/>
      <c r="OLV1009" s="4"/>
      <c r="OLW1009" s="4"/>
      <c r="OLX1009" s="4"/>
      <c r="OLY1009" s="4"/>
      <c r="OLZ1009" s="4"/>
      <c r="OMA1009" s="4"/>
      <c r="OMB1009" s="4"/>
      <c r="OMC1009" s="4"/>
      <c r="OMD1009" s="4"/>
      <c r="OME1009" s="4"/>
      <c r="OMF1009" s="4"/>
      <c r="OMG1009" s="4"/>
      <c r="OMH1009" s="4"/>
      <c r="OMI1009" s="4"/>
      <c r="OMJ1009" s="4"/>
      <c r="OMK1009" s="4"/>
      <c r="OML1009" s="4"/>
      <c r="OMM1009" s="4"/>
      <c r="OMN1009" s="4"/>
      <c r="OMO1009" s="4"/>
      <c r="OMP1009" s="4"/>
      <c r="OMQ1009" s="4"/>
      <c r="OMR1009" s="4"/>
      <c r="OMS1009" s="4"/>
      <c r="OMT1009" s="4"/>
      <c r="OMU1009" s="4"/>
      <c r="OMV1009" s="4"/>
      <c r="OMW1009" s="4"/>
      <c r="OMX1009" s="4"/>
      <c r="OMY1009" s="4"/>
      <c r="OMZ1009" s="4"/>
      <c r="ONA1009" s="4"/>
      <c r="ONB1009" s="4"/>
      <c r="ONC1009" s="4"/>
      <c r="OND1009" s="4"/>
      <c r="ONE1009" s="4"/>
      <c r="ONF1009" s="4"/>
      <c r="ONG1009" s="4"/>
      <c r="ONH1009" s="4"/>
      <c r="ONI1009" s="4"/>
      <c r="ONJ1009" s="4"/>
      <c r="ONK1009" s="4"/>
      <c r="ONL1009" s="4"/>
      <c r="ONM1009" s="4"/>
      <c r="ONN1009" s="4"/>
      <c r="ONO1009" s="4"/>
      <c r="ONP1009" s="4"/>
      <c r="ONQ1009" s="4"/>
      <c r="ONR1009" s="4"/>
      <c r="ONS1009" s="4"/>
      <c r="ONT1009" s="4"/>
      <c r="ONU1009" s="4"/>
      <c r="ONV1009" s="4"/>
      <c r="ONW1009" s="4"/>
      <c r="ONX1009" s="4"/>
      <c r="ONY1009" s="4"/>
      <c r="ONZ1009" s="4"/>
      <c r="OOA1009" s="4"/>
      <c r="OOB1009" s="4"/>
      <c r="OOC1009" s="4"/>
      <c r="OOD1009" s="4"/>
      <c r="OOE1009" s="4"/>
      <c r="OOF1009" s="4"/>
      <c r="OOG1009" s="4"/>
      <c r="OOH1009" s="4"/>
      <c r="OOI1009" s="4"/>
      <c r="OOJ1009" s="4"/>
      <c r="OOK1009" s="4"/>
      <c r="OOL1009" s="4"/>
      <c r="OOM1009" s="4"/>
      <c r="OON1009" s="4"/>
      <c r="OOO1009" s="4"/>
      <c r="OOP1009" s="4"/>
      <c r="OOQ1009" s="4"/>
      <c r="OOR1009" s="4"/>
      <c r="OOS1009" s="4"/>
      <c r="OOT1009" s="4"/>
      <c r="OOU1009" s="4"/>
      <c r="OOV1009" s="4"/>
      <c r="OOW1009" s="4"/>
      <c r="OOX1009" s="4"/>
      <c r="OOY1009" s="4"/>
      <c r="OOZ1009" s="4"/>
      <c r="OPA1009" s="4"/>
      <c r="OPB1009" s="4"/>
      <c r="OPC1009" s="4"/>
      <c r="OPD1009" s="4"/>
      <c r="OPE1009" s="4"/>
      <c r="OPF1009" s="4"/>
      <c r="OPG1009" s="4"/>
      <c r="OPH1009" s="4"/>
      <c r="OPI1009" s="4"/>
      <c r="OPJ1009" s="4"/>
      <c r="OPK1009" s="4"/>
      <c r="OPL1009" s="4"/>
      <c r="OPM1009" s="4"/>
      <c r="OPN1009" s="4"/>
      <c r="OPO1009" s="4"/>
      <c r="OPP1009" s="4"/>
      <c r="OPQ1009" s="4"/>
      <c r="OPR1009" s="4"/>
      <c r="OPS1009" s="4"/>
      <c r="OPT1009" s="4"/>
      <c r="OPU1009" s="4"/>
      <c r="OPV1009" s="4"/>
      <c r="OPW1009" s="4"/>
      <c r="OPX1009" s="4"/>
      <c r="OPY1009" s="4"/>
      <c r="OPZ1009" s="4"/>
      <c r="OQA1009" s="4"/>
      <c r="OQB1009" s="4"/>
      <c r="OQC1009" s="4"/>
      <c r="OQD1009" s="4"/>
      <c r="OQE1009" s="4"/>
      <c r="OQF1009" s="4"/>
      <c r="OQG1009" s="4"/>
      <c r="OQH1009" s="4"/>
      <c r="OQI1009" s="4"/>
      <c r="OQJ1009" s="4"/>
      <c r="OQK1009" s="4"/>
      <c r="OQL1009" s="4"/>
      <c r="OQM1009" s="4"/>
      <c r="OQN1009" s="4"/>
      <c r="OQO1009" s="4"/>
      <c r="OQP1009" s="4"/>
      <c r="OQQ1009" s="4"/>
      <c r="OQR1009" s="4"/>
      <c r="OQS1009" s="4"/>
      <c r="OQT1009" s="4"/>
      <c r="OQU1009" s="4"/>
      <c r="OQV1009" s="4"/>
      <c r="OQW1009" s="4"/>
      <c r="OQX1009" s="4"/>
      <c r="OQY1009" s="4"/>
      <c r="OQZ1009" s="4"/>
      <c r="ORA1009" s="4"/>
      <c r="ORB1009" s="4"/>
      <c r="ORC1009" s="4"/>
      <c r="ORD1009" s="4"/>
      <c r="ORE1009" s="4"/>
      <c r="ORF1009" s="4"/>
      <c r="ORG1009" s="4"/>
      <c r="ORH1009" s="4"/>
      <c r="ORI1009" s="4"/>
      <c r="ORJ1009" s="4"/>
      <c r="ORK1009" s="4"/>
      <c r="ORL1009" s="4"/>
      <c r="ORM1009" s="4"/>
      <c r="ORN1009" s="4"/>
      <c r="ORO1009" s="4"/>
      <c r="ORP1009" s="4"/>
      <c r="ORQ1009" s="4"/>
      <c r="ORR1009" s="4"/>
      <c r="ORS1009" s="4"/>
      <c r="ORT1009" s="4"/>
      <c r="ORU1009" s="4"/>
      <c r="ORV1009" s="4"/>
      <c r="ORW1009" s="4"/>
      <c r="ORX1009" s="4"/>
      <c r="ORY1009" s="4"/>
      <c r="ORZ1009" s="4"/>
      <c r="OSA1009" s="4"/>
      <c r="OSB1009" s="4"/>
      <c r="OSC1009" s="4"/>
      <c r="OSD1009" s="4"/>
      <c r="OSE1009" s="4"/>
      <c r="OSF1009" s="4"/>
      <c r="OSG1009" s="4"/>
      <c r="OSH1009" s="4"/>
      <c r="OSI1009" s="4"/>
      <c r="OSJ1009" s="4"/>
      <c r="OSK1009" s="4"/>
      <c r="OSL1009" s="4"/>
      <c r="OSM1009" s="4"/>
      <c r="OSN1009" s="4"/>
      <c r="OSO1009" s="4"/>
      <c r="OSP1009" s="4"/>
      <c r="OSQ1009" s="4"/>
      <c r="OSR1009" s="4"/>
      <c r="OSS1009" s="4"/>
      <c r="OST1009" s="4"/>
      <c r="OSU1009" s="4"/>
      <c r="OSV1009" s="4"/>
      <c r="OSW1009" s="4"/>
      <c r="OSX1009" s="4"/>
      <c r="OSY1009" s="4"/>
      <c r="OSZ1009" s="4"/>
      <c r="OTA1009" s="4"/>
      <c r="OTB1009" s="4"/>
      <c r="OTC1009" s="4"/>
      <c r="OTD1009" s="4"/>
      <c r="OTE1009" s="4"/>
      <c r="OTF1009" s="4"/>
      <c r="OTG1009" s="4"/>
      <c r="OTH1009" s="4"/>
      <c r="OTI1009" s="4"/>
      <c r="OTJ1009" s="4"/>
      <c r="OTK1009" s="4"/>
      <c r="OTL1009" s="4"/>
      <c r="OTM1009" s="4"/>
      <c r="OTN1009" s="4"/>
      <c r="OTO1009" s="4"/>
      <c r="OTP1009" s="4"/>
      <c r="OTQ1009" s="4"/>
      <c r="OTR1009" s="4"/>
      <c r="OTS1009" s="4"/>
      <c r="OTT1009" s="4"/>
      <c r="OTU1009" s="4"/>
      <c r="OTV1009" s="4"/>
      <c r="OTW1009" s="4"/>
      <c r="OTX1009" s="4"/>
      <c r="OTY1009" s="4"/>
      <c r="OTZ1009" s="4"/>
      <c r="OUA1009" s="4"/>
      <c r="OUB1009" s="4"/>
      <c r="OUC1009" s="4"/>
      <c r="OUD1009" s="4"/>
      <c r="OUE1009" s="4"/>
      <c r="OUF1009" s="4"/>
      <c r="OUG1009" s="4"/>
      <c r="OUH1009" s="4"/>
      <c r="OUI1009" s="4"/>
      <c r="OUJ1009" s="4"/>
      <c r="OUK1009" s="4"/>
      <c r="OUL1009" s="4"/>
      <c r="OUM1009" s="4"/>
      <c r="OUN1009" s="4"/>
      <c r="OUO1009" s="4"/>
      <c r="OUP1009" s="4"/>
      <c r="OUQ1009" s="4"/>
      <c r="OUR1009" s="4"/>
      <c r="OUS1009" s="4"/>
      <c r="OUT1009" s="4"/>
      <c r="OUU1009" s="4"/>
      <c r="OUV1009" s="4"/>
      <c r="OUW1009" s="4"/>
      <c r="OUX1009" s="4"/>
      <c r="OUY1009" s="4"/>
      <c r="OUZ1009" s="4"/>
      <c r="OVA1009" s="4"/>
      <c r="OVB1009" s="4"/>
      <c r="OVC1009" s="4"/>
      <c r="OVD1009" s="4"/>
      <c r="OVE1009" s="4"/>
      <c r="OVF1009" s="4"/>
      <c r="OVG1009" s="4"/>
      <c r="OVH1009" s="4"/>
      <c r="OVI1009" s="4"/>
      <c r="OVJ1009" s="4"/>
      <c r="OVK1009" s="4"/>
      <c r="OVL1009" s="4"/>
      <c r="OVM1009" s="4"/>
      <c r="OVN1009" s="4"/>
      <c r="OVO1009" s="4"/>
      <c r="OVP1009" s="4"/>
      <c r="OVQ1009" s="4"/>
      <c r="OVR1009" s="4"/>
      <c r="OVS1009" s="4"/>
      <c r="OVT1009" s="4"/>
      <c r="OVU1009" s="4"/>
      <c r="OVV1009" s="4"/>
      <c r="OVW1009" s="4"/>
      <c r="OVX1009" s="4"/>
      <c r="OVY1009" s="4"/>
      <c r="OVZ1009" s="4"/>
      <c r="OWA1009" s="4"/>
      <c r="OWB1009" s="4"/>
      <c r="OWC1009" s="4"/>
      <c r="OWD1009" s="4"/>
      <c r="OWE1009" s="4"/>
      <c r="OWF1009" s="4"/>
      <c r="OWG1009" s="4"/>
      <c r="OWH1009" s="4"/>
      <c r="OWI1009" s="4"/>
      <c r="OWJ1009" s="4"/>
      <c r="OWK1009" s="4"/>
      <c r="OWL1009" s="4"/>
      <c r="OWM1009" s="4"/>
      <c r="OWN1009" s="4"/>
      <c r="OWO1009" s="4"/>
      <c r="OWP1009" s="4"/>
      <c r="OWQ1009" s="4"/>
      <c r="OWR1009" s="4"/>
      <c r="OWS1009" s="4"/>
      <c r="OWT1009" s="4"/>
      <c r="OWU1009" s="4"/>
      <c r="OWV1009" s="4"/>
      <c r="OWW1009" s="4"/>
      <c r="OWX1009" s="4"/>
      <c r="OWY1009" s="4"/>
      <c r="OWZ1009" s="4"/>
      <c r="OXA1009" s="4"/>
      <c r="OXB1009" s="4"/>
      <c r="OXC1009" s="4"/>
      <c r="OXD1009" s="4"/>
      <c r="OXE1009" s="4"/>
      <c r="OXF1009" s="4"/>
      <c r="OXG1009" s="4"/>
      <c r="OXH1009" s="4"/>
      <c r="OXI1009" s="4"/>
      <c r="OXJ1009" s="4"/>
      <c r="OXK1009" s="4"/>
      <c r="OXL1009" s="4"/>
      <c r="OXM1009" s="4"/>
      <c r="OXN1009" s="4"/>
      <c r="OXO1009" s="4"/>
      <c r="OXP1009" s="4"/>
      <c r="OXQ1009" s="4"/>
      <c r="OXR1009" s="4"/>
      <c r="OXS1009" s="4"/>
      <c r="OXT1009" s="4"/>
      <c r="OXU1009" s="4"/>
      <c r="OXV1009" s="4"/>
      <c r="OXW1009" s="4"/>
      <c r="OXX1009" s="4"/>
      <c r="OXY1009" s="4"/>
      <c r="OXZ1009" s="4"/>
      <c r="OYA1009" s="4"/>
      <c r="OYB1009" s="4"/>
      <c r="OYC1009" s="4"/>
      <c r="OYD1009" s="4"/>
      <c r="OYE1009" s="4"/>
      <c r="OYF1009" s="4"/>
      <c r="OYG1009" s="4"/>
      <c r="OYH1009" s="4"/>
      <c r="OYI1009" s="4"/>
      <c r="OYJ1009" s="4"/>
      <c r="OYK1009" s="4"/>
      <c r="OYL1009" s="4"/>
      <c r="OYM1009" s="4"/>
      <c r="OYN1009" s="4"/>
      <c r="OYO1009" s="4"/>
      <c r="OYP1009" s="4"/>
      <c r="OYQ1009" s="4"/>
      <c r="OYR1009" s="4"/>
      <c r="OYS1009" s="4"/>
      <c r="OYT1009" s="4"/>
      <c r="OYU1009" s="4"/>
      <c r="OYV1009" s="4"/>
      <c r="OYW1009" s="4"/>
      <c r="OYX1009" s="4"/>
      <c r="OYY1009" s="4"/>
      <c r="OYZ1009" s="4"/>
      <c r="OZA1009" s="4"/>
      <c r="OZB1009" s="4"/>
      <c r="OZC1009" s="4"/>
      <c r="OZD1009" s="4"/>
      <c r="OZE1009" s="4"/>
      <c r="OZF1009" s="4"/>
      <c r="OZG1009" s="4"/>
      <c r="OZH1009" s="4"/>
      <c r="OZI1009" s="4"/>
      <c r="OZJ1009" s="4"/>
      <c r="OZK1009" s="4"/>
      <c r="OZL1009" s="4"/>
      <c r="OZM1009" s="4"/>
      <c r="OZN1009" s="4"/>
      <c r="OZO1009" s="4"/>
      <c r="OZP1009" s="4"/>
      <c r="OZQ1009" s="4"/>
      <c r="OZR1009" s="4"/>
      <c r="OZS1009" s="4"/>
      <c r="OZT1009" s="4"/>
      <c r="OZU1009" s="4"/>
      <c r="OZV1009" s="4"/>
      <c r="OZW1009" s="4"/>
      <c r="OZX1009" s="4"/>
      <c r="OZY1009" s="4"/>
      <c r="OZZ1009" s="4"/>
      <c r="PAA1009" s="4"/>
      <c r="PAB1009" s="4"/>
      <c r="PAC1009" s="4"/>
      <c r="PAD1009" s="4"/>
      <c r="PAE1009" s="4"/>
      <c r="PAF1009" s="4"/>
      <c r="PAG1009" s="4"/>
      <c r="PAH1009" s="4"/>
      <c r="PAI1009" s="4"/>
      <c r="PAJ1009" s="4"/>
      <c r="PAK1009" s="4"/>
      <c r="PAL1009" s="4"/>
      <c r="PAM1009" s="4"/>
      <c r="PAN1009" s="4"/>
      <c r="PAO1009" s="4"/>
      <c r="PAP1009" s="4"/>
      <c r="PAQ1009" s="4"/>
      <c r="PAR1009" s="4"/>
      <c r="PAS1009" s="4"/>
      <c r="PAT1009" s="4"/>
      <c r="PAU1009" s="4"/>
      <c r="PAV1009" s="4"/>
      <c r="PAW1009" s="4"/>
      <c r="PAX1009" s="4"/>
      <c r="PAY1009" s="4"/>
      <c r="PAZ1009" s="4"/>
      <c r="PBA1009" s="4"/>
      <c r="PBB1009" s="4"/>
      <c r="PBC1009" s="4"/>
      <c r="PBD1009" s="4"/>
      <c r="PBE1009" s="4"/>
      <c r="PBF1009" s="4"/>
      <c r="PBG1009" s="4"/>
      <c r="PBH1009" s="4"/>
      <c r="PBI1009" s="4"/>
      <c r="PBJ1009" s="4"/>
      <c r="PBK1009" s="4"/>
      <c r="PBL1009" s="4"/>
      <c r="PBM1009" s="4"/>
      <c r="PBN1009" s="4"/>
      <c r="PBO1009" s="4"/>
      <c r="PBP1009" s="4"/>
      <c r="PBQ1009" s="4"/>
      <c r="PBR1009" s="4"/>
      <c r="PBS1009" s="4"/>
      <c r="PBT1009" s="4"/>
      <c r="PBU1009" s="4"/>
      <c r="PBV1009" s="4"/>
      <c r="PBW1009" s="4"/>
      <c r="PBX1009" s="4"/>
      <c r="PBY1009" s="4"/>
      <c r="PBZ1009" s="4"/>
      <c r="PCA1009" s="4"/>
      <c r="PCB1009" s="4"/>
      <c r="PCC1009" s="4"/>
      <c r="PCD1009" s="4"/>
      <c r="PCE1009" s="4"/>
      <c r="PCF1009" s="4"/>
      <c r="PCG1009" s="4"/>
      <c r="PCH1009" s="4"/>
      <c r="PCI1009" s="4"/>
      <c r="PCJ1009" s="4"/>
      <c r="PCK1009" s="4"/>
      <c r="PCL1009" s="4"/>
      <c r="PCM1009" s="4"/>
      <c r="PCN1009" s="4"/>
      <c r="PCO1009" s="4"/>
      <c r="PCP1009" s="4"/>
      <c r="PCQ1009" s="4"/>
      <c r="PCR1009" s="4"/>
      <c r="PCS1009" s="4"/>
      <c r="PCT1009" s="4"/>
      <c r="PCU1009" s="4"/>
      <c r="PCV1009" s="4"/>
      <c r="PCW1009" s="4"/>
      <c r="PCX1009" s="4"/>
      <c r="PCY1009" s="4"/>
      <c r="PCZ1009" s="4"/>
      <c r="PDA1009" s="4"/>
      <c r="PDB1009" s="4"/>
      <c r="PDC1009" s="4"/>
      <c r="PDD1009" s="4"/>
      <c r="PDE1009" s="4"/>
      <c r="PDF1009" s="4"/>
      <c r="PDG1009" s="4"/>
      <c r="PDH1009" s="4"/>
      <c r="PDI1009" s="4"/>
      <c r="PDJ1009" s="4"/>
      <c r="PDK1009" s="4"/>
      <c r="PDL1009" s="4"/>
      <c r="PDM1009" s="4"/>
      <c r="PDN1009" s="4"/>
      <c r="PDO1009" s="4"/>
      <c r="PDP1009" s="4"/>
      <c r="PDQ1009" s="4"/>
      <c r="PDR1009" s="4"/>
      <c r="PDS1009" s="4"/>
      <c r="PDT1009" s="4"/>
      <c r="PDU1009" s="4"/>
      <c r="PDV1009" s="4"/>
      <c r="PDW1009" s="4"/>
      <c r="PDX1009" s="4"/>
      <c r="PDY1009" s="4"/>
      <c r="PDZ1009" s="4"/>
      <c r="PEA1009" s="4"/>
      <c r="PEB1009" s="4"/>
      <c r="PEC1009" s="4"/>
      <c r="PED1009" s="4"/>
      <c r="PEE1009" s="4"/>
      <c r="PEF1009" s="4"/>
      <c r="PEG1009" s="4"/>
      <c r="PEH1009" s="4"/>
      <c r="PEI1009" s="4"/>
      <c r="PEJ1009" s="4"/>
      <c r="PEK1009" s="4"/>
      <c r="PEL1009" s="4"/>
      <c r="PEM1009" s="4"/>
      <c r="PEN1009" s="4"/>
      <c r="PEO1009" s="4"/>
      <c r="PEP1009" s="4"/>
      <c r="PEQ1009" s="4"/>
      <c r="PER1009" s="4"/>
      <c r="PES1009" s="4"/>
      <c r="PET1009" s="4"/>
      <c r="PEU1009" s="4"/>
      <c r="PEV1009" s="4"/>
      <c r="PEW1009" s="4"/>
      <c r="PEX1009" s="4"/>
      <c r="PEY1009" s="4"/>
      <c r="PEZ1009" s="4"/>
      <c r="PFA1009" s="4"/>
      <c r="PFB1009" s="4"/>
      <c r="PFC1009" s="4"/>
      <c r="PFD1009" s="4"/>
      <c r="PFE1009" s="4"/>
      <c r="PFF1009" s="4"/>
      <c r="PFG1009" s="4"/>
      <c r="PFH1009" s="4"/>
      <c r="PFI1009" s="4"/>
      <c r="PFJ1009" s="4"/>
      <c r="PFK1009" s="4"/>
      <c r="PFL1009" s="4"/>
      <c r="PFM1009" s="4"/>
      <c r="PFN1009" s="4"/>
      <c r="PFO1009" s="4"/>
      <c r="PFP1009" s="4"/>
      <c r="PFQ1009" s="4"/>
      <c r="PFR1009" s="4"/>
      <c r="PFS1009" s="4"/>
      <c r="PFT1009" s="4"/>
      <c r="PFU1009" s="4"/>
      <c r="PFV1009" s="4"/>
      <c r="PFW1009" s="4"/>
      <c r="PFX1009" s="4"/>
      <c r="PFY1009" s="4"/>
      <c r="PFZ1009" s="4"/>
      <c r="PGA1009" s="4"/>
      <c r="PGB1009" s="4"/>
      <c r="PGC1009" s="4"/>
      <c r="PGD1009" s="4"/>
      <c r="PGE1009" s="4"/>
      <c r="PGF1009" s="4"/>
      <c r="PGG1009" s="4"/>
      <c r="PGH1009" s="4"/>
      <c r="PGI1009" s="4"/>
      <c r="PGJ1009" s="4"/>
      <c r="PGK1009" s="4"/>
      <c r="PGL1009" s="4"/>
      <c r="PGM1009" s="4"/>
      <c r="PGN1009" s="4"/>
      <c r="PGO1009" s="4"/>
      <c r="PGP1009" s="4"/>
      <c r="PGQ1009" s="4"/>
      <c r="PGR1009" s="4"/>
      <c r="PGS1009" s="4"/>
      <c r="PGT1009" s="4"/>
      <c r="PGU1009" s="4"/>
      <c r="PGV1009" s="4"/>
      <c r="PGW1009" s="4"/>
      <c r="PGX1009" s="4"/>
      <c r="PGY1009" s="4"/>
      <c r="PGZ1009" s="4"/>
      <c r="PHA1009" s="4"/>
      <c r="PHB1009" s="4"/>
      <c r="PHC1009" s="4"/>
      <c r="PHD1009" s="4"/>
      <c r="PHE1009" s="4"/>
      <c r="PHF1009" s="4"/>
      <c r="PHG1009" s="4"/>
      <c r="PHH1009" s="4"/>
      <c r="PHI1009" s="4"/>
      <c r="PHJ1009" s="4"/>
      <c r="PHK1009" s="4"/>
      <c r="PHL1009" s="4"/>
      <c r="PHM1009" s="4"/>
      <c r="PHN1009" s="4"/>
      <c r="PHO1009" s="4"/>
      <c r="PHP1009" s="4"/>
      <c r="PHQ1009" s="4"/>
      <c r="PHR1009" s="4"/>
      <c r="PHS1009" s="4"/>
      <c r="PHT1009" s="4"/>
      <c r="PHU1009" s="4"/>
      <c r="PHV1009" s="4"/>
      <c r="PHW1009" s="4"/>
      <c r="PHX1009" s="4"/>
      <c r="PHY1009" s="4"/>
      <c r="PHZ1009" s="4"/>
      <c r="PIA1009" s="4"/>
      <c r="PIB1009" s="4"/>
      <c r="PIC1009" s="4"/>
      <c r="PID1009" s="4"/>
      <c r="PIE1009" s="4"/>
      <c r="PIF1009" s="4"/>
      <c r="PIG1009" s="4"/>
      <c r="PIH1009" s="4"/>
      <c r="PII1009" s="4"/>
      <c r="PIJ1009" s="4"/>
      <c r="PIK1009" s="4"/>
      <c r="PIL1009" s="4"/>
      <c r="PIM1009" s="4"/>
      <c r="PIN1009" s="4"/>
      <c r="PIO1009" s="4"/>
      <c r="PIP1009" s="4"/>
      <c r="PIQ1009" s="4"/>
      <c r="PIR1009" s="4"/>
      <c r="PIS1009" s="4"/>
      <c r="PIT1009" s="4"/>
      <c r="PIU1009" s="4"/>
      <c r="PIV1009" s="4"/>
      <c r="PIW1009" s="4"/>
      <c r="PIX1009" s="4"/>
      <c r="PIY1009" s="4"/>
      <c r="PIZ1009" s="4"/>
      <c r="PJA1009" s="4"/>
      <c r="PJB1009" s="4"/>
      <c r="PJC1009" s="4"/>
      <c r="PJD1009" s="4"/>
      <c r="PJE1009" s="4"/>
      <c r="PJF1009" s="4"/>
      <c r="PJG1009" s="4"/>
      <c r="PJH1009" s="4"/>
      <c r="PJI1009" s="4"/>
      <c r="PJJ1009" s="4"/>
      <c r="PJK1009" s="4"/>
      <c r="PJL1009" s="4"/>
      <c r="PJM1009" s="4"/>
      <c r="PJN1009" s="4"/>
      <c r="PJO1009" s="4"/>
      <c r="PJP1009" s="4"/>
      <c r="PJQ1009" s="4"/>
      <c r="PJR1009" s="4"/>
      <c r="PJS1009" s="4"/>
      <c r="PJT1009" s="4"/>
      <c r="PJU1009" s="4"/>
      <c r="PJV1009" s="4"/>
      <c r="PJW1009" s="4"/>
      <c r="PJX1009" s="4"/>
      <c r="PJY1009" s="4"/>
      <c r="PJZ1009" s="4"/>
      <c r="PKA1009" s="4"/>
      <c r="PKB1009" s="4"/>
      <c r="PKC1009" s="4"/>
      <c r="PKD1009" s="4"/>
      <c r="PKE1009" s="4"/>
      <c r="PKF1009" s="4"/>
      <c r="PKG1009" s="4"/>
      <c r="PKH1009" s="4"/>
      <c r="PKI1009" s="4"/>
      <c r="PKJ1009" s="4"/>
      <c r="PKK1009" s="4"/>
      <c r="PKL1009" s="4"/>
      <c r="PKM1009" s="4"/>
      <c r="PKN1009" s="4"/>
      <c r="PKO1009" s="4"/>
      <c r="PKP1009" s="4"/>
      <c r="PKQ1009" s="4"/>
      <c r="PKR1009" s="4"/>
      <c r="PKS1009" s="4"/>
      <c r="PKT1009" s="4"/>
      <c r="PKU1009" s="4"/>
      <c r="PKV1009" s="4"/>
      <c r="PKW1009" s="4"/>
      <c r="PKX1009" s="4"/>
      <c r="PKY1009" s="4"/>
      <c r="PKZ1009" s="4"/>
      <c r="PLA1009" s="4"/>
      <c r="PLB1009" s="4"/>
      <c r="PLC1009" s="4"/>
      <c r="PLD1009" s="4"/>
      <c r="PLE1009" s="4"/>
      <c r="PLF1009" s="4"/>
      <c r="PLG1009" s="4"/>
      <c r="PLH1009" s="4"/>
      <c r="PLI1009" s="4"/>
      <c r="PLJ1009" s="4"/>
      <c r="PLK1009" s="4"/>
      <c r="PLL1009" s="4"/>
      <c r="PLM1009" s="4"/>
      <c r="PLN1009" s="4"/>
      <c r="PLO1009" s="4"/>
      <c r="PLP1009" s="4"/>
      <c r="PLQ1009" s="4"/>
      <c r="PLR1009" s="4"/>
      <c r="PLS1009" s="4"/>
      <c r="PLT1009" s="4"/>
      <c r="PLU1009" s="4"/>
      <c r="PLV1009" s="4"/>
      <c r="PLW1009" s="4"/>
      <c r="PLX1009" s="4"/>
      <c r="PLY1009" s="4"/>
      <c r="PLZ1009" s="4"/>
      <c r="PMA1009" s="4"/>
      <c r="PMB1009" s="4"/>
      <c r="PMC1009" s="4"/>
      <c r="PMD1009" s="4"/>
      <c r="PME1009" s="4"/>
      <c r="PMF1009" s="4"/>
      <c r="PMG1009" s="4"/>
      <c r="PMH1009" s="4"/>
      <c r="PMI1009" s="4"/>
      <c r="PMJ1009" s="4"/>
      <c r="PMK1009" s="4"/>
      <c r="PML1009" s="4"/>
      <c r="PMM1009" s="4"/>
      <c r="PMN1009" s="4"/>
      <c r="PMO1009" s="4"/>
      <c r="PMP1009" s="4"/>
      <c r="PMQ1009" s="4"/>
      <c r="PMR1009" s="4"/>
      <c r="PMS1009" s="4"/>
      <c r="PMT1009" s="4"/>
      <c r="PMU1009" s="4"/>
      <c r="PMV1009" s="4"/>
      <c r="PMW1009" s="4"/>
      <c r="PMX1009" s="4"/>
      <c r="PMY1009" s="4"/>
      <c r="PMZ1009" s="4"/>
      <c r="PNA1009" s="4"/>
      <c r="PNB1009" s="4"/>
      <c r="PNC1009" s="4"/>
      <c r="PND1009" s="4"/>
      <c r="PNE1009" s="4"/>
      <c r="PNF1009" s="4"/>
      <c r="PNG1009" s="4"/>
      <c r="PNH1009" s="4"/>
      <c r="PNI1009" s="4"/>
      <c r="PNJ1009" s="4"/>
      <c r="PNK1009" s="4"/>
      <c r="PNL1009" s="4"/>
      <c r="PNM1009" s="4"/>
      <c r="PNN1009" s="4"/>
      <c r="PNO1009" s="4"/>
      <c r="PNP1009" s="4"/>
      <c r="PNQ1009" s="4"/>
      <c r="PNR1009" s="4"/>
      <c r="PNS1009" s="4"/>
      <c r="PNT1009" s="4"/>
      <c r="PNU1009" s="4"/>
      <c r="PNV1009" s="4"/>
      <c r="PNW1009" s="4"/>
      <c r="PNX1009" s="4"/>
      <c r="PNY1009" s="4"/>
      <c r="PNZ1009" s="4"/>
      <c r="POA1009" s="4"/>
      <c r="POB1009" s="4"/>
      <c r="POC1009" s="4"/>
      <c r="POD1009" s="4"/>
      <c r="POE1009" s="4"/>
      <c r="POF1009" s="4"/>
      <c r="POG1009" s="4"/>
      <c r="POH1009" s="4"/>
      <c r="POI1009" s="4"/>
      <c r="POJ1009" s="4"/>
      <c r="POK1009" s="4"/>
      <c r="POL1009" s="4"/>
      <c r="POM1009" s="4"/>
      <c r="PON1009" s="4"/>
      <c r="POO1009" s="4"/>
      <c r="POP1009" s="4"/>
      <c r="POQ1009" s="4"/>
      <c r="POR1009" s="4"/>
      <c r="POS1009" s="4"/>
      <c r="POT1009" s="4"/>
      <c r="POU1009" s="4"/>
      <c r="POV1009" s="4"/>
      <c r="POW1009" s="4"/>
      <c r="POX1009" s="4"/>
      <c r="POY1009" s="4"/>
      <c r="POZ1009" s="4"/>
      <c r="PPA1009" s="4"/>
      <c r="PPB1009" s="4"/>
      <c r="PPC1009" s="4"/>
      <c r="PPD1009" s="4"/>
      <c r="PPE1009" s="4"/>
      <c r="PPF1009" s="4"/>
      <c r="PPG1009" s="4"/>
      <c r="PPH1009" s="4"/>
      <c r="PPI1009" s="4"/>
      <c r="PPJ1009" s="4"/>
      <c r="PPK1009" s="4"/>
      <c r="PPL1009" s="4"/>
      <c r="PPM1009" s="4"/>
      <c r="PPN1009" s="4"/>
      <c r="PPO1009" s="4"/>
      <c r="PPP1009" s="4"/>
      <c r="PPQ1009" s="4"/>
      <c r="PPR1009" s="4"/>
      <c r="PPS1009" s="4"/>
      <c r="PPT1009" s="4"/>
      <c r="PPU1009" s="4"/>
      <c r="PPV1009" s="4"/>
      <c r="PPW1009" s="4"/>
      <c r="PPX1009" s="4"/>
      <c r="PPY1009" s="4"/>
      <c r="PPZ1009" s="4"/>
      <c r="PQA1009" s="4"/>
      <c r="PQB1009" s="4"/>
      <c r="PQC1009" s="4"/>
      <c r="PQD1009" s="4"/>
      <c r="PQE1009" s="4"/>
      <c r="PQF1009" s="4"/>
      <c r="PQG1009" s="4"/>
      <c r="PQH1009" s="4"/>
      <c r="PQI1009" s="4"/>
      <c r="PQJ1009" s="4"/>
      <c r="PQK1009" s="4"/>
      <c r="PQL1009" s="4"/>
      <c r="PQM1009" s="4"/>
      <c r="PQN1009" s="4"/>
      <c r="PQO1009" s="4"/>
      <c r="PQP1009" s="4"/>
      <c r="PQQ1009" s="4"/>
      <c r="PQR1009" s="4"/>
      <c r="PQS1009" s="4"/>
      <c r="PQT1009" s="4"/>
      <c r="PQU1009" s="4"/>
      <c r="PQV1009" s="4"/>
      <c r="PQW1009" s="4"/>
      <c r="PQX1009" s="4"/>
      <c r="PQY1009" s="4"/>
      <c r="PQZ1009" s="4"/>
      <c r="PRA1009" s="4"/>
      <c r="PRB1009" s="4"/>
      <c r="PRC1009" s="4"/>
      <c r="PRD1009" s="4"/>
      <c r="PRE1009" s="4"/>
      <c r="PRF1009" s="4"/>
      <c r="PRG1009" s="4"/>
      <c r="PRH1009" s="4"/>
      <c r="PRI1009" s="4"/>
      <c r="PRJ1009" s="4"/>
      <c r="PRK1009" s="4"/>
      <c r="PRL1009" s="4"/>
      <c r="PRM1009" s="4"/>
      <c r="PRN1009" s="4"/>
      <c r="PRO1009" s="4"/>
      <c r="PRP1009" s="4"/>
      <c r="PRQ1009" s="4"/>
      <c r="PRR1009" s="4"/>
      <c r="PRS1009" s="4"/>
      <c r="PRT1009" s="4"/>
      <c r="PRU1009" s="4"/>
      <c r="PRV1009" s="4"/>
      <c r="PRW1009" s="4"/>
      <c r="PRX1009" s="4"/>
      <c r="PRY1009" s="4"/>
      <c r="PRZ1009" s="4"/>
      <c r="PSA1009" s="4"/>
      <c r="PSB1009" s="4"/>
      <c r="PSC1009" s="4"/>
      <c r="PSD1009" s="4"/>
      <c r="PSE1009" s="4"/>
      <c r="PSF1009" s="4"/>
      <c r="PSG1009" s="4"/>
      <c r="PSH1009" s="4"/>
      <c r="PSI1009" s="4"/>
      <c r="PSJ1009" s="4"/>
      <c r="PSK1009" s="4"/>
      <c r="PSL1009" s="4"/>
      <c r="PSM1009" s="4"/>
      <c r="PSN1009" s="4"/>
      <c r="PSO1009" s="4"/>
      <c r="PSP1009" s="4"/>
      <c r="PSQ1009" s="4"/>
      <c r="PSR1009" s="4"/>
      <c r="PSS1009" s="4"/>
      <c r="PST1009" s="4"/>
      <c r="PSU1009" s="4"/>
      <c r="PSV1009" s="4"/>
      <c r="PSW1009" s="4"/>
      <c r="PSX1009" s="4"/>
      <c r="PSY1009" s="4"/>
      <c r="PSZ1009" s="4"/>
      <c r="PTA1009" s="4"/>
      <c r="PTB1009" s="4"/>
      <c r="PTC1009" s="4"/>
      <c r="PTD1009" s="4"/>
      <c r="PTE1009" s="4"/>
      <c r="PTF1009" s="4"/>
      <c r="PTG1009" s="4"/>
      <c r="PTH1009" s="4"/>
      <c r="PTI1009" s="4"/>
      <c r="PTJ1009" s="4"/>
      <c r="PTK1009" s="4"/>
      <c r="PTL1009" s="4"/>
      <c r="PTM1009" s="4"/>
      <c r="PTN1009" s="4"/>
      <c r="PTO1009" s="4"/>
      <c r="PTP1009" s="4"/>
      <c r="PTQ1009" s="4"/>
      <c r="PTR1009" s="4"/>
      <c r="PTS1009" s="4"/>
      <c r="PTT1009" s="4"/>
      <c r="PTU1009" s="4"/>
      <c r="PTV1009" s="4"/>
      <c r="PTW1009" s="4"/>
      <c r="PTX1009" s="4"/>
      <c r="PTY1009" s="4"/>
      <c r="PTZ1009" s="4"/>
      <c r="PUA1009" s="4"/>
      <c r="PUB1009" s="4"/>
      <c r="PUC1009" s="4"/>
      <c r="PUD1009" s="4"/>
      <c r="PUE1009" s="4"/>
      <c r="PUF1009" s="4"/>
      <c r="PUG1009" s="4"/>
      <c r="PUH1009" s="4"/>
      <c r="PUI1009" s="4"/>
      <c r="PUJ1009" s="4"/>
      <c r="PUK1009" s="4"/>
      <c r="PUL1009" s="4"/>
      <c r="PUM1009" s="4"/>
      <c r="PUN1009" s="4"/>
      <c r="PUO1009" s="4"/>
      <c r="PUP1009" s="4"/>
      <c r="PUQ1009" s="4"/>
      <c r="PUR1009" s="4"/>
      <c r="PUS1009" s="4"/>
      <c r="PUT1009" s="4"/>
      <c r="PUU1009" s="4"/>
      <c r="PUV1009" s="4"/>
      <c r="PUW1009" s="4"/>
      <c r="PUX1009" s="4"/>
      <c r="PUY1009" s="4"/>
      <c r="PUZ1009" s="4"/>
      <c r="PVA1009" s="4"/>
      <c r="PVB1009" s="4"/>
      <c r="PVC1009" s="4"/>
      <c r="PVD1009" s="4"/>
      <c r="PVE1009" s="4"/>
      <c r="PVF1009" s="4"/>
      <c r="PVG1009" s="4"/>
      <c r="PVH1009" s="4"/>
      <c r="PVI1009" s="4"/>
      <c r="PVJ1009" s="4"/>
      <c r="PVK1009" s="4"/>
      <c r="PVL1009" s="4"/>
      <c r="PVM1009" s="4"/>
      <c r="PVN1009" s="4"/>
      <c r="PVO1009" s="4"/>
      <c r="PVP1009" s="4"/>
      <c r="PVQ1009" s="4"/>
      <c r="PVR1009" s="4"/>
      <c r="PVS1009" s="4"/>
      <c r="PVT1009" s="4"/>
      <c r="PVU1009" s="4"/>
      <c r="PVV1009" s="4"/>
      <c r="PVW1009" s="4"/>
      <c r="PVX1009" s="4"/>
      <c r="PVY1009" s="4"/>
      <c r="PVZ1009" s="4"/>
      <c r="PWA1009" s="4"/>
      <c r="PWB1009" s="4"/>
      <c r="PWC1009" s="4"/>
      <c r="PWD1009" s="4"/>
      <c r="PWE1009" s="4"/>
      <c r="PWF1009" s="4"/>
      <c r="PWG1009" s="4"/>
      <c r="PWH1009" s="4"/>
      <c r="PWI1009" s="4"/>
      <c r="PWJ1009" s="4"/>
      <c r="PWK1009" s="4"/>
      <c r="PWL1009" s="4"/>
      <c r="PWM1009" s="4"/>
      <c r="PWN1009" s="4"/>
      <c r="PWO1009" s="4"/>
      <c r="PWP1009" s="4"/>
      <c r="PWQ1009" s="4"/>
      <c r="PWR1009" s="4"/>
      <c r="PWS1009" s="4"/>
      <c r="PWT1009" s="4"/>
      <c r="PWU1009" s="4"/>
      <c r="PWV1009" s="4"/>
      <c r="PWW1009" s="4"/>
      <c r="PWX1009" s="4"/>
      <c r="PWY1009" s="4"/>
      <c r="PWZ1009" s="4"/>
      <c r="PXA1009" s="4"/>
      <c r="PXB1009" s="4"/>
      <c r="PXC1009" s="4"/>
      <c r="PXD1009" s="4"/>
      <c r="PXE1009" s="4"/>
      <c r="PXF1009" s="4"/>
      <c r="PXG1009" s="4"/>
      <c r="PXH1009" s="4"/>
      <c r="PXI1009" s="4"/>
      <c r="PXJ1009" s="4"/>
      <c r="PXK1009" s="4"/>
      <c r="PXL1009" s="4"/>
      <c r="PXM1009" s="4"/>
      <c r="PXN1009" s="4"/>
      <c r="PXO1009" s="4"/>
      <c r="PXP1009" s="4"/>
      <c r="PXQ1009" s="4"/>
      <c r="PXR1009" s="4"/>
      <c r="PXS1009" s="4"/>
      <c r="PXT1009" s="4"/>
      <c r="PXU1009" s="4"/>
      <c r="PXV1009" s="4"/>
      <c r="PXW1009" s="4"/>
      <c r="PXX1009" s="4"/>
      <c r="PXY1009" s="4"/>
      <c r="PXZ1009" s="4"/>
      <c r="PYA1009" s="4"/>
      <c r="PYB1009" s="4"/>
      <c r="PYC1009" s="4"/>
      <c r="PYD1009" s="4"/>
      <c r="PYE1009" s="4"/>
      <c r="PYF1009" s="4"/>
      <c r="PYG1009" s="4"/>
      <c r="PYH1009" s="4"/>
      <c r="PYI1009" s="4"/>
      <c r="PYJ1009" s="4"/>
      <c r="PYK1009" s="4"/>
      <c r="PYL1009" s="4"/>
      <c r="PYM1009" s="4"/>
      <c r="PYN1009" s="4"/>
      <c r="PYO1009" s="4"/>
      <c r="PYP1009" s="4"/>
      <c r="PYQ1009" s="4"/>
      <c r="PYR1009" s="4"/>
      <c r="PYS1009" s="4"/>
      <c r="PYT1009" s="4"/>
      <c r="PYU1009" s="4"/>
      <c r="PYV1009" s="4"/>
      <c r="PYW1009" s="4"/>
      <c r="PYX1009" s="4"/>
      <c r="PYY1009" s="4"/>
      <c r="PYZ1009" s="4"/>
      <c r="PZA1009" s="4"/>
      <c r="PZB1009" s="4"/>
      <c r="PZC1009" s="4"/>
      <c r="PZD1009" s="4"/>
      <c r="PZE1009" s="4"/>
      <c r="PZF1009" s="4"/>
      <c r="PZG1009" s="4"/>
      <c r="PZH1009" s="4"/>
      <c r="PZI1009" s="4"/>
      <c r="PZJ1009" s="4"/>
      <c r="PZK1009" s="4"/>
      <c r="PZL1009" s="4"/>
      <c r="PZM1009" s="4"/>
      <c r="PZN1009" s="4"/>
      <c r="PZO1009" s="4"/>
      <c r="PZP1009" s="4"/>
      <c r="PZQ1009" s="4"/>
      <c r="PZR1009" s="4"/>
      <c r="PZS1009" s="4"/>
      <c r="PZT1009" s="4"/>
      <c r="PZU1009" s="4"/>
      <c r="PZV1009" s="4"/>
      <c r="PZW1009" s="4"/>
      <c r="PZX1009" s="4"/>
      <c r="PZY1009" s="4"/>
      <c r="PZZ1009" s="4"/>
      <c r="QAA1009" s="4"/>
      <c r="QAB1009" s="4"/>
      <c r="QAC1009" s="4"/>
      <c r="QAD1009" s="4"/>
      <c r="QAE1009" s="4"/>
      <c r="QAF1009" s="4"/>
      <c r="QAG1009" s="4"/>
      <c r="QAH1009" s="4"/>
      <c r="QAI1009" s="4"/>
      <c r="QAJ1009" s="4"/>
      <c r="QAK1009" s="4"/>
      <c r="QAL1009" s="4"/>
      <c r="QAM1009" s="4"/>
      <c r="QAN1009" s="4"/>
      <c r="QAO1009" s="4"/>
      <c r="QAP1009" s="4"/>
      <c r="QAQ1009" s="4"/>
      <c r="QAR1009" s="4"/>
      <c r="QAS1009" s="4"/>
      <c r="QAT1009" s="4"/>
      <c r="QAU1009" s="4"/>
      <c r="QAV1009" s="4"/>
      <c r="QAW1009" s="4"/>
      <c r="QAX1009" s="4"/>
      <c r="QAY1009" s="4"/>
      <c r="QAZ1009" s="4"/>
      <c r="QBA1009" s="4"/>
      <c r="QBB1009" s="4"/>
      <c r="QBC1009" s="4"/>
      <c r="QBD1009" s="4"/>
      <c r="QBE1009" s="4"/>
      <c r="QBF1009" s="4"/>
      <c r="QBG1009" s="4"/>
      <c r="QBH1009" s="4"/>
      <c r="QBI1009" s="4"/>
      <c r="QBJ1009" s="4"/>
      <c r="QBK1009" s="4"/>
      <c r="QBL1009" s="4"/>
      <c r="QBM1009" s="4"/>
      <c r="QBN1009" s="4"/>
      <c r="QBO1009" s="4"/>
      <c r="QBP1009" s="4"/>
      <c r="QBQ1009" s="4"/>
      <c r="QBR1009" s="4"/>
      <c r="QBS1009" s="4"/>
      <c r="QBT1009" s="4"/>
      <c r="QBU1009" s="4"/>
      <c r="QBV1009" s="4"/>
      <c r="QBW1009" s="4"/>
      <c r="QBX1009" s="4"/>
      <c r="QBY1009" s="4"/>
      <c r="QBZ1009" s="4"/>
      <c r="QCA1009" s="4"/>
      <c r="QCB1009" s="4"/>
      <c r="QCC1009" s="4"/>
      <c r="QCD1009" s="4"/>
      <c r="QCE1009" s="4"/>
      <c r="QCF1009" s="4"/>
      <c r="QCG1009" s="4"/>
      <c r="QCH1009" s="4"/>
      <c r="QCI1009" s="4"/>
      <c r="QCJ1009" s="4"/>
      <c r="QCK1009" s="4"/>
      <c r="QCL1009" s="4"/>
      <c r="QCM1009" s="4"/>
      <c r="QCN1009" s="4"/>
      <c r="QCO1009" s="4"/>
      <c r="QCP1009" s="4"/>
      <c r="QCQ1009" s="4"/>
      <c r="QCR1009" s="4"/>
      <c r="QCS1009" s="4"/>
      <c r="QCT1009" s="4"/>
      <c r="QCU1009" s="4"/>
      <c r="QCV1009" s="4"/>
      <c r="QCW1009" s="4"/>
      <c r="QCX1009" s="4"/>
      <c r="QCY1009" s="4"/>
      <c r="QCZ1009" s="4"/>
      <c r="QDA1009" s="4"/>
      <c r="QDB1009" s="4"/>
      <c r="QDC1009" s="4"/>
      <c r="QDD1009" s="4"/>
      <c r="QDE1009" s="4"/>
      <c r="QDF1009" s="4"/>
      <c r="QDG1009" s="4"/>
      <c r="QDH1009" s="4"/>
      <c r="QDI1009" s="4"/>
      <c r="QDJ1009" s="4"/>
      <c r="QDK1009" s="4"/>
      <c r="QDL1009" s="4"/>
      <c r="QDM1009" s="4"/>
      <c r="QDN1009" s="4"/>
      <c r="QDO1009" s="4"/>
      <c r="QDP1009" s="4"/>
      <c r="QDQ1009" s="4"/>
      <c r="QDR1009" s="4"/>
      <c r="QDS1009" s="4"/>
      <c r="QDT1009" s="4"/>
      <c r="QDU1009" s="4"/>
      <c r="QDV1009" s="4"/>
      <c r="QDW1009" s="4"/>
      <c r="QDX1009" s="4"/>
      <c r="QDY1009" s="4"/>
      <c r="QDZ1009" s="4"/>
      <c r="QEA1009" s="4"/>
      <c r="QEB1009" s="4"/>
      <c r="QEC1009" s="4"/>
      <c r="QED1009" s="4"/>
      <c r="QEE1009" s="4"/>
      <c r="QEF1009" s="4"/>
      <c r="QEG1009" s="4"/>
      <c r="QEH1009" s="4"/>
      <c r="QEI1009" s="4"/>
      <c r="QEJ1009" s="4"/>
      <c r="QEK1009" s="4"/>
      <c r="QEL1009" s="4"/>
      <c r="QEM1009" s="4"/>
      <c r="QEN1009" s="4"/>
      <c r="QEO1009" s="4"/>
      <c r="QEP1009" s="4"/>
      <c r="QEQ1009" s="4"/>
      <c r="QER1009" s="4"/>
      <c r="QES1009" s="4"/>
      <c r="QET1009" s="4"/>
      <c r="QEU1009" s="4"/>
      <c r="QEV1009" s="4"/>
      <c r="QEW1009" s="4"/>
      <c r="QEX1009" s="4"/>
      <c r="QEY1009" s="4"/>
      <c r="QEZ1009" s="4"/>
      <c r="QFA1009" s="4"/>
      <c r="QFB1009" s="4"/>
      <c r="QFC1009" s="4"/>
      <c r="QFD1009" s="4"/>
      <c r="QFE1009" s="4"/>
      <c r="QFF1009" s="4"/>
      <c r="QFG1009" s="4"/>
      <c r="QFH1009" s="4"/>
      <c r="QFI1009" s="4"/>
      <c r="QFJ1009" s="4"/>
      <c r="QFK1009" s="4"/>
      <c r="QFL1009" s="4"/>
      <c r="QFM1009" s="4"/>
      <c r="QFN1009" s="4"/>
      <c r="QFO1009" s="4"/>
      <c r="QFP1009" s="4"/>
      <c r="QFQ1009" s="4"/>
      <c r="QFR1009" s="4"/>
      <c r="QFS1009" s="4"/>
      <c r="QFT1009" s="4"/>
      <c r="QFU1009" s="4"/>
      <c r="QFV1009" s="4"/>
      <c r="QFW1009" s="4"/>
      <c r="QFX1009" s="4"/>
      <c r="QFY1009" s="4"/>
      <c r="QFZ1009" s="4"/>
      <c r="QGA1009" s="4"/>
      <c r="QGB1009" s="4"/>
      <c r="QGC1009" s="4"/>
      <c r="QGD1009" s="4"/>
      <c r="QGE1009" s="4"/>
      <c r="QGF1009" s="4"/>
      <c r="QGG1009" s="4"/>
      <c r="QGH1009" s="4"/>
      <c r="QGI1009" s="4"/>
      <c r="QGJ1009" s="4"/>
      <c r="QGK1009" s="4"/>
      <c r="QGL1009" s="4"/>
      <c r="QGM1009" s="4"/>
      <c r="QGN1009" s="4"/>
      <c r="QGO1009" s="4"/>
      <c r="QGP1009" s="4"/>
      <c r="QGQ1009" s="4"/>
      <c r="QGR1009" s="4"/>
      <c r="QGS1009" s="4"/>
      <c r="QGT1009" s="4"/>
      <c r="QGU1009" s="4"/>
      <c r="QGV1009" s="4"/>
      <c r="QGW1009" s="4"/>
      <c r="QGX1009" s="4"/>
      <c r="QGY1009" s="4"/>
      <c r="QGZ1009" s="4"/>
      <c r="QHA1009" s="4"/>
      <c r="QHB1009" s="4"/>
      <c r="QHC1009" s="4"/>
      <c r="QHD1009" s="4"/>
      <c r="QHE1009" s="4"/>
      <c r="QHF1009" s="4"/>
      <c r="QHG1009" s="4"/>
      <c r="QHH1009" s="4"/>
      <c r="QHI1009" s="4"/>
      <c r="QHJ1009" s="4"/>
      <c r="QHK1009" s="4"/>
      <c r="QHL1009" s="4"/>
      <c r="QHM1009" s="4"/>
      <c r="QHN1009" s="4"/>
      <c r="QHO1009" s="4"/>
      <c r="QHP1009" s="4"/>
      <c r="QHQ1009" s="4"/>
      <c r="QHR1009" s="4"/>
      <c r="QHS1009" s="4"/>
      <c r="QHT1009" s="4"/>
      <c r="QHU1009" s="4"/>
      <c r="QHV1009" s="4"/>
      <c r="QHW1009" s="4"/>
      <c r="QHX1009" s="4"/>
      <c r="QHY1009" s="4"/>
      <c r="QHZ1009" s="4"/>
      <c r="QIA1009" s="4"/>
      <c r="QIB1009" s="4"/>
      <c r="QIC1009" s="4"/>
      <c r="QID1009" s="4"/>
      <c r="QIE1009" s="4"/>
      <c r="QIF1009" s="4"/>
      <c r="QIG1009" s="4"/>
      <c r="QIH1009" s="4"/>
      <c r="QII1009" s="4"/>
      <c r="QIJ1009" s="4"/>
      <c r="QIK1009" s="4"/>
      <c r="QIL1009" s="4"/>
      <c r="QIM1009" s="4"/>
      <c r="QIN1009" s="4"/>
      <c r="QIO1009" s="4"/>
      <c r="QIP1009" s="4"/>
      <c r="QIQ1009" s="4"/>
      <c r="QIR1009" s="4"/>
      <c r="QIS1009" s="4"/>
      <c r="QIT1009" s="4"/>
      <c r="QIU1009" s="4"/>
      <c r="QIV1009" s="4"/>
      <c r="QIW1009" s="4"/>
      <c r="QIX1009" s="4"/>
      <c r="QIY1009" s="4"/>
      <c r="QIZ1009" s="4"/>
      <c r="QJA1009" s="4"/>
      <c r="QJB1009" s="4"/>
      <c r="QJC1009" s="4"/>
      <c r="QJD1009" s="4"/>
      <c r="QJE1009" s="4"/>
      <c r="QJF1009" s="4"/>
      <c r="QJG1009" s="4"/>
      <c r="QJH1009" s="4"/>
      <c r="QJI1009" s="4"/>
      <c r="QJJ1009" s="4"/>
      <c r="QJK1009" s="4"/>
      <c r="QJL1009" s="4"/>
      <c r="QJM1009" s="4"/>
      <c r="QJN1009" s="4"/>
      <c r="QJO1009" s="4"/>
      <c r="QJP1009" s="4"/>
      <c r="QJQ1009" s="4"/>
      <c r="QJR1009" s="4"/>
      <c r="QJS1009" s="4"/>
      <c r="QJT1009" s="4"/>
      <c r="QJU1009" s="4"/>
      <c r="QJV1009" s="4"/>
      <c r="QJW1009" s="4"/>
      <c r="QJX1009" s="4"/>
      <c r="QJY1009" s="4"/>
      <c r="QJZ1009" s="4"/>
      <c r="QKA1009" s="4"/>
      <c r="QKB1009" s="4"/>
      <c r="QKC1009" s="4"/>
      <c r="QKD1009" s="4"/>
      <c r="QKE1009" s="4"/>
      <c r="QKF1009" s="4"/>
      <c r="QKG1009" s="4"/>
      <c r="QKH1009" s="4"/>
      <c r="QKI1009" s="4"/>
      <c r="QKJ1009" s="4"/>
      <c r="QKK1009" s="4"/>
      <c r="QKL1009" s="4"/>
      <c r="QKM1009" s="4"/>
      <c r="QKN1009" s="4"/>
      <c r="QKO1009" s="4"/>
      <c r="QKP1009" s="4"/>
      <c r="QKQ1009" s="4"/>
      <c r="QKR1009" s="4"/>
      <c r="QKS1009" s="4"/>
      <c r="QKT1009" s="4"/>
      <c r="QKU1009" s="4"/>
      <c r="QKV1009" s="4"/>
      <c r="QKW1009" s="4"/>
      <c r="QKX1009" s="4"/>
      <c r="QKY1009" s="4"/>
      <c r="QKZ1009" s="4"/>
      <c r="QLA1009" s="4"/>
      <c r="QLB1009" s="4"/>
      <c r="QLC1009" s="4"/>
      <c r="QLD1009" s="4"/>
      <c r="QLE1009" s="4"/>
      <c r="QLF1009" s="4"/>
      <c r="QLG1009" s="4"/>
      <c r="QLH1009" s="4"/>
      <c r="QLI1009" s="4"/>
      <c r="QLJ1009" s="4"/>
      <c r="QLK1009" s="4"/>
      <c r="QLL1009" s="4"/>
      <c r="QLM1009" s="4"/>
      <c r="QLN1009" s="4"/>
      <c r="QLO1009" s="4"/>
      <c r="QLP1009" s="4"/>
      <c r="QLQ1009" s="4"/>
      <c r="QLR1009" s="4"/>
      <c r="QLS1009" s="4"/>
      <c r="QLT1009" s="4"/>
      <c r="QLU1009" s="4"/>
      <c r="QLV1009" s="4"/>
      <c r="QLW1009" s="4"/>
      <c r="QLX1009" s="4"/>
      <c r="QLY1009" s="4"/>
      <c r="QLZ1009" s="4"/>
      <c r="QMA1009" s="4"/>
      <c r="QMB1009" s="4"/>
      <c r="QMC1009" s="4"/>
      <c r="QMD1009" s="4"/>
      <c r="QME1009" s="4"/>
      <c r="QMF1009" s="4"/>
      <c r="QMG1009" s="4"/>
      <c r="QMH1009" s="4"/>
      <c r="QMI1009" s="4"/>
      <c r="QMJ1009" s="4"/>
      <c r="QMK1009" s="4"/>
      <c r="QML1009" s="4"/>
      <c r="QMM1009" s="4"/>
      <c r="QMN1009" s="4"/>
      <c r="QMO1009" s="4"/>
      <c r="QMP1009" s="4"/>
      <c r="QMQ1009" s="4"/>
      <c r="QMR1009" s="4"/>
      <c r="QMS1009" s="4"/>
      <c r="QMT1009" s="4"/>
      <c r="QMU1009" s="4"/>
      <c r="QMV1009" s="4"/>
      <c r="QMW1009" s="4"/>
      <c r="QMX1009" s="4"/>
      <c r="QMY1009" s="4"/>
      <c r="QMZ1009" s="4"/>
      <c r="QNA1009" s="4"/>
      <c r="QNB1009" s="4"/>
      <c r="QNC1009" s="4"/>
      <c r="QND1009" s="4"/>
      <c r="QNE1009" s="4"/>
      <c r="QNF1009" s="4"/>
      <c r="QNG1009" s="4"/>
      <c r="QNH1009" s="4"/>
      <c r="QNI1009" s="4"/>
      <c r="QNJ1009" s="4"/>
      <c r="QNK1009" s="4"/>
      <c r="QNL1009" s="4"/>
      <c r="QNM1009" s="4"/>
      <c r="QNN1009" s="4"/>
      <c r="QNO1009" s="4"/>
      <c r="QNP1009" s="4"/>
      <c r="QNQ1009" s="4"/>
      <c r="QNR1009" s="4"/>
      <c r="QNS1009" s="4"/>
      <c r="QNT1009" s="4"/>
      <c r="QNU1009" s="4"/>
      <c r="QNV1009" s="4"/>
      <c r="QNW1009" s="4"/>
      <c r="QNX1009" s="4"/>
      <c r="QNY1009" s="4"/>
      <c r="QNZ1009" s="4"/>
      <c r="QOA1009" s="4"/>
      <c r="QOB1009" s="4"/>
      <c r="QOC1009" s="4"/>
      <c r="QOD1009" s="4"/>
      <c r="QOE1009" s="4"/>
      <c r="QOF1009" s="4"/>
      <c r="QOG1009" s="4"/>
      <c r="QOH1009" s="4"/>
      <c r="QOI1009" s="4"/>
      <c r="QOJ1009" s="4"/>
      <c r="QOK1009" s="4"/>
      <c r="QOL1009" s="4"/>
      <c r="QOM1009" s="4"/>
      <c r="QON1009" s="4"/>
      <c r="QOO1009" s="4"/>
      <c r="QOP1009" s="4"/>
      <c r="QOQ1009" s="4"/>
      <c r="QOR1009" s="4"/>
      <c r="QOS1009" s="4"/>
      <c r="QOT1009" s="4"/>
      <c r="QOU1009" s="4"/>
      <c r="QOV1009" s="4"/>
      <c r="QOW1009" s="4"/>
      <c r="QOX1009" s="4"/>
      <c r="QOY1009" s="4"/>
      <c r="QOZ1009" s="4"/>
      <c r="QPA1009" s="4"/>
      <c r="QPB1009" s="4"/>
      <c r="QPC1009" s="4"/>
      <c r="QPD1009" s="4"/>
      <c r="QPE1009" s="4"/>
      <c r="QPF1009" s="4"/>
      <c r="QPG1009" s="4"/>
      <c r="QPH1009" s="4"/>
      <c r="QPI1009" s="4"/>
      <c r="QPJ1009" s="4"/>
      <c r="QPK1009" s="4"/>
      <c r="QPL1009" s="4"/>
      <c r="QPM1009" s="4"/>
      <c r="QPN1009" s="4"/>
      <c r="QPO1009" s="4"/>
      <c r="QPP1009" s="4"/>
      <c r="QPQ1009" s="4"/>
      <c r="QPR1009" s="4"/>
      <c r="QPS1009" s="4"/>
      <c r="QPT1009" s="4"/>
      <c r="QPU1009" s="4"/>
      <c r="QPV1009" s="4"/>
      <c r="QPW1009" s="4"/>
      <c r="QPX1009" s="4"/>
      <c r="QPY1009" s="4"/>
      <c r="QPZ1009" s="4"/>
      <c r="QQA1009" s="4"/>
      <c r="QQB1009" s="4"/>
      <c r="QQC1009" s="4"/>
      <c r="QQD1009" s="4"/>
      <c r="QQE1009" s="4"/>
      <c r="QQF1009" s="4"/>
      <c r="QQG1009" s="4"/>
      <c r="QQH1009" s="4"/>
      <c r="QQI1009" s="4"/>
      <c r="QQJ1009" s="4"/>
      <c r="QQK1009" s="4"/>
      <c r="QQL1009" s="4"/>
      <c r="QQM1009" s="4"/>
      <c r="QQN1009" s="4"/>
      <c r="QQO1009" s="4"/>
      <c r="QQP1009" s="4"/>
      <c r="QQQ1009" s="4"/>
      <c r="QQR1009" s="4"/>
      <c r="QQS1009" s="4"/>
      <c r="QQT1009" s="4"/>
      <c r="QQU1009" s="4"/>
      <c r="QQV1009" s="4"/>
      <c r="QQW1009" s="4"/>
      <c r="QQX1009" s="4"/>
      <c r="QQY1009" s="4"/>
      <c r="QQZ1009" s="4"/>
      <c r="QRA1009" s="4"/>
      <c r="QRB1009" s="4"/>
      <c r="QRC1009" s="4"/>
      <c r="QRD1009" s="4"/>
      <c r="QRE1009" s="4"/>
      <c r="QRF1009" s="4"/>
      <c r="QRG1009" s="4"/>
      <c r="QRH1009" s="4"/>
      <c r="QRI1009" s="4"/>
      <c r="QRJ1009" s="4"/>
      <c r="QRK1009" s="4"/>
      <c r="QRL1009" s="4"/>
      <c r="QRM1009" s="4"/>
      <c r="QRN1009" s="4"/>
      <c r="QRO1009" s="4"/>
      <c r="QRP1009" s="4"/>
      <c r="QRQ1009" s="4"/>
      <c r="QRR1009" s="4"/>
      <c r="QRS1009" s="4"/>
      <c r="QRT1009" s="4"/>
      <c r="QRU1009" s="4"/>
      <c r="QRV1009" s="4"/>
      <c r="QRW1009" s="4"/>
      <c r="QRX1009" s="4"/>
      <c r="QRY1009" s="4"/>
      <c r="QRZ1009" s="4"/>
      <c r="QSA1009" s="4"/>
      <c r="QSB1009" s="4"/>
      <c r="QSC1009" s="4"/>
      <c r="QSD1009" s="4"/>
      <c r="QSE1009" s="4"/>
      <c r="QSF1009" s="4"/>
      <c r="QSG1009" s="4"/>
      <c r="QSH1009" s="4"/>
      <c r="QSI1009" s="4"/>
      <c r="QSJ1009" s="4"/>
      <c r="QSK1009" s="4"/>
      <c r="QSL1009" s="4"/>
      <c r="QSM1009" s="4"/>
      <c r="QSN1009" s="4"/>
      <c r="QSO1009" s="4"/>
      <c r="QSP1009" s="4"/>
      <c r="QSQ1009" s="4"/>
      <c r="QSR1009" s="4"/>
      <c r="QSS1009" s="4"/>
      <c r="QST1009" s="4"/>
      <c r="QSU1009" s="4"/>
      <c r="QSV1009" s="4"/>
      <c r="QSW1009" s="4"/>
      <c r="QSX1009" s="4"/>
      <c r="QSY1009" s="4"/>
      <c r="QSZ1009" s="4"/>
      <c r="QTA1009" s="4"/>
      <c r="QTB1009" s="4"/>
      <c r="QTC1009" s="4"/>
      <c r="QTD1009" s="4"/>
      <c r="QTE1009" s="4"/>
      <c r="QTF1009" s="4"/>
      <c r="QTG1009" s="4"/>
      <c r="QTH1009" s="4"/>
      <c r="QTI1009" s="4"/>
      <c r="QTJ1009" s="4"/>
      <c r="QTK1009" s="4"/>
      <c r="QTL1009" s="4"/>
      <c r="QTM1009" s="4"/>
      <c r="QTN1009" s="4"/>
      <c r="QTO1009" s="4"/>
      <c r="QTP1009" s="4"/>
      <c r="QTQ1009" s="4"/>
      <c r="QTR1009" s="4"/>
      <c r="QTS1009" s="4"/>
      <c r="QTT1009" s="4"/>
      <c r="QTU1009" s="4"/>
      <c r="QTV1009" s="4"/>
      <c r="QTW1009" s="4"/>
      <c r="QTX1009" s="4"/>
      <c r="QTY1009" s="4"/>
      <c r="QTZ1009" s="4"/>
      <c r="QUA1009" s="4"/>
      <c r="QUB1009" s="4"/>
      <c r="QUC1009" s="4"/>
      <c r="QUD1009" s="4"/>
      <c r="QUE1009" s="4"/>
      <c r="QUF1009" s="4"/>
      <c r="QUG1009" s="4"/>
      <c r="QUH1009" s="4"/>
      <c r="QUI1009" s="4"/>
      <c r="QUJ1009" s="4"/>
      <c r="QUK1009" s="4"/>
      <c r="QUL1009" s="4"/>
      <c r="QUM1009" s="4"/>
      <c r="QUN1009" s="4"/>
      <c r="QUO1009" s="4"/>
      <c r="QUP1009" s="4"/>
      <c r="QUQ1009" s="4"/>
      <c r="QUR1009" s="4"/>
      <c r="QUS1009" s="4"/>
      <c r="QUT1009" s="4"/>
      <c r="QUU1009" s="4"/>
      <c r="QUV1009" s="4"/>
      <c r="QUW1009" s="4"/>
      <c r="QUX1009" s="4"/>
      <c r="QUY1009" s="4"/>
      <c r="QUZ1009" s="4"/>
      <c r="QVA1009" s="4"/>
      <c r="QVB1009" s="4"/>
      <c r="QVC1009" s="4"/>
      <c r="QVD1009" s="4"/>
      <c r="QVE1009" s="4"/>
      <c r="QVF1009" s="4"/>
      <c r="QVG1009" s="4"/>
      <c r="QVH1009" s="4"/>
      <c r="QVI1009" s="4"/>
      <c r="QVJ1009" s="4"/>
      <c r="QVK1009" s="4"/>
      <c r="QVL1009" s="4"/>
      <c r="QVM1009" s="4"/>
      <c r="QVN1009" s="4"/>
      <c r="QVO1009" s="4"/>
      <c r="QVP1009" s="4"/>
      <c r="QVQ1009" s="4"/>
      <c r="QVR1009" s="4"/>
      <c r="QVS1009" s="4"/>
      <c r="QVT1009" s="4"/>
      <c r="QVU1009" s="4"/>
      <c r="QVV1009" s="4"/>
      <c r="QVW1009" s="4"/>
      <c r="QVX1009" s="4"/>
      <c r="QVY1009" s="4"/>
      <c r="QVZ1009" s="4"/>
      <c r="QWA1009" s="4"/>
      <c r="QWB1009" s="4"/>
      <c r="QWC1009" s="4"/>
      <c r="QWD1009" s="4"/>
      <c r="QWE1009" s="4"/>
      <c r="QWF1009" s="4"/>
      <c r="QWG1009" s="4"/>
      <c r="QWH1009" s="4"/>
      <c r="QWI1009" s="4"/>
      <c r="QWJ1009" s="4"/>
      <c r="QWK1009" s="4"/>
      <c r="QWL1009" s="4"/>
      <c r="QWM1009" s="4"/>
      <c r="QWN1009" s="4"/>
      <c r="QWO1009" s="4"/>
      <c r="QWP1009" s="4"/>
      <c r="QWQ1009" s="4"/>
      <c r="QWR1009" s="4"/>
      <c r="QWS1009" s="4"/>
      <c r="QWT1009" s="4"/>
      <c r="QWU1009" s="4"/>
      <c r="QWV1009" s="4"/>
      <c r="QWW1009" s="4"/>
      <c r="QWX1009" s="4"/>
      <c r="QWY1009" s="4"/>
      <c r="QWZ1009" s="4"/>
      <c r="QXA1009" s="4"/>
      <c r="QXB1009" s="4"/>
      <c r="QXC1009" s="4"/>
      <c r="QXD1009" s="4"/>
      <c r="QXE1009" s="4"/>
      <c r="QXF1009" s="4"/>
      <c r="QXG1009" s="4"/>
      <c r="QXH1009" s="4"/>
      <c r="QXI1009" s="4"/>
      <c r="QXJ1009" s="4"/>
      <c r="QXK1009" s="4"/>
      <c r="QXL1009" s="4"/>
      <c r="QXM1009" s="4"/>
      <c r="QXN1009" s="4"/>
      <c r="QXO1009" s="4"/>
      <c r="QXP1009" s="4"/>
      <c r="QXQ1009" s="4"/>
      <c r="QXR1009" s="4"/>
      <c r="QXS1009" s="4"/>
      <c r="QXT1009" s="4"/>
      <c r="QXU1009" s="4"/>
      <c r="QXV1009" s="4"/>
      <c r="QXW1009" s="4"/>
      <c r="QXX1009" s="4"/>
      <c r="QXY1009" s="4"/>
      <c r="QXZ1009" s="4"/>
      <c r="QYA1009" s="4"/>
      <c r="QYB1009" s="4"/>
      <c r="QYC1009" s="4"/>
      <c r="QYD1009" s="4"/>
      <c r="QYE1009" s="4"/>
      <c r="QYF1009" s="4"/>
      <c r="QYG1009" s="4"/>
      <c r="QYH1009" s="4"/>
      <c r="QYI1009" s="4"/>
      <c r="QYJ1009" s="4"/>
      <c r="QYK1009" s="4"/>
      <c r="QYL1009" s="4"/>
      <c r="QYM1009" s="4"/>
      <c r="QYN1009" s="4"/>
      <c r="QYO1009" s="4"/>
      <c r="QYP1009" s="4"/>
      <c r="QYQ1009" s="4"/>
      <c r="QYR1009" s="4"/>
      <c r="QYS1009" s="4"/>
      <c r="QYT1009" s="4"/>
      <c r="QYU1009" s="4"/>
      <c r="QYV1009" s="4"/>
      <c r="QYW1009" s="4"/>
      <c r="QYX1009" s="4"/>
      <c r="QYY1009" s="4"/>
      <c r="QYZ1009" s="4"/>
      <c r="QZA1009" s="4"/>
      <c r="QZB1009" s="4"/>
      <c r="QZC1009" s="4"/>
      <c r="QZD1009" s="4"/>
      <c r="QZE1009" s="4"/>
      <c r="QZF1009" s="4"/>
      <c r="QZG1009" s="4"/>
      <c r="QZH1009" s="4"/>
      <c r="QZI1009" s="4"/>
      <c r="QZJ1009" s="4"/>
      <c r="QZK1009" s="4"/>
      <c r="QZL1009" s="4"/>
      <c r="QZM1009" s="4"/>
      <c r="QZN1009" s="4"/>
      <c r="QZO1009" s="4"/>
      <c r="QZP1009" s="4"/>
      <c r="QZQ1009" s="4"/>
      <c r="QZR1009" s="4"/>
      <c r="QZS1009" s="4"/>
      <c r="QZT1009" s="4"/>
      <c r="QZU1009" s="4"/>
      <c r="QZV1009" s="4"/>
      <c r="QZW1009" s="4"/>
      <c r="QZX1009" s="4"/>
      <c r="QZY1009" s="4"/>
      <c r="QZZ1009" s="4"/>
      <c r="RAA1009" s="4"/>
      <c r="RAB1009" s="4"/>
      <c r="RAC1009" s="4"/>
      <c r="RAD1009" s="4"/>
      <c r="RAE1009" s="4"/>
      <c r="RAF1009" s="4"/>
      <c r="RAG1009" s="4"/>
      <c r="RAH1009" s="4"/>
      <c r="RAI1009" s="4"/>
      <c r="RAJ1009" s="4"/>
      <c r="RAK1009" s="4"/>
      <c r="RAL1009" s="4"/>
      <c r="RAM1009" s="4"/>
      <c r="RAN1009" s="4"/>
      <c r="RAO1009" s="4"/>
      <c r="RAP1009" s="4"/>
      <c r="RAQ1009" s="4"/>
      <c r="RAR1009" s="4"/>
      <c r="RAS1009" s="4"/>
      <c r="RAT1009" s="4"/>
      <c r="RAU1009" s="4"/>
      <c r="RAV1009" s="4"/>
      <c r="RAW1009" s="4"/>
      <c r="RAX1009" s="4"/>
      <c r="RAY1009" s="4"/>
      <c r="RAZ1009" s="4"/>
      <c r="RBA1009" s="4"/>
      <c r="RBB1009" s="4"/>
      <c r="RBC1009" s="4"/>
      <c r="RBD1009" s="4"/>
      <c r="RBE1009" s="4"/>
      <c r="RBF1009" s="4"/>
      <c r="RBG1009" s="4"/>
      <c r="RBH1009" s="4"/>
      <c r="RBI1009" s="4"/>
      <c r="RBJ1009" s="4"/>
      <c r="RBK1009" s="4"/>
      <c r="RBL1009" s="4"/>
      <c r="RBM1009" s="4"/>
      <c r="RBN1009" s="4"/>
      <c r="RBO1009" s="4"/>
      <c r="RBP1009" s="4"/>
      <c r="RBQ1009" s="4"/>
      <c r="RBR1009" s="4"/>
      <c r="RBS1009" s="4"/>
      <c r="RBT1009" s="4"/>
      <c r="RBU1009" s="4"/>
      <c r="RBV1009" s="4"/>
      <c r="RBW1009" s="4"/>
      <c r="RBX1009" s="4"/>
      <c r="RBY1009" s="4"/>
      <c r="RBZ1009" s="4"/>
      <c r="RCA1009" s="4"/>
      <c r="RCB1009" s="4"/>
      <c r="RCC1009" s="4"/>
      <c r="RCD1009" s="4"/>
      <c r="RCE1009" s="4"/>
      <c r="RCF1009" s="4"/>
      <c r="RCG1009" s="4"/>
      <c r="RCH1009" s="4"/>
      <c r="RCI1009" s="4"/>
      <c r="RCJ1009" s="4"/>
      <c r="RCK1009" s="4"/>
      <c r="RCL1009" s="4"/>
      <c r="RCM1009" s="4"/>
      <c r="RCN1009" s="4"/>
      <c r="RCO1009" s="4"/>
      <c r="RCP1009" s="4"/>
      <c r="RCQ1009" s="4"/>
      <c r="RCR1009" s="4"/>
      <c r="RCS1009" s="4"/>
      <c r="RCT1009" s="4"/>
      <c r="RCU1009" s="4"/>
      <c r="RCV1009" s="4"/>
      <c r="RCW1009" s="4"/>
      <c r="RCX1009" s="4"/>
      <c r="RCY1009" s="4"/>
      <c r="RCZ1009" s="4"/>
      <c r="RDA1009" s="4"/>
      <c r="RDB1009" s="4"/>
      <c r="RDC1009" s="4"/>
      <c r="RDD1009" s="4"/>
      <c r="RDE1009" s="4"/>
      <c r="RDF1009" s="4"/>
      <c r="RDG1009" s="4"/>
      <c r="RDH1009" s="4"/>
      <c r="RDI1009" s="4"/>
      <c r="RDJ1009" s="4"/>
      <c r="RDK1009" s="4"/>
      <c r="RDL1009" s="4"/>
      <c r="RDM1009" s="4"/>
      <c r="RDN1009" s="4"/>
      <c r="RDO1009" s="4"/>
      <c r="RDP1009" s="4"/>
      <c r="RDQ1009" s="4"/>
      <c r="RDR1009" s="4"/>
      <c r="RDS1009" s="4"/>
      <c r="RDT1009" s="4"/>
      <c r="RDU1009" s="4"/>
      <c r="RDV1009" s="4"/>
      <c r="RDW1009" s="4"/>
      <c r="RDX1009" s="4"/>
      <c r="RDY1009" s="4"/>
      <c r="RDZ1009" s="4"/>
      <c r="REA1009" s="4"/>
      <c r="REB1009" s="4"/>
      <c r="REC1009" s="4"/>
      <c r="RED1009" s="4"/>
      <c r="REE1009" s="4"/>
      <c r="REF1009" s="4"/>
      <c r="REG1009" s="4"/>
      <c r="REH1009" s="4"/>
      <c r="REI1009" s="4"/>
      <c r="REJ1009" s="4"/>
      <c r="REK1009" s="4"/>
      <c r="REL1009" s="4"/>
      <c r="REM1009" s="4"/>
      <c r="REN1009" s="4"/>
      <c r="REO1009" s="4"/>
      <c r="REP1009" s="4"/>
      <c r="REQ1009" s="4"/>
      <c r="RER1009" s="4"/>
      <c r="RES1009" s="4"/>
      <c r="RET1009" s="4"/>
      <c r="REU1009" s="4"/>
      <c r="REV1009" s="4"/>
      <c r="REW1009" s="4"/>
      <c r="REX1009" s="4"/>
      <c r="REY1009" s="4"/>
      <c r="REZ1009" s="4"/>
      <c r="RFA1009" s="4"/>
      <c r="RFB1009" s="4"/>
      <c r="RFC1009" s="4"/>
      <c r="RFD1009" s="4"/>
      <c r="RFE1009" s="4"/>
      <c r="RFF1009" s="4"/>
      <c r="RFG1009" s="4"/>
      <c r="RFH1009" s="4"/>
      <c r="RFI1009" s="4"/>
      <c r="RFJ1009" s="4"/>
      <c r="RFK1009" s="4"/>
      <c r="RFL1009" s="4"/>
      <c r="RFM1009" s="4"/>
      <c r="RFN1009" s="4"/>
      <c r="RFO1009" s="4"/>
      <c r="RFP1009" s="4"/>
      <c r="RFQ1009" s="4"/>
      <c r="RFR1009" s="4"/>
      <c r="RFS1009" s="4"/>
      <c r="RFT1009" s="4"/>
      <c r="RFU1009" s="4"/>
      <c r="RFV1009" s="4"/>
      <c r="RFW1009" s="4"/>
      <c r="RFX1009" s="4"/>
      <c r="RFY1009" s="4"/>
      <c r="RFZ1009" s="4"/>
      <c r="RGA1009" s="4"/>
      <c r="RGB1009" s="4"/>
      <c r="RGC1009" s="4"/>
      <c r="RGD1009" s="4"/>
      <c r="RGE1009" s="4"/>
      <c r="RGF1009" s="4"/>
      <c r="RGG1009" s="4"/>
      <c r="RGH1009" s="4"/>
      <c r="RGI1009" s="4"/>
      <c r="RGJ1009" s="4"/>
      <c r="RGK1009" s="4"/>
      <c r="RGL1009" s="4"/>
      <c r="RGM1009" s="4"/>
      <c r="RGN1009" s="4"/>
      <c r="RGO1009" s="4"/>
      <c r="RGP1009" s="4"/>
      <c r="RGQ1009" s="4"/>
      <c r="RGR1009" s="4"/>
      <c r="RGS1009" s="4"/>
      <c r="RGT1009" s="4"/>
      <c r="RGU1009" s="4"/>
      <c r="RGV1009" s="4"/>
      <c r="RGW1009" s="4"/>
      <c r="RGX1009" s="4"/>
      <c r="RGY1009" s="4"/>
      <c r="RGZ1009" s="4"/>
      <c r="RHA1009" s="4"/>
      <c r="RHB1009" s="4"/>
      <c r="RHC1009" s="4"/>
      <c r="RHD1009" s="4"/>
      <c r="RHE1009" s="4"/>
      <c r="RHF1009" s="4"/>
      <c r="RHG1009" s="4"/>
      <c r="RHH1009" s="4"/>
      <c r="RHI1009" s="4"/>
      <c r="RHJ1009" s="4"/>
      <c r="RHK1009" s="4"/>
      <c r="RHL1009" s="4"/>
      <c r="RHM1009" s="4"/>
      <c r="RHN1009" s="4"/>
      <c r="RHO1009" s="4"/>
      <c r="RHP1009" s="4"/>
      <c r="RHQ1009" s="4"/>
      <c r="RHR1009" s="4"/>
      <c r="RHS1009" s="4"/>
      <c r="RHT1009" s="4"/>
      <c r="RHU1009" s="4"/>
      <c r="RHV1009" s="4"/>
      <c r="RHW1009" s="4"/>
      <c r="RHX1009" s="4"/>
      <c r="RHY1009" s="4"/>
      <c r="RHZ1009" s="4"/>
      <c r="RIA1009" s="4"/>
      <c r="RIB1009" s="4"/>
      <c r="RIC1009" s="4"/>
      <c r="RID1009" s="4"/>
      <c r="RIE1009" s="4"/>
      <c r="RIF1009" s="4"/>
      <c r="RIG1009" s="4"/>
      <c r="RIH1009" s="4"/>
      <c r="RII1009" s="4"/>
      <c r="RIJ1009" s="4"/>
      <c r="RIK1009" s="4"/>
      <c r="RIL1009" s="4"/>
      <c r="RIM1009" s="4"/>
      <c r="RIN1009" s="4"/>
      <c r="RIO1009" s="4"/>
      <c r="RIP1009" s="4"/>
      <c r="RIQ1009" s="4"/>
      <c r="RIR1009" s="4"/>
      <c r="RIS1009" s="4"/>
      <c r="RIT1009" s="4"/>
      <c r="RIU1009" s="4"/>
      <c r="RIV1009" s="4"/>
      <c r="RIW1009" s="4"/>
      <c r="RIX1009" s="4"/>
      <c r="RIY1009" s="4"/>
      <c r="RIZ1009" s="4"/>
      <c r="RJA1009" s="4"/>
      <c r="RJB1009" s="4"/>
      <c r="RJC1009" s="4"/>
      <c r="RJD1009" s="4"/>
      <c r="RJE1009" s="4"/>
      <c r="RJF1009" s="4"/>
      <c r="RJG1009" s="4"/>
      <c r="RJH1009" s="4"/>
      <c r="RJI1009" s="4"/>
      <c r="RJJ1009" s="4"/>
      <c r="RJK1009" s="4"/>
      <c r="RJL1009" s="4"/>
      <c r="RJM1009" s="4"/>
      <c r="RJN1009" s="4"/>
      <c r="RJO1009" s="4"/>
      <c r="RJP1009" s="4"/>
      <c r="RJQ1009" s="4"/>
      <c r="RJR1009" s="4"/>
      <c r="RJS1009" s="4"/>
      <c r="RJT1009" s="4"/>
      <c r="RJU1009" s="4"/>
      <c r="RJV1009" s="4"/>
      <c r="RJW1009" s="4"/>
      <c r="RJX1009" s="4"/>
      <c r="RJY1009" s="4"/>
      <c r="RJZ1009" s="4"/>
      <c r="RKA1009" s="4"/>
      <c r="RKB1009" s="4"/>
      <c r="RKC1009" s="4"/>
      <c r="RKD1009" s="4"/>
      <c r="RKE1009" s="4"/>
      <c r="RKF1009" s="4"/>
      <c r="RKG1009" s="4"/>
      <c r="RKH1009" s="4"/>
      <c r="RKI1009" s="4"/>
      <c r="RKJ1009" s="4"/>
      <c r="RKK1009" s="4"/>
      <c r="RKL1009" s="4"/>
      <c r="RKM1009" s="4"/>
      <c r="RKN1009" s="4"/>
      <c r="RKO1009" s="4"/>
      <c r="RKP1009" s="4"/>
      <c r="RKQ1009" s="4"/>
      <c r="RKR1009" s="4"/>
      <c r="RKS1009" s="4"/>
      <c r="RKT1009" s="4"/>
      <c r="RKU1009" s="4"/>
      <c r="RKV1009" s="4"/>
      <c r="RKW1009" s="4"/>
      <c r="RKX1009" s="4"/>
      <c r="RKY1009" s="4"/>
      <c r="RKZ1009" s="4"/>
      <c r="RLA1009" s="4"/>
      <c r="RLB1009" s="4"/>
      <c r="RLC1009" s="4"/>
      <c r="RLD1009" s="4"/>
      <c r="RLE1009" s="4"/>
      <c r="RLF1009" s="4"/>
      <c r="RLG1009" s="4"/>
      <c r="RLH1009" s="4"/>
      <c r="RLI1009" s="4"/>
      <c r="RLJ1009" s="4"/>
      <c r="RLK1009" s="4"/>
      <c r="RLL1009" s="4"/>
      <c r="RLM1009" s="4"/>
      <c r="RLN1009" s="4"/>
      <c r="RLO1009" s="4"/>
      <c r="RLP1009" s="4"/>
      <c r="RLQ1009" s="4"/>
      <c r="RLR1009" s="4"/>
      <c r="RLS1009" s="4"/>
      <c r="RLT1009" s="4"/>
      <c r="RLU1009" s="4"/>
      <c r="RLV1009" s="4"/>
      <c r="RLW1009" s="4"/>
      <c r="RLX1009" s="4"/>
      <c r="RLY1009" s="4"/>
      <c r="RLZ1009" s="4"/>
      <c r="RMA1009" s="4"/>
      <c r="RMB1009" s="4"/>
      <c r="RMC1009" s="4"/>
      <c r="RMD1009" s="4"/>
      <c r="RME1009" s="4"/>
      <c r="RMF1009" s="4"/>
      <c r="RMG1009" s="4"/>
      <c r="RMH1009" s="4"/>
      <c r="RMI1009" s="4"/>
      <c r="RMJ1009" s="4"/>
      <c r="RMK1009" s="4"/>
      <c r="RML1009" s="4"/>
      <c r="RMM1009" s="4"/>
      <c r="RMN1009" s="4"/>
      <c r="RMO1009" s="4"/>
      <c r="RMP1009" s="4"/>
      <c r="RMQ1009" s="4"/>
      <c r="RMR1009" s="4"/>
      <c r="RMS1009" s="4"/>
      <c r="RMT1009" s="4"/>
      <c r="RMU1009" s="4"/>
      <c r="RMV1009" s="4"/>
      <c r="RMW1009" s="4"/>
      <c r="RMX1009" s="4"/>
      <c r="RMY1009" s="4"/>
      <c r="RMZ1009" s="4"/>
      <c r="RNA1009" s="4"/>
      <c r="RNB1009" s="4"/>
      <c r="RNC1009" s="4"/>
      <c r="RND1009" s="4"/>
      <c r="RNE1009" s="4"/>
      <c r="RNF1009" s="4"/>
      <c r="RNG1009" s="4"/>
      <c r="RNH1009" s="4"/>
      <c r="RNI1009" s="4"/>
      <c r="RNJ1009" s="4"/>
      <c r="RNK1009" s="4"/>
      <c r="RNL1009" s="4"/>
      <c r="RNM1009" s="4"/>
      <c r="RNN1009" s="4"/>
      <c r="RNO1009" s="4"/>
      <c r="RNP1009" s="4"/>
      <c r="RNQ1009" s="4"/>
      <c r="RNR1009" s="4"/>
      <c r="RNS1009" s="4"/>
      <c r="RNT1009" s="4"/>
      <c r="RNU1009" s="4"/>
      <c r="RNV1009" s="4"/>
      <c r="RNW1009" s="4"/>
      <c r="RNX1009" s="4"/>
      <c r="RNY1009" s="4"/>
      <c r="RNZ1009" s="4"/>
      <c r="ROA1009" s="4"/>
      <c r="ROB1009" s="4"/>
      <c r="ROC1009" s="4"/>
      <c r="ROD1009" s="4"/>
      <c r="ROE1009" s="4"/>
      <c r="ROF1009" s="4"/>
      <c r="ROG1009" s="4"/>
      <c r="ROH1009" s="4"/>
      <c r="ROI1009" s="4"/>
      <c r="ROJ1009" s="4"/>
      <c r="ROK1009" s="4"/>
      <c r="ROL1009" s="4"/>
      <c r="ROM1009" s="4"/>
      <c r="RON1009" s="4"/>
      <c r="ROO1009" s="4"/>
      <c r="ROP1009" s="4"/>
      <c r="ROQ1009" s="4"/>
      <c r="ROR1009" s="4"/>
      <c r="ROS1009" s="4"/>
      <c r="ROT1009" s="4"/>
      <c r="ROU1009" s="4"/>
      <c r="ROV1009" s="4"/>
      <c r="ROW1009" s="4"/>
      <c r="ROX1009" s="4"/>
      <c r="ROY1009" s="4"/>
      <c r="ROZ1009" s="4"/>
      <c r="RPA1009" s="4"/>
      <c r="RPB1009" s="4"/>
      <c r="RPC1009" s="4"/>
      <c r="RPD1009" s="4"/>
      <c r="RPE1009" s="4"/>
      <c r="RPF1009" s="4"/>
      <c r="RPG1009" s="4"/>
      <c r="RPH1009" s="4"/>
      <c r="RPI1009" s="4"/>
      <c r="RPJ1009" s="4"/>
      <c r="RPK1009" s="4"/>
      <c r="RPL1009" s="4"/>
      <c r="RPM1009" s="4"/>
      <c r="RPN1009" s="4"/>
      <c r="RPO1009" s="4"/>
      <c r="RPP1009" s="4"/>
      <c r="RPQ1009" s="4"/>
      <c r="RPR1009" s="4"/>
      <c r="RPS1009" s="4"/>
      <c r="RPT1009" s="4"/>
      <c r="RPU1009" s="4"/>
      <c r="RPV1009" s="4"/>
      <c r="RPW1009" s="4"/>
      <c r="RPX1009" s="4"/>
      <c r="RPY1009" s="4"/>
      <c r="RPZ1009" s="4"/>
      <c r="RQA1009" s="4"/>
      <c r="RQB1009" s="4"/>
      <c r="RQC1009" s="4"/>
      <c r="RQD1009" s="4"/>
      <c r="RQE1009" s="4"/>
      <c r="RQF1009" s="4"/>
      <c r="RQG1009" s="4"/>
      <c r="RQH1009" s="4"/>
      <c r="RQI1009" s="4"/>
      <c r="RQJ1009" s="4"/>
      <c r="RQK1009" s="4"/>
      <c r="RQL1009" s="4"/>
      <c r="RQM1009" s="4"/>
      <c r="RQN1009" s="4"/>
      <c r="RQO1009" s="4"/>
      <c r="RQP1009" s="4"/>
      <c r="RQQ1009" s="4"/>
      <c r="RQR1009" s="4"/>
      <c r="RQS1009" s="4"/>
      <c r="RQT1009" s="4"/>
      <c r="RQU1009" s="4"/>
      <c r="RQV1009" s="4"/>
      <c r="RQW1009" s="4"/>
      <c r="RQX1009" s="4"/>
      <c r="RQY1009" s="4"/>
      <c r="RQZ1009" s="4"/>
      <c r="RRA1009" s="4"/>
      <c r="RRB1009" s="4"/>
      <c r="RRC1009" s="4"/>
      <c r="RRD1009" s="4"/>
      <c r="RRE1009" s="4"/>
      <c r="RRF1009" s="4"/>
      <c r="RRG1009" s="4"/>
      <c r="RRH1009" s="4"/>
      <c r="RRI1009" s="4"/>
      <c r="RRJ1009" s="4"/>
      <c r="RRK1009" s="4"/>
      <c r="RRL1009" s="4"/>
      <c r="RRM1009" s="4"/>
      <c r="RRN1009" s="4"/>
      <c r="RRO1009" s="4"/>
      <c r="RRP1009" s="4"/>
      <c r="RRQ1009" s="4"/>
      <c r="RRR1009" s="4"/>
      <c r="RRS1009" s="4"/>
      <c r="RRT1009" s="4"/>
      <c r="RRU1009" s="4"/>
      <c r="RRV1009" s="4"/>
      <c r="RRW1009" s="4"/>
      <c r="RRX1009" s="4"/>
      <c r="RRY1009" s="4"/>
      <c r="RRZ1009" s="4"/>
      <c r="RSA1009" s="4"/>
      <c r="RSB1009" s="4"/>
      <c r="RSC1009" s="4"/>
      <c r="RSD1009" s="4"/>
      <c r="RSE1009" s="4"/>
      <c r="RSF1009" s="4"/>
      <c r="RSG1009" s="4"/>
      <c r="RSH1009" s="4"/>
      <c r="RSI1009" s="4"/>
      <c r="RSJ1009" s="4"/>
      <c r="RSK1009" s="4"/>
      <c r="RSL1009" s="4"/>
      <c r="RSM1009" s="4"/>
      <c r="RSN1009" s="4"/>
      <c r="RSO1009" s="4"/>
      <c r="RSP1009" s="4"/>
      <c r="RSQ1009" s="4"/>
      <c r="RSR1009" s="4"/>
      <c r="RSS1009" s="4"/>
      <c r="RST1009" s="4"/>
      <c r="RSU1009" s="4"/>
      <c r="RSV1009" s="4"/>
      <c r="RSW1009" s="4"/>
      <c r="RSX1009" s="4"/>
      <c r="RSY1009" s="4"/>
      <c r="RSZ1009" s="4"/>
      <c r="RTA1009" s="4"/>
      <c r="RTB1009" s="4"/>
      <c r="RTC1009" s="4"/>
      <c r="RTD1009" s="4"/>
      <c r="RTE1009" s="4"/>
      <c r="RTF1009" s="4"/>
      <c r="RTG1009" s="4"/>
      <c r="RTH1009" s="4"/>
      <c r="RTI1009" s="4"/>
      <c r="RTJ1009" s="4"/>
      <c r="RTK1009" s="4"/>
      <c r="RTL1009" s="4"/>
      <c r="RTM1009" s="4"/>
      <c r="RTN1009" s="4"/>
      <c r="RTO1009" s="4"/>
      <c r="RTP1009" s="4"/>
      <c r="RTQ1009" s="4"/>
      <c r="RTR1009" s="4"/>
      <c r="RTS1009" s="4"/>
      <c r="RTT1009" s="4"/>
      <c r="RTU1009" s="4"/>
      <c r="RTV1009" s="4"/>
      <c r="RTW1009" s="4"/>
      <c r="RTX1009" s="4"/>
      <c r="RTY1009" s="4"/>
      <c r="RTZ1009" s="4"/>
      <c r="RUA1009" s="4"/>
      <c r="RUB1009" s="4"/>
      <c r="RUC1009" s="4"/>
      <c r="RUD1009" s="4"/>
      <c r="RUE1009" s="4"/>
      <c r="RUF1009" s="4"/>
      <c r="RUG1009" s="4"/>
      <c r="RUH1009" s="4"/>
      <c r="RUI1009" s="4"/>
      <c r="RUJ1009" s="4"/>
      <c r="RUK1009" s="4"/>
      <c r="RUL1009" s="4"/>
      <c r="RUM1009" s="4"/>
      <c r="RUN1009" s="4"/>
      <c r="RUO1009" s="4"/>
      <c r="RUP1009" s="4"/>
      <c r="RUQ1009" s="4"/>
      <c r="RUR1009" s="4"/>
      <c r="RUS1009" s="4"/>
      <c r="RUT1009" s="4"/>
      <c r="RUU1009" s="4"/>
      <c r="RUV1009" s="4"/>
      <c r="RUW1009" s="4"/>
      <c r="RUX1009" s="4"/>
      <c r="RUY1009" s="4"/>
      <c r="RUZ1009" s="4"/>
      <c r="RVA1009" s="4"/>
      <c r="RVB1009" s="4"/>
      <c r="RVC1009" s="4"/>
      <c r="RVD1009" s="4"/>
      <c r="RVE1009" s="4"/>
      <c r="RVF1009" s="4"/>
      <c r="RVG1009" s="4"/>
      <c r="RVH1009" s="4"/>
      <c r="RVI1009" s="4"/>
      <c r="RVJ1009" s="4"/>
      <c r="RVK1009" s="4"/>
      <c r="RVL1009" s="4"/>
      <c r="RVM1009" s="4"/>
      <c r="RVN1009" s="4"/>
      <c r="RVO1009" s="4"/>
      <c r="RVP1009" s="4"/>
      <c r="RVQ1009" s="4"/>
      <c r="RVR1009" s="4"/>
      <c r="RVS1009" s="4"/>
      <c r="RVT1009" s="4"/>
      <c r="RVU1009" s="4"/>
      <c r="RVV1009" s="4"/>
      <c r="RVW1009" s="4"/>
      <c r="RVX1009" s="4"/>
      <c r="RVY1009" s="4"/>
      <c r="RVZ1009" s="4"/>
      <c r="RWA1009" s="4"/>
      <c r="RWB1009" s="4"/>
      <c r="RWC1009" s="4"/>
      <c r="RWD1009" s="4"/>
      <c r="RWE1009" s="4"/>
      <c r="RWF1009" s="4"/>
      <c r="RWG1009" s="4"/>
      <c r="RWH1009" s="4"/>
      <c r="RWI1009" s="4"/>
      <c r="RWJ1009" s="4"/>
      <c r="RWK1009" s="4"/>
      <c r="RWL1009" s="4"/>
      <c r="RWM1009" s="4"/>
      <c r="RWN1009" s="4"/>
      <c r="RWO1009" s="4"/>
      <c r="RWP1009" s="4"/>
      <c r="RWQ1009" s="4"/>
      <c r="RWR1009" s="4"/>
      <c r="RWS1009" s="4"/>
      <c r="RWT1009" s="4"/>
      <c r="RWU1009" s="4"/>
      <c r="RWV1009" s="4"/>
      <c r="RWW1009" s="4"/>
      <c r="RWX1009" s="4"/>
      <c r="RWY1009" s="4"/>
      <c r="RWZ1009" s="4"/>
      <c r="RXA1009" s="4"/>
      <c r="RXB1009" s="4"/>
      <c r="RXC1009" s="4"/>
      <c r="RXD1009" s="4"/>
      <c r="RXE1009" s="4"/>
      <c r="RXF1009" s="4"/>
      <c r="RXG1009" s="4"/>
      <c r="RXH1009" s="4"/>
      <c r="RXI1009" s="4"/>
      <c r="RXJ1009" s="4"/>
      <c r="RXK1009" s="4"/>
      <c r="RXL1009" s="4"/>
      <c r="RXM1009" s="4"/>
      <c r="RXN1009" s="4"/>
      <c r="RXO1009" s="4"/>
      <c r="RXP1009" s="4"/>
      <c r="RXQ1009" s="4"/>
      <c r="RXR1009" s="4"/>
      <c r="RXS1009" s="4"/>
      <c r="RXT1009" s="4"/>
      <c r="RXU1009" s="4"/>
      <c r="RXV1009" s="4"/>
      <c r="RXW1009" s="4"/>
      <c r="RXX1009" s="4"/>
      <c r="RXY1009" s="4"/>
      <c r="RXZ1009" s="4"/>
      <c r="RYA1009" s="4"/>
      <c r="RYB1009" s="4"/>
      <c r="RYC1009" s="4"/>
      <c r="RYD1009" s="4"/>
      <c r="RYE1009" s="4"/>
      <c r="RYF1009" s="4"/>
      <c r="RYG1009" s="4"/>
      <c r="RYH1009" s="4"/>
      <c r="RYI1009" s="4"/>
      <c r="RYJ1009" s="4"/>
      <c r="RYK1009" s="4"/>
      <c r="RYL1009" s="4"/>
      <c r="RYM1009" s="4"/>
      <c r="RYN1009" s="4"/>
      <c r="RYO1009" s="4"/>
      <c r="RYP1009" s="4"/>
      <c r="RYQ1009" s="4"/>
      <c r="RYR1009" s="4"/>
      <c r="RYS1009" s="4"/>
      <c r="RYT1009" s="4"/>
      <c r="RYU1009" s="4"/>
      <c r="RYV1009" s="4"/>
      <c r="RYW1009" s="4"/>
      <c r="RYX1009" s="4"/>
      <c r="RYY1009" s="4"/>
      <c r="RYZ1009" s="4"/>
      <c r="RZA1009" s="4"/>
      <c r="RZB1009" s="4"/>
      <c r="RZC1009" s="4"/>
      <c r="RZD1009" s="4"/>
      <c r="RZE1009" s="4"/>
      <c r="RZF1009" s="4"/>
      <c r="RZG1009" s="4"/>
      <c r="RZH1009" s="4"/>
      <c r="RZI1009" s="4"/>
      <c r="RZJ1009" s="4"/>
      <c r="RZK1009" s="4"/>
      <c r="RZL1009" s="4"/>
      <c r="RZM1009" s="4"/>
      <c r="RZN1009" s="4"/>
      <c r="RZO1009" s="4"/>
      <c r="RZP1009" s="4"/>
      <c r="RZQ1009" s="4"/>
      <c r="RZR1009" s="4"/>
      <c r="RZS1009" s="4"/>
      <c r="RZT1009" s="4"/>
      <c r="RZU1009" s="4"/>
      <c r="RZV1009" s="4"/>
      <c r="RZW1009" s="4"/>
      <c r="RZX1009" s="4"/>
      <c r="RZY1009" s="4"/>
      <c r="RZZ1009" s="4"/>
      <c r="SAA1009" s="4"/>
      <c r="SAB1009" s="4"/>
      <c r="SAC1009" s="4"/>
      <c r="SAD1009" s="4"/>
      <c r="SAE1009" s="4"/>
      <c r="SAF1009" s="4"/>
      <c r="SAG1009" s="4"/>
      <c r="SAH1009" s="4"/>
      <c r="SAI1009" s="4"/>
      <c r="SAJ1009" s="4"/>
      <c r="SAK1009" s="4"/>
      <c r="SAL1009" s="4"/>
      <c r="SAM1009" s="4"/>
      <c r="SAN1009" s="4"/>
      <c r="SAO1009" s="4"/>
      <c r="SAP1009" s="4"/>
      <c r="SAQ1009" s="4"/>
      <c r="SAR1009" s="4"/>
      <c r="SAS1009" s="4"/>
      <c r="SAT1009" s="4"/>
      <c r="SAU1009" s="4"/>
      <c r="SAV1009" s="4"/>
      <c r="SAW1009" s="4"/>
      <c r="SAX1009" s="4"/>
      <c r="SAY1009" s="4"/>
      <c r="SAZ1009" s="4"/>
      <c r="SBA1009" s="4"/>
      <c r="SBB1009" s="4"/>
      <c r="SBC1009" s="4"/>
      <c r="SBD1009" s="4"/>
      <c r="SBE1009" s="4"/>
      <c r="SBF1009" s="4"/>
      <c r="SBG1009" s="4"/>
      <c r="SBH1009" s="4"/>
      <c r="SBI1009" s="4"/>
      <c r="SBJ1009" s="4"/>
      <c r="SBK1009" s="4"/>
      <c r="SBL1009" s="4"/>
      <c r="SBM1009" s="4"/>
      <c r="SBN1009" s="4"/>
      <c r="SBO1009" s="4"/>
      <c r="SBP1009" s="4"/>
      <c r="SBQ1009" s="4"/>
      <c r="SBR1009" s="4"/>
      <c r="SBS1009" s="4"/>
      <c r="SBT1009" s="4"/>
      <c r="SBU1009" s="4"/>
      <c r="SBV1009" s="4"/>
      <c r="SBW1009" s="4"/>
      <c r="SBX1009" s="4"/>
      <c r="SBY1009" s="4"/>
      <c r="SBZ1009" s="4"/>
      <c r="SCA1009" s="4"/>
      <c r="SCB1009" s="4"/>
      <c r="SCC1009" s="4"/>
      <c r="SCD1009" s="4"/>
      <c r="SCE1009" s="4"/>
      <c r="SCF1009" s="4"/>
      <c r="SCG1009" s="4"/>
      <c r="SCH1009" s="4"/>
      <c r="SCI1009" s="4"/>
      <c r="SCJ1009" s="4"/>
      <c r="SCK1009" s="4"/>
      <c r="SCL1009" s="4"/>
      <c r="SCM1009" s="4"/>
      <c r="SCN1009" s="4"/>
      <c r="SCO1009" s="4"/>
      <c r="SCP1009" s="4"/>
      <c r="SCQ1009" s="4"/>
      <c r="SCR1009" s="4"/>
      <c r="SCS1009" s="4"/>
      <c r="SCT1009" s="4"/>
      <c r="SCU1009" s="4"/>
      <c r="SCV1009" s="4"/>
      <c r="SCW1009" s="4"/>
      <c r="SCX1009" s="4"/>
      <c r="SCY1009" s="4"/>
      <c r="SCZ1009" s="4"/>
      <c r="SDA1009" s="4"/>
      <c r="SDB1009" s="4"/>
      <c r="SDC1009" s="4"/>
      <c r="SDD1009" s="4"/>
      <c r="SDE1009" s="4"/>
      <c r="SDF1009" s="4"/>
      <c r="SDG1009" s="4"/>
      <c r="SDH1009" s="4"/>
      <c r="SDI1009" s="4"/>
      <c r="SDJ1009" s="4"/>
      <c r="SDK1009" s="4"/>
      <c r="SDL1009" s="4"/>
      <c r="SDM1009" s="4"/>
      <c r="SDN1009" s="4"/>
      <c r="SDO1009" s="4"/>
      <c r="SDP1009" s="4"/>
      <c r="SDQ1009" s="4"/>
      <c r="SDR1009" s="4"/>
      <c r="SDS1009" s="4"/>
      <c r="SDT1009" s="4"/>
      <c r="SDU1009" s="4"/>
      <c r="SDV1009" s="4"/>
      <c r="SDW1009" s="4"/>
      <c r="SDX1009" s="4"/>
      <c r="SDY1009" s="4"/>
      <c r="SDZ1009" s="4"/>
      <c r="SEA1009" s="4"/>
      <c r="SEB1009" s="4"/>
      <c r="SEC1009" s="4"/>
      <c r="SED1009" s="4"/>
      <c r="SEE1009" s="4"/>
      <c r="SEF1009" s="4"/>
      <c r="SEG1009" s="4"/>
      <c r="SEH1009" s="4"/>
      <c r="SEI1009" s="4"/>
      <c r="SEJ1009" s="4"/>
      <c r="SEK1009" s="4"/>
      <c r="SEL1009" s="4"/>
      <c r="SEM1009" s="4"/>
      <c r="SEN1009" s="4"/>
      <c r="SEO1009" s="4"/>
      <c r="SEP1009" s="4"/>
      <c r="SEQ1009" s="4"/>
      <c r="SER1009" s="4"/>
      <c r="SES1009" s="4"/>
      <c r="SET1009" s="4"/>
      <c r="SEU1009" s="4"/>
      <c r="SEV1009" s="4"/>
      <c r="SEW1009" s="4"/>
      <c r="SEX1009" s="4"/>
      <c r="SEY1009" s="4"/>
      <c r="SEZ1009" s="4"/>
      <c r="SFA1009" s="4"/>
      <c r="SFB1009" s="4"/>
      <c r="SFC1009" s="4"/>
      <c r="SFD1009" s="4"/>
      <c r="SFE1009" s="4"/>
      <c r="SFF1009" s="4"/>
      <c r="SFG1009" s="4"/>
      <c r="SFH1009" s="4"/>
      <c r="SFI1009" s="4"/>
      <c r="SFJ1009" s="4"/>
      <c r="SFK1009" s="4"/>
      <c r="SFL1009" s="4"/>
      <c r="SFM1009" s="4"/>
      <c r="SFN1009" s="4"/>
      <c r="SFO1009" s="4"/>
      <c r="SFP1009" s="4"/>
      <c r="SFQ1009" s="4"/>
      <c r="SFR1009" s="4"/>
      <c r="SFS1009" s="4"/>
      <c r="SFT1009" s="4"/>
      <c r="SFU1009" s="4"/>
      <c r="SFV1009" s="4"/>
      <c r="SFW1009" s="4"/>
      <c r="SFX1009" s="4"/>
      <c r="SFY1009" s="4"/>
      <c r="SFZ1009" s="4"/>
      <c r="SGA1009" s="4"/>
      <c r="SGB1009" s="4"/>
      <c r="SGC1009" s="4"/>
      <c r="SGD1009" s="4"/>
      <c r="SGE1009" s="4"/>
      <c r="SGF1009" s="4"/>
      <c r="SGG1009" s="4"/>
      <c r="SGH1009" s="4"/>
      <c r="SGI1009" s="4"/>
      <c r="SGJ1009" s="4"/>
      <c r="SGK1009" s="4"/>
      <c r="SGL1009" s="4"/>
      <c r="SGM1009" s="4"/>
      <c r="SGN1009" s="4"/>
      <c r="SGO1009" s="4"/>
      <c r="SGP1009" s="4"/>
      <c r="SGQ1009" s="4"/>
      <c r="SGR1009" s="4"/>
      <c r="SGS1009" s="4"/>
      <c r="SGT1009" s="4"/>
      <c r="SGU1009" s="4"/>
      <c r="SGV1009" s="4"/>
      <c r="SGW1009" s="4"/>
      <c r="SGX1009" s="4"/>
      <c r="SGY1009" s="4"/>
      <c r="SGZ1009" s="4"/>
      <c r="SHA1009" s="4"/>
      <c r="SHB1009" s="4"/>
      <c r="SHC1009" s="4"/>
      <c r="SHD1009" s="4"/>
      <c r="SHE1009" s="4"/>
      <c r="SHF1009" s="4"/>
      <c r="SHG1009" s="4"/>
      <c r="SHH1009" s="4"/>
      <c r="SHI1009" s="4"/>
      <c r="SHJ1009" s="4"/>
      <c r="SHK1009" s="4"/>
      <c r="SHL1009" s="4"/>
      <c r="SHM1009" s="4"/>
      <c r="SHN1009" s="4"/>
      <c r="SHO1009" s="4"/>
      <c r="SHP1009" s="4"/>
      <c r="SHQ1009" s="4"/>
      <c r="SHR1009" s="4"/>
      <c r="SHS1009" s="4"/>
      <c r="SHT1009" s="4"/>
      <c r="SHU1009" s="4"/>
      <c r="SHV1009" s="4"/>
      <c r="SHW1009" s="4"/>
      <c r="SHX1009" s="4"/>
      <c r="SHY1009" s="4"/>
      <c r="SHZ1009" s="4"/>
      <c r="SIA1009" s="4"/>
      <c r="SIB1009" s="4"/>
      <c r="SIC1009" s="4"/>
      <c r="SID1009" s="4"/>
      <c r="SIE1009" s="4"/>
      <c r="SIF1009" s="4"/>
      <c r="SIG1009" s="4"/>
      <c r="SIH1009" s="4"/>
      <c r="SII1009" s="4"/>
      <c r="SIJ1009" s="4"/>
      <c r="SIK1009" s="4"/>
      <c r="SIL1009" s="4"/>
      <c r="SIM1009" s="4"/>
      <c r="SIN1009" s="4"/>
      <c r="SIO1009" s="4"/>
      <c r="SIP1009" s="4"/>
      <c r="SIQ1009" s="4"/>
      <c r="SIR1009" s="4"/>
      <c r="SIS1009" s="4"/>
      <c r="SIT1009" s="4"/>
      <c r="SIU1009" s="4"/>
      <c r="SIV1009" s="4"/>
      <c r="SIW1009" s="4"/>
      <c r="SIX1009" s="4"/>
      <c r="SIY1009" s="4"/>
      <c r="SIZ1009" s="4"/>
      <c r="SJA1009" s="4"/>
      <c r="SJB1009" s="4"/>
      <c r="SJC1009" s="4"/>
      <c r="SJD1009" s="4"/>
      <c r="SJE1009" s="4"/>
      <c r="SJF1009" s="4"/>
      <c r="SJG1009" s="4"/>
      <c r="SJH1009" s="4"/>
      <c r="SJI1009" s="4"/>
      <c r="SJJ1009" s="4"/>
      <c r="SJK1009" s="4"/>
      <c r="SJL1009" s="4"/>
      <c r="SJM1009" s="4"/>
      <c r="SJN1009" s="4"/>
      <c r="SJO1009" s="4"/>
      <c r="SJP1009" s="4"/>
      <c r="SJQ1009" s="4"/>
      <c r="SJR1009" s="4"/>
      <c r="SJS1009" s="4"/>
      <c r="SJT1009" s="4"/>
      <c r="SJU1009" s="4"/>
      <c r="SJV1009" s="4"/>
      <c r="SJW1009" s="4"/>
      <c r="SJX1009" s="4"/>
      <c r="SJY1009" s="4"/>
      <c r="SJZ1009" s="4"/>
      <c r="SKA1009" s="4"/>
      <c r="SKB1009" s="4"/>
      <c r="SKC1009" s="4"/>
      <c r="SKD1009" s="4"/>
      <c r="SKE1009" s="4"/>
      <c r="SKF1009" s="4"/>
      <c r="SKG1009" s="4"/>
      <c r="SKH1009" s="4"/>
      <c r="SKI1009" s="4"/>
      <c r="SKJ1009" s="4"/>
      <c r="SKK1009" s="4"/>
      <c r="SKL1009" s="4"/>
      <c r="SKM1009" s="4"/>
      <c r="SKN1009" s="4"/>
      <c r="SKO1009" s="4"/>
      <c r="SKP1009" s="4"/>
      <c r="SKQ1009" s="4"/>
      <c r="SKR1009" s="4"/>
      <c r="SKS1009" s="4"/>
      <c r="SKT1009" s="4"/>
      <c r="SKU1009" s="4"/>
      <c r="SKV1009" s="4"/>
      <c r="SKW1009" s="4"/>
      <c r="SKX1009" s="4"/>
      <c r="SKY1009" s="4"/>
      <c r="SKZ1009" s="4"/>
      <c r="SLA1009" s="4"/>
      <c r="SLB1009" s="4"/>
      <c r="SLC1009" s="4"/>
      <c r="SLD1009" s="4"/>
      <c r="SLE1009" s="4"/>
      <c r="SLF1009" s="4"/>
      <c r="SLG1009" s="4"/>
      <c r="SLH1009" s="4"/>
      <c r="SLI1009" s="4"/>
      <c r="SLJ1009" s="4"/>
      <c r="SLK1009" s="4"/>
      <c r="SLL1009" s="4"/>
      <c r="SLM1009" s="4"/>
      <c r="SLN1009" s="4"/>
      <c r="SLO1009" s="4"/>
      <c r="SLP1009" s="4"/>
      <c r="SLQ1009" s="4"/>
      <c r="SLR1009" s="4"/>
      <c r="SLS1009" s="4"/>
      <c r="SLT1009" s="4"/>
      <c r="SLU1009" s="4"/>
      <c r="SLV1009" s="4"/>
      <c r="SLW1009" s="4"/>
      <c r="SLX1009" s="4"/>
      <c r="SLY1009" s="4"/>
      <c r="SLZ1009" s="4"/>
      <c r="SMA1009" s="4"/>
      <c r="SMB1009" s="4"/>
      <c r="SMC1009" s="4"/>
      <c r="SMD1009" s="4"/>
      <c r="SME1009" s="4"/>
      <c r="SMF1009" s="4"/>
      <c r="SMG1009" s="4"/>
      <c r="SMH1009" s="4"/>
      <c r="SMI1009" s="4"/>
      <c r="SMJ1009" s="4"/>
      <c r="SMK1009" s="4"/>
      <c r="SML1009" s="4"/>
      <c r="SMM1009" s="4"/>
      <c r="SMN1009" s="4"/>
      <c r="SMO1009" s="4"/>
      <c r="SMP1009" s="4"/>
      <c r="SMQ1009" s="4"/>
      <c r="SMR1009" s="4"/>
      <c r="SMS1009" s="4"/>
      <c r="SMT1009" s="4"/>
      <c r="SMU1009" s="4"/>
      <c r="SMV1009" s="4"/>
      <c r="SMW1009" s="4"/>
      <c r="SMX1009" s="4"/>
      <c r="SMY1009" s="4"/>
      <c r="SMZ1009" s="4"/>
      <c r="SNA1009" s="4"/>
      <c r="SNB1009" s="4"/>
      <c r="SNC1009" s="4"/>
      <c r="SND1009" s="4"/>
      <c r="SNE1009" s="4"/>
      <c r="SNF1009" s="4"/>
      <c r="SNG1009" s="4"/>
      <c r="SNH1009" s="4"/>
      <c r="SNI1009" s="4"/>
      <c r="SNJ1009" s="4"/>
      <c r="SNK1009" s="4"/>
      <c r="SNL1009" s="4"/>
      <c r="SNM1009" s="4"/>
      <c r="SNN1009" s="4"/>
      <c r="SNO1009" s="4"/>
      <c r="SNP1009" s="4"/>
      <c r="SNQ1009" s="4"/>
      <c r="SNR1009" s="4"/>
      <c r="SNS1009" s="4"/>
      <c r="SNT1009" s="4"/>
      <c r="SNU1009" s="4"/>
      <c r="SNV1009" s="4"/>
      <c r="SNW1009" s="4"/>
      <c r="SNX1009" s="4"/>
      <c r="SNY1009" s="4"/>
      <c r="SNZ1009" s="4"/>
      <c r="SOA1009" s="4"/>
      <c r="SOB1009" s="4"/>
      <c r="SOC1009" s="4"/>
      <c r="SOD1009" s="4"/>
      <c r="SOE1009" s="4"/>
      <c r="SOF1009" s="4"/>
      <c r="SOG1009" s="4"/>
      <c r="SOH1009" s="4"/>
      <c r="SOI1009" s="4"/>
      <c r="SOJ1009" s="4"/>
      <c r="SOK1009" s="4"/>
      <c r="SOL1009" s="4"/>
      <c r="SOM1009" s="4"/>
      <c r="SON1009" s="4"/>
      <c r="SOO1009" s="4"/>
      <c r="SOP1009" s="4"/>
      <c r="SOQ1009" s="4"/>
      <c r="SOR1009" s="4"/>
      <c r="SOS1009" s="4"/>
      <c r="SOT1009" s="4"/>
      <c r="SOU1009" s="4"/>
      <c r="SOV1009" s="4"/>
      <c r="SOW1009" s="4"/>
      <c r="SOX1009" s="4"/>
      <c r="SOY1009" s="4"/>
      <c r="SOZ1009" s="4"/>
      <c r="SPA1009" s="4"/>
      <c r="SPB1009" s="4"/>
      <c r="SPC1009" s="4"/>
      <c r="SPD1009" s="4"/>
      <c r="SPE1009" s="4"/>
      <c r="SPF1009" s="4"/>
      <c r="SPG1009" s="4"/>
      <c r="SPH1009" s="4"/>
      <c r="SPI1009" s="4"/>
      <c r="SPJ1009" s="4"/>
      <c r="SPK1009" s="4"/>
      <c r="SPL1009" s="4"/>
      <c r="SPM1009" s="4"/>
      <c r="SPN1009" s="4"/>
      <c r="SPO1009" s="4"/>
      <c r="SPP1009" s="4"/>
      <c r="SPQ1009" s="4"/>
      <c r="SPR1009" s="4"/>
      <c r="SPS1009" s="4"/>
      <c r="SPT1009" s="4"/>
      <c r="SPU1009" s="4"/>
      <c r="SPV1009" s="4"/>
      <c r="SPW1009" s="4"/>
      <c r="SPX1009" s="4"/>
      <c r="SPY1009" s="4"/>
      <c r="SPZ1009" s="4"/>
      <c r="SQA1009" s="4"/>
      <c r="SQB1009" s="4"/>
      <c r="SQC1009" s="4"/>
      <c r="SQD1009" s="4"/>
      <c r="SQE1009" s="4"/>
      <c r="SQF1009" s="4"/>
      <c r="SQG1009" s="4"/>
      <c r="SQH1009" s="4"/>
      <c r="SQI1009" s="4"/>
      <c r="SQJ1009" s="4"/>
      <c r="SQK1009" s="4"/>
      <c r="SQL1009" s="4"/>
      <c r="SQM1009" s="4"/>
      <c r="SQN1009" s="4"/>
      <c r="SQO1009" s="4"/>
      <c r="SQP1009" s="4"/>
      <c r="SQQ1009" s="4"/>
      <c r="SQR1009" s="4"/>
      <c r="SQS1009" s="4"/>
      <c r="SQT1009" s="4"/>
      <c r="SQU1009" s="4"/>
      <c r="SQV1009" s="4"/>
      <c r="SQW1009" s="4"/>
      <c r="SQX1009" s="4"/>
      <c r="SQY1009" s="4"/>
      <c r="SQZ1009" s="4"/>
      <c r="SRA1009" s="4"/>
      <c r="SRB1009" s="4"/>
      <c r="SRC1009" s="4"/>
      <c r="SRD1009" s="4"/>
      <c r="SRE1009" s="4"/>
      <c r="SRF1009" s="4"/>
      <c r="SRG1009" s="4"/>
      <c r="SRH1009" s="4"/>
      <c r="SRI1009" s="4"/>
      <c r="SRJ1009" s="4"/>
      <c r="SRK1009" s="4"/>
      <c r="SRL1009" s="4"/>
      <c r="SRM1009" s="4"/>
      <c r="SRN1009" s="4"/>
      <c r="SRO1009" s="4"/>
      <c r="SRP1009" s="4"/>
      <c r="SRQ1009" s="4"/>
      <c r="SRR1009" s="4"/>
      <c r="SRS1009" s="4"/>
      <c r="SRT1009" s="4"/>
      <c r="SRU1009" s="4"/>
      <c r="SRV1009" s="4"/>
      <c r="SRW1009" s="4"/>
      <c r="SRX1009" s="4"/>
      <c r="SRY1009" s="4"/>
      <c r="SRZ1009" s="4"/>
      <c r="SSA1009" s="4"/>
      <c r="SSB1009" s="4"/>
      <c r="SSC1009" s="4"/>
      <c r="SSD1009" s="4"/>
      <c r="SSE1009" s="4"/>
      <c r="SSF1009" s="4"/>
      <c r="SSG1009" s="4"/>
      <c r="SSH1009" s="4"/>
      <c r="SSI1009" s="4"/>
      <c r="SSJ1009" s="4"/>
      <c r="SSK1009" s="4"/>
      <c r="SSL1009" s="4"/>
      <c r="SSM1009" s="4"/>
      <c r="SSN1009" s="4"/>
      <c r="SSO1009" s="4"/>
      <c r="SSP1009" s="4"/>
      <c r="SSQ1009" s="4"/>
      <c r="SSR1009" s="4"/>
      <c r="SSS1009" s="4"/>
      <c r="SST1009" s="4"/>
      <c r="SSU1009" s="4"/>
      <c r="SSV1009" s="4"/>
      <c r="SSW1009" s="4"/>
      <c r="SSX1009" s="4"/>
      <c r="SSY1009" s="4"/>
      <c r="SSZ1009" s="4"/>
      <c r="STA1009" s="4"/>
      <c r="STB1009" s="4"/>
      <c r="STC1009" s="4"/>
      <c r="STD1009" s="4"/>
      <c r="STE1009" s="4"/>
      <c r="STF1009" s="4"/>
      <c r="STG1009" s="4"/>
      <c r="STH1009" s="4"/>
      <c r="STI1009" s="4"/>
      <c r="STJ1009" s="4"/>
      <c r="STK1009" s="4"/>
      <c r="STL1009" s="4"/>
      <c r="STM1009" s="4"/>
      <c r="STN1009" s="4"/>
      <c r="STO1009" s="4"/>
      <c r="STP1009" s="4"/>
      <c r="STQ1009" s="4"/>
      <c r="STR1009" s="4"/>
      <c r="STS1009" s="4"/>
      <c r="STT1009" s="4"/>
      <c r="STU1009" s="4"/>
      <c r="STV1009" s="4"/>
      <c r="STW1009" s="4"/>
      <c r="STX1009" s="4"/>
      <c r="STY1009" s="4"/>
      <c r="STZ1009" s="4"/>
      <c r="SUA1009" s="4"/>
      <c r="SUB1009" s="4"/>
      <c r="SUC1009" s="4"/>
      <c r="SUD1009" s="4"/>
      <c r="SUE1009" s="4"/>
      <c r="SUF1009" s="4"/>
      <c r="SUG1009" s="4"/>
      <c r="SUH1009" s="4"/>
      <c r="SUI1009" s="4"/>
      <c r="SUJ1009" s="4"/>
      <c r="SUK1009" s="4"/>
      <c r="SUL1009" s="4"/>
      <c r="SUM1009" s="4"/>
      <c r="SUN1009" s="4"/>
      <c r="SUO1009" s="4"/>
      <c r="SUP1009" s="4"/>
      <c r="SUQ1009" s="4"/>
      <c r="SUR1009" s="4"/>
      <c r="SUS1009" s="4"/>
      <c r="SUT1009" s="4"/>
      <c r="SUU1009" s="4"/>
      <c r="SUV1009" s="4"/>
      <c r="SUW1009" s="4"/>
      <c r="SUX1009" s="4"/>
      <c r="SUY1009" s="4"/>
      <c r="SUZ1009" s="4"/>
      <c r="SVA1009" s="4"/>
      <c r="SVB1009" s="4"/>
      <c r="SVC1009" s="4"/>
      <c r="SVD1009" s="4"/>
      <c r="SVE1009" s="4"/>
      <c r="SVF1009" s="4"/>
      <c r="SVG1009" s="4"/>
      <c r="SVH1009" s="4"/>
      <c r="SVI1009" s="4"/>
      <c r="SVJ1009" s="4"/>
      <c r="SVK1009" s="4"/>
      <c r="SVL1009" s="4"/>
      <c r="SVM1009" s="4"/>
      <c r="SVN1009" s="4"/>
      <c r="SVO1009" s="4"/>
      <c r="SVP1009" s="4"/>
      <c r="SVQ1009" s="4"/>
      <c r="SVR1009" s="4"/>
      <c r="SVS1009" s="4"/>
      <c r="SVT1009" s="4"/>
      <c r="SVU1009" s="4"/>
      <c r="SVV1009" s="4"/>
      <c r="SVW1009" s="4"/>
      <c r="SVX1009" s="4"/>
      <c r="SVY1009" s="4"/>
      <c r="SVZ1009" s="4"/>
      <c r="SWA1009" s="4"/>
      <c r="SWB1009" s="4"/>
      <c r="SWC1009" s="4"/>
      <c r="SWD1009" s="4"/>
      <c r="SWE1009" s="4"/>
      <c r="SWF1009" s="4"/>
      <c r="SWG1009" s="4"/>
      <c r="SWH1009" s="4"/>
      <c r="SWI1009" s="4"/>
      <c r="SWJ1009" s="4"/>
      <c r="SWK1009" s="4"/>
      <c r="SWL1009" s="4"/>
      <c r="SWM1009" s="4"/>
      <c r="SWN1009" s="4"/>
      <c r="SWO1009" s="4"/>
      <c r="SWP1009" s="4"/>
      <c r="SWQ1009" s="4"/>
      <c r="SWR1009" s="4"/>
      <c r="SWS1009" s="4"/>
      <c r="SWT1009" s="4"/>
      <c r="SWU1009" s="4"/>
      <c r="SWV1009" s="4"/>
      <c r="SWW1009" s="4"/>
      <c r="SWX1009" s="4"/>
      <c r="SWY1009" s="4"/>
      <c r="SWZ1009" s="4"/>
      <c r="SXA1009" s="4"/>
      <c r="SXB1009" s="4"/>
      <c r="SXC1009" s="4"/>
      <c r="SXD1009" s="4"/>
      <c r="SXE1009" s="4"/>
      <c r="SXF1009" s="4"/>
      <c r="SXG1009" s="4"/>
      <c r="SXH1009" s="4"/>
      <c r="SXI1009" s="4"/>
      <c r="SXJ1009" s="4"/>
      <c r="SXK1009" s="4"/>
      <c r="SXL1009" s="4"/>
      <c r="SXM1009" s="4"/>
      <c r="SXN1009" s="4"/>
      <c r="SXO1009" s="4"/>
      <c r="SXP1009" s="4"/>
      <c r="SXQ1009" s="4"/>
      <c r="SXR1009" s="4"/>
      <c r="SXS1009" s="4"/>
      <c r="SXT1009" s="4"/>
      <c r="SXU1009" s="4"/>
      <c r="SXV1009" s="4"/>
      <c r="SXW1009" s="4"/>
      <c r="SXX1009" s="4"/>
      <c r="SXY1009" s="4"/>
      <c r="SXZ1009" s="4"/>
      <c r="SYA1009" s="4"/>
      <c r="SYB1009" s="4"/>
      <c r="SYC1009" s="4"/>
      <c r="SYD1009" s="4"/>
      <c r="SYE1009" s="4"/>
      <c r="SYF1009" s="4"/>
      <c r="SYG1009" s="4"/>
      <c r="SYH1009" s="4"/>
      <c r="SYI1009" s="4"/>
      <c r="SYJ1009" s="4"/>
      <c r="SYK1009" s="4"/>
      <c r="SYL1009" s="4"/>
      <c r="SYM1009" s="4"/>
      <c r="SYN1009" s="4"/>
      <c r="SYO1009" s="4"/>
      <c r="SYP1009" s="4"/>
      <c r="SYQ1009" s="4"/>
      <c r="SYR1009" s="4"/>
      <c r="SYS1009" s="4"/>
      <c r="SYT1009" s="4"/>
      <c r="SYU1009" s="4"/>
      <c r="SYV1009" s="4"/>
      <c r="SYW1009" s="4"/>
      <c r="SYX1009" s="4"/>
      <c r="SYY1009" s="4"/>
      <c r="SYZ1009" s="4"/>
      <c r="SZA1009" s="4"/>
      <c r="SZB1009" s="4"/>
      <c r="SZC1009" s="4"/>
      <c r="SZD1009" s="4"/>
      <c r="SZE1009" s="4"/>
      <c r="SZF1009" s="4"/>
      <c r="SZG1009" s="4"/>
      <c r="SZH1009" s="4"/>
      <c r="SZI1009" s="4"/>
      <c r="SZJ1009" s="4"/>
      <c r="SZK1009" s="4"/>
      <c r="SZL1009" s="4"/>
      <c r="SZM1009" s="4"/>
      <c r="SZN1009" s="4"/>
      <c r="SZO1009" s="4"/>
      <c r="SZP1009" s="4"/>
      <c r="SZQ1009" s="4"/>
      <c r="SZR1009" s="4"/>
      <c r="SZS1009" s="4"/>
      <c r="SZT1009" s="4"/>
      <c r="SZU1009" s="4"/>
      <c r="SZV1009" s="4"/>
      <c r="SZW1009" s="4"/>
      <c r="SZX1009" s="4"/>
      <c r="SZY1009" s="4"/>
      <c r="SZZ1009" s="4"/>
      <c r="TAA1009" s="4"/>
      <c r="TAB1009" s="4"/>
      <c r="TAC1009" s="4"/>
      <c r="TAD1009" s="4"/>
      <c r="TAE1009" s="4"/>
      <c r="TAF1009" s="4"/>
      <c r="TAG1009" s="4"/>
      <c r="TAH1009" s="4"/>
      <c r="TAI1009" s="4"/>
      <c r="TAJ1009" s="4"/>
      <c r="TAK1009" s="4"/>
      <c r="TAL1009" s="4"/>
      <c r="TAM1009" s="4"/>
      <c r="TAN1009" s="4"/>
      <c r="TAO1009" s="4"/>
      <c r="TAP1009" s="4"/>
      <c r="TAQ1009" s="4"/>
      <c r="TAR1009" s="4"/>
      <c r="TAS1009" s="4"/>
      <c r="TAT1009" s="4"/>
      <c r="TAU1009" s="4"/>
      <c r="TAV1009" s="4"/>
      <c r="TAW1009" s="4"/>
      <c r="TAX1009" s="4"/>
      <c r="TAY1009" s="4"/>
      <c r="TAZ1009" s="4"/>
      <c r="TBA1009" s="4"/>
      <c r="TBB1009" s="4"/>
      <c r="TBC1009" s="4"/>
      <c r="TBD1009" s="4"/>
      <c r="TBE1009" s="4"/>
      <c r="TBF1009" s="4"/>
      <c r="TBG1009" s="4"/>
      <c r="TBH1009" s="4"/>
      <c r="TBI1009" s="4"/>
      <c r="TBJ1009" s="4"/>
      <c r="TBK1009" s="4"/>
      <c r="TBL1009" s="4"/>
      <c r="TBM1009" s="4"/>
      <c r="TBN1009" s="4"/>
      <c r="TBO1009" s="4"/>
      <c r="TBP1009" s="4"/>
      <c r="TBQ1009" s="4"/>
      <c r="TBR1009" s="4"/>
      <c r="TBS1009" s="4"/>
      <c r="TBT1009" s="4"/>
      <c r="TBU1009" s="4"/>
      <c r="TBV1009" s="4"/>
      <c r="TBW1009" s="4"/>
      <c r="TBX1009" s="4"/>
      <c r="TBY1009" s="4"/>
      <c r="TBZ1009" s="4"/>
      <c r="TCA1009" s="4"/>
      <c r="TCB1009" s="4"/>
      <c r="TCC1009" s="4"/>
      <c r="TCD1009" s="4"/>
      <c r="TCE1009" s="4"/>
      <c r="TCF1009" s="4"/>
      <c r="TCG1009" s="4"/>
      <c r="TCH1009" s="4"/>
      <c r="TCI1009" s="4"/>
      <c r="TCJ1009" s="4"/>
      <c r="TCK1009" s="4"/>
      <c r="TCL1009" s="4"/>
      <c r="TCM1009" s="4"/>
      <c r="TCN1009" s="4"/>
      <c r="TCO1009" s="4"/>
      <c r="TCP1009" s="4"/>
      <c r="TCQ1009" s="4"/>
      <c r="TCR1009" s="4"/>
      <c r="TCS1009" s="4"/>
      <c r="TCT1009" s="4"/>
      <c r="TCU1009" s="4"/>
      <c r="TCV1009" s="4"/>
      <c r="TCW1009" s="4"/>
      <c r="TCX1009" s="4"/>
      <c r="TCY1009" s="4"/>
      <c r="TCZ1009" s="4"/>
      <c r="TDA1009" s="4"/>
      <c r="TDB1009" s="4"/>
      <c r="TDC1009" s="4"/>
      <c r="TDD1009" s="4"/>
      <c r="TDE1009" s="4"/>
      <c r="TDF1009" s="4"/>
      <c r="TDG1009" s="4"/>
      <c r="TDH1009" s="4"/>
      <c r="TDI1009" s="4"/>
      <c r="TDJ1009" s="4"/>
      <c r="TDK1009" s="4"/>
      <c r="TDL1009" s="4"/>
      <c r="TDM1009" s="4"/>
      <c r="TDN1009" s="4"/>
      <c r="TDO1009" s="4"/>
      <c r="TDP1009" s="4"/>
      <c r="TDQ1009" s="4"/>
      <c r="TDR1009" s="4"/>
      <c r="TDS1009" s="4"/>
      <c r="TDT1009" s="4"/>
      <c r="TDU1009" s="4"/>
      <c r="TDV1009" s="4"/>
      <c r="TDW1009" s="4"/>
      <c r="TDX1009" s="4"/>
      <c r="TDY1009" s="4"/>
      <c r="TDZ1009" s="4"/>
      <c r="TEA1009" s="4"/>
      <c r="TEB1009" s="4"/>
      <c r="TEC1009" s="4"/>
      <c r="TED1009" s="4"/>
      <c r="TEE1009" s="4"/>
      <c r="TEF1009" s="4"/>
      <c r="TEG1009" s="4"/>
      <c r="TEH1009" s="4"/>
      <c r="TEI1009" s="4"/>
      <c r="TEJ1009" s="4"/>
      <c r="TEK1009" s="4"/>
      <c r="TEL1009" s="4"/>
      <c r="TEM1009" s="4"/>
      <c r="TEN1009" s="4"/>
      <c r="TEO1009" s="4"/>
      <c r="TEP1009" s="4"/>
      <c r="TEQ1009" s="4"/>
      <c r="TER1009" s="4"/>
      <c r="TES1009" s="4"/>
      <c r="TET1009" s="4"/>
      <c r="TEU1009" s="4"/>
      <c r="TEV1009" s="4"/>
      <c r="TEW1009" s="4"/>
      <c r="TEX1009" s="4"/>
      <c r="TEY1009" s="4"/>
      <c r="TEZ1009" s="4"/>
      <c r="TFA1009" s="4"/>
      <c r="TFB1009" s="4"/>
      <c r="TFC1009" s="4"/>
      <c r="TFD1009" s="4"/>
      <c r="TFE1009" s="4"/>
      <c r="TFF1009" s="4"/>
      <c r="TFG1009" s="4"/>
      <c r="TFH1009" s="4"/>
      <c r="TFI1009" s="4"/>
      <c r="TFJ1009" s="4"/>
      <c r="TFK1009" s="4"/>
      <c r="TFL1009" s="4"/>
      <c r="TFM1009" s="4"/>
      <c r="TFN1009" s="4"/>
      <c r="TFO1009" s="4"/>
      <c r="TFP1009" s="4"/>
      <c r="TFQ1009" s="4"/>
      <c r="TFR1009" s="4"/>
      <c r="TFS1009" s="4"/>
      <c r="TFT1009" s="4"/>
      <c r="TFU1009" s="4"/>
      <c r="TFV1009" s="4"/>
      <c r="TFW1009" s="4"/>
      <c r="TFX1009" s="4"/>
      <c r="TFY1009" s="4"/>
      <c r="TFZ1009" s="4"/>
      <c r="TGA1009" s="4"/>
      <c r="TGB1009" s="4"/>
      <c r="TGC1009" s="4"/>
      <c r="TGD1009" s="4"/>
      <c r="TGE1009" s="4"/>
      <c r="TGF1009" s="4"/>
      <c r="TGG1009" s="4"/>
      <c r="TGH1009" s="4"/>
      <c r="TGI1009" s="4"/>
      <c r="TGJ1009" s="4"/>
      <c r="TGK1009" s="4"/>
      <c r="TGL1009" s="4"/>
      <c r="TGM1009" s="4"/>
      <c r="TGN1009" s="4"/>
      <c r="TGO1009" s="4"/>
      <c r="TGP1009" s="4"/>
      <c r="TGQ1009" s="4"/>
      <c r="TGR1009" s="4"/>
      <c r="TGS1009" s="4"/>
      <c r="TGT1009" s="4"/>
      <c r="TGU1009" s="4"/>
      <c r="TGV1009" s="4"/>
      <c r="TGW1009" s="4"/>
      <c r="TGX1009" s="4"/>
      <c r="TGY1009" s="4"/>
      <c r="TGZ1009" s="4"/>
      <c r="THA1009" s="4"/>
      <c r="THB1009" s="4"/>
      <c r="THC1009" s="4"/>
      <c r="THD1009" s="4"/>
      <c r="THE1009" s="4"/>
      <c r="THF1009" s="4"/>
      <c r="THG1009" s="4"/>
      <c r="THH1009" s="4"/>
      <c r="THI1009" s="4"/>
      <c r="THJ1009" s="4"/>
      <c r="THK1009" s="4"/>
      <c r="THL1009" s="4"/>
      <c r="THM1009" s="4"/>
      <c r="THN1009" s="4"/>
      <c r="THO1009" s="4"/>
      <c r="THP1009" s="4"/>
      <c r="THQ1009" s="4"/>
      <c r="THR1009" s="4"/>
      <c r="THS1009" s="4"/>
      <c r="THT1009" s="4"/>
      <c r="THU1009" s="4"/>
      <c r="THV1009" s="4"/>
      <c r="THW1009" s="4"/>
      <c r="THX1009" s="4"/>
      <c r="THY1009" s="4"/>
      <c r="THZ1009" s="4"/>
      <c r="TIA1009" s="4"/>
      <c r="TIB1009" s="4"/>
      <c r="TIC1009" s="4"/>
      <c r="TID1009" s="4"/>
      <c r="TIE1009" s="4"/>
      <c r="TIF1009" s="4"/>
      <c r="TIG1009" s="4"/>
      <c r="TIH1009" s="4"/>
      <c r="TII1009" s="4"/>
      <c r="TIJ1009" s="4"/>
      <c r="TIK1009" s="4"/>
      <c r="TIL1009" s="4"/>
      <c r="TIM1009" s="4"/>
      <c r="TIN1009" s="4"/>
      <c r="TIO1009" s="4"/>
      <c r="TIP1009" s="4"/>
      <c r="TIQ1009" s="4"/>
      <c r="TIR1009" s="4"/>
      <c r="TIS1009" s="4"/>
      <c r="TIT1009" s="4"/>
      <c r="TIU1009" s="4"/>
      <c r="TIV1009" s="4"/>
      <c r="TIW1009" s="4"/>
      <c r="TIX1009" s="4"/>
      <c r="TIY1009" s="4"/>
      <c r="TIZ1009" s="4"/>
      <c r="TJA1009" s="4"/>
      <c r="TJB1009" s="4"/>
      <c r="TJC1009" s="4"/>
      <c r="TJD1009" s="4"/>
      <c r="TJE1009" s="4"/>
      <c r="TJF1009" s="4"/>
      <c r="TJG1009" s="4"/>
      <c r="TJH1009" s="4"/>
      <c r="TJI1009" s="4"/>
      <c r="TJJ1009" s="4"/>
      <c r="TJK1009" s="4"/>
      <c r="TJL1009" s="4"/>
      <c r="TJM1009" s="4"/>
      <c r="TJN1009" s="4"/>
      <c r="TJO1009" s="4"/>
      <c r="TJP1009" s="4"/>
      <c r="TJQ1009" s="4"/>
      <c r="TJR1009" s="4"/>
      <c r="TJS1009" s="4"/>
      <c r="TJT1009" s="4"/>
      <c r="TJU1009" s="4"/>
      <c r="TJV1009" s="4"/>
      <c r="TJW1009" s="4"/>
      <c r="TJX1009" s="4"/>
      <c r="TJY1009" s="4"/>
      <c r="TJZ1009" s="4"/>
      <c r="TKA1009" s="4"/>
      <c r="TKB1009" s="4"/>
      <c r="TKC1009" s="4"/>
      <c r="TKD1009" s="4"/>
      <c r="TKE1009" s="4"/>
      <c r="TKF1009" s="4"/>
      <c r="TKG1009" s="4"/>
      <c r="TKH1009" s="4"/>
      <c r="TKI1009" s="4"/>
      <c r="TKJ1009" s="4"/>
      <c r="TKK1009" s="4"/>
      <c r="TKL1009" s="4"/>
      <c r="TKM1009" s="4"/>
      <c r="TKN1009" s="4"/>
      <c r="TKO1009" s="4"/>
      <c r="TKP1009" s="4"/>
      <c r="TKQ1009" s="4"/>
      <c r="TKR1009" s="4"/>
      <c r="TKS1009" s="4"/>
      <c r="TKT1009" s="4"/>
      <c r="TKU1009" s="4"/>
      <c r="TKV1009" s="4"/>
      <c r="TKW1009" s="4"/>
      <c r="TKX1009" s="4"/>
      <c r="TKY1009" s="4"/>
      <c r="TKZ1009" s="4"/>
      <c r="TLA1009" s="4"/>
      <c r="TLB1009" s="4"/>
      <c r="TLC1009" s="4"/>
      <c r="TLD1009" s="4"/>
      <c r="TLE1009" s="4"/>
      <c r="TLF1009" s="4"/>
      <c r="TLG1009" s="4"/>
      <c r="TLH1009" s="4"/>
      <c r="TLI1009" s="4"/>
      <c r="TLJ1009" s="4"/>
      <c r="TLK1009" s="4"/>
      <c r="TLL1009" s="4"/>
      <c r="TLM1009" s="4"/>
      <c r="TLN1009" s="4"/>
      <c r="TLO1009" s="4"/>
      <c r="TLP1009" s="4"/>
      <c r="TLQ1009" s="4"/>
      <c r="TLR1009" s="4"/>
      <c r="TLS1009" s="4"/>
      <c r="TLT1009" s="4"/>
      <c r="TLU1009" s="4"/>
      <c r="TLV1009" s="4"/>
      <c r="TLW1009" s="4"/>
      <c r="TLX1009" s="4"/>
      <c r="TLY1009" s="4"/>
      <c r="TLZ1009" s="4"/>
      <c r="TMA1009" s="4"/>
      <c r="TMB1009" s="4"/>
      <c r="TMC1009" s="4"/>
      <c r="TMD1009" s="4"/>
      <c r="TME1009" s="4"/>
      <c r="TMF1009" s="4"/>
      <c r="TMG1009" s="4"/>
      <c r="TMH1009" s="4"/>
      <c r="TMI1009" s="4"/>
      <c r="TMJ1009" s="4"/>
      <c r="TMK1009" s="4"/>
      <c r="TML1009" s="4"/>
      <c r="TMM1009" s="4"/>
      <c r="TMN1009" s="4"/>
      <c r="TMO1009" s="4"/>
      <c r="TMP1009" s="4"/>
      <c r="TMQ1009" s="4"/>
      <c r="TMR1009" s="4"/>
      <c r="TMS1009" s="4"/>
      <c r="TMT1009" s="4"/>
      <c r="TMU1009" s="4"/>
      <c r="TMV1009" s="4"/>
      <c r="TMW1009" s="4"/>
      <c r="TMX1009" s="4"/>
      <c r="TMY1009" s="4"/>
      <c r="TMZ1009" s="4"/>
      <c r="TNA1009" s="4"/>
      <c r="TNB1009" s="4"/>
      <c r="TNC1009" s="4"/>
      <c r="TND1009" s="4"/>
      <c r="TNE1009" s="4"/>
      <c r="TNF1009" s="4"/>
      <c r="TNG1009" s="4"/>
      <c r="TNH1009" s="4"/>
      <c r="TNI1009" s="4"/>
      <c r="TNJ1009" s="4"/>
      <c r="TNK1009" s="4"/>
      <c r="TNL1009" s="4"/>
      <c r="TNM1009" s="4"/>
      <c r="TNN1009" s="4"/>
      <c r="TNO1009" s="4"/>
      <c r="TNP1009" s="4"/>
      <c r="TNQ1009" s="4"/>
      <c r="TNR1009" s="4"/>
      <c r="TNS1009" s="4"/>
      <c r="TNT1009" s="4"/>
      <c r="TNU1009" s="4"/>
      <c r="TNV1009" s="4"/>
      <c r="TNW1009" s="4"/>
      <c r="TNX1009" s="4"/>
      <c r="TNY1009" s="4"/>
      <c r="TNZ1009" s="4"/>
      <c r="TOA1009" s="4"/>
      <c r="TOB1009" s="4"/>
      <c r="TOC1009" s="4"/>
      <c r="TOD1009" s="4"/>
      <c r="TOE1009" s="4"/>
      <c r="TOF1009" s="4"/>
      <c r="TOG1009" s="4"/>
      <c r="TOH1009" s="4"/>
      <c r="TOI1009" s="4"/>
      <c r="TOJ1009" s="4"/>
      <c r="TOK1009" s="4"/>
      <c r="TOL1009" s="4"/>
      <c r="TOM1009" s="4"/>
      <c r="TON1009" s="4"/>
      <c r="TOO1009" s="4"/>
      <c r="TOP1009" s="4"/>
      <c r="TOQ1009" s="4"/>
      <c r="TOR1009" s="4"/>
      <c r="TOS1009" s="4"/>
      <c r="TOT1009" s="4"/>
      <c r="TOU1009" s="4"/>
      <c r="TOV1009" s="4"/>
      <c r="TOW1009" s="4"/>
      <c r="TOX1009" s="4"/>
      <c r="TOY1009" s="4"/>
      <c r="TOZ1009" s="4"/>
      <c r="TPA1009" s="4"/>
      <c r="TPB1009" s="4"/>
      <c r="TPC1009" s="4"/>
      <c r="TPD1009" s="4"/>
      <c r="TPE1009" s="4"/>
      <c r="TPF1009" s="4"/>
      <c r="TPG1009" s="4"/>
      <c r="TPH1009" s="4"/>
      <c r="TPI1009" s="4"/>
      <c r="TPJ1009" s="4"/>
      <c r="TPK1009" s="4"/>
      <c r="TPL1009" s="4"/>
      <c r="TPM1009" s="4"/>
      <c r="TPN1009" s="4"/>
      <c r="TPO1009" s="4"/>
      <c r="TPP1009" s="4"/>
      <c r="TPQ1009" s="4"/>
      <c r="TPR1009" s="4"/>
      <c r="TPS1009" s="4"/>
      <c r="TPT1009" s="4"/>
      <c r="TPU1009" s="4"/>
      <c r="TPV1009" s="4"/>
      <c r="TPW1009" s="4"/>
      <c r="TPX1009" s="4"/>
      <c r="TPY1009" s="4"/>
      <c r="TPZ1009" s="4"/>
      <c r="TQA1009" s="4"/>
      <c r="TQB1009" s="4"/>
      <c r="TQC1009" s="4"/>
      <c r="TQD1009" s="4"/>
      <c r="TQE1009" s="4"/>
      <c r="TQF1009" s="4"/>
      <c r="TQG1009" s="4"/>
      <c r="TQH1009" s="4"/>
      <c r="TQI1009" s="4"/>
      <c r="TQJ1009" s="4"/>
      <c r="TQK1009" s="4"/>
      <c r="TQL1009" s="4"/>
      <c r="TQM1009" s="4"/>
      <c r="TQN1009" s="4"/>
      <c r="TQO1009" s="4"/>
      <c r="TQP1009" s="4"/>
      <c r="TQQ1009" s="4"/>
      <c r="TQR1009" s="4"/>
      <c r="TQS1009" s="4"/>
      <c r="TQT1009" s="4"/>
      <c r="TQU1009" s="4"/>
      <c r="TQV1009" s="4"/>
      <c r="TQW1009" s="4"/>
      <c r="TQX1009" s="4"/>
      <c r="TQY1009" s="4"/>
      <c r="TQZ1009" s="4"/>
      <c r="TRA1009" s="4"/>
      <c r="TRB1009" s="4"/>
      <c r="TRC1009" s="4"/>
      <c r="TRD1009" s="4"/>
      <c r="TRE1009" s="4"/>
      <c r="TRF1009" s="4"/>
      <c r="TRG1009" s="4"/>
      <c r="TRH1009" s="4"/>
      <c r="TRI1009" s="4"/>
      <c r="TRJ1009" s="4"/>
      <c r="TRK1009" s="4"/>
      <c r="TRL1009" s="4"/>
      <c r="TRM1009" s="4"/>
      <c r="TRN1009" s="4"/>
      <c r="TRO1009" s="4"/>
      <c r="TRP1009" s="4"/>
      <c r="TRQ1009" s="4"/>
      <c r="TRR1009" s="4"/>
      <c r="TRS1009" s="4"/>
      <c r="TRT1009" s="4"/>
      <c r="TRU1009" s="4"/>
      <c r="TRV1009" s="4"/>
      <c r="TRW1009" s="4"/>
      <c r="TRX1009" s="4"/>
      <c r="TRY1009" s="4"/>
      <c r="TRZ1009" s="4"/>
      <c r="TSA1009" s="4"/>
      <c r="TSB1009" s="4"/>
      <c r="TSC1009" s="4"/>
      <c r="TSD1009" s="4"/>
      <c r="TSE1009" s="4"/>
      <c r="TSF1009" s="4"/>
      <c r="TSG1009" s="4"/>
      <c r="TSH1009" s="4"/>
      <c r="TSI1009" s="4"/>
      <c r="TSJ1009" s="4"/>
      <c r="TSK1009" s="4"/>
      <c r="TSL1009" s="4"/>
      <c r="TSM1009" s="4"/>
      <c r="TSN1009" s="4"/>
      <c r="TSO1009" s="4"/>
      <c r="TSP1009" s="4"/>
      <c r="TSQ1009" s="4"/>
      <c r="TSR1009" s="4"/>
      <c r="TSS1009" s="4"/>
      <c r="TST1009" s="4"/>
      <c r="TSU1009" s="4"/>
      <c r="TSV1009" s="4"/>
      <c r="TSW1009" s="4"/>
      <c r="TSX1009" s="4"/>
      <c r="TSY1009" s="4"/>
      <c r="TSZ1009" s="4"/>
      <c r="TTA1009" s="4"/>
      <c r="TTB1009" s="4"/>
      <c r="TTC1009" s="4"/>
      <c r="TTD1009" s="4"/>
      <c r="TTE1009" s="4"/>
      <c r="TTF1009" s="4"/>
      <c r="TTG1009" s="4"/>
      <c r="TTH1009" s="4"/>
      <c r="TTI1009" s="4"/>
      <c r="TTJ1009" s="4"/>
      <c r="TTK1009" s="4"/>
      <c r="TTL1009" s="4"/>
      <c r="TTM1009" s="4"/>
      <c r="TTN1009" s="4"/>
      <c r="TTO1009" s="4"/>
      <c r="TTP1009" s="4"/>
      <c r="TTQ1009" s="4"/>
      <c r="TTR1009" s="4"/>
      <c r="TTS1009" s="4"/>
      <c r="TTT1009" s="4"/>
      <c r="TTU1009" s="4"/>
      <c r="TTV1009" s="4"/>
      <c r="TTW1009" s="4"/>
      <c r="TTX1009" s="4"/>
      <c r="TTY1009" s="4"/>
      <c r="TTZ1009" s="4"/>
      <c r="TUA1009" s="4"/>
      <c r="TUB1009" s="4"/>
      <c r="TUC1009" s="4"/>
      <c r="TUD1009" s="4"/>
      <c r="TUE1009" s="4"/>
      <c r="TUF1009" s="4"/>
      <c r="TUG1009" s="4"/>
      <c r="TUH1009" s="4"/>
      <c r="TUI1009" s="4"/>
      <c r="TUJ1009" s="4"/>
      <c r="TUK1009" s="4"/>
      <c r="TUL1009" s="4"/>
      <c r="TUM1009" s="4"/>
      <c r="TUN1009" s="4"/>
      <c r="TUO1009" s="4"/>
      <c r="TUP1009" s="4"/>
      <c r="TUQ1009" s="4"/>
      <c r="TUR1009" s="4"/>
      <c r="TUS1009" s="4"/>
      <c r="TUT1009" s="4"/>
      <c r="TUU1009" s="4"/>
      <c r="TUV1009" s="4"/>
      <c r="TUW1009" s="4"/>
      <c r="TUX1009" s="4"/>
      <c r="TUY1009" s="4"/>
      <c r="TUZ1009" s="4"/>
      <c r="TVA1009" s="4"/>
      <c r="TVB1009" s="4"/>
      <c r="TVC1009" s="4"/>
      <c r="TVD1009" s="4"/>
      <c r="TVE1009" s="4"/>
      <c r="TVF1009" s="4"/>
      <c r="TVG1009" s="4"/>
      <c r="TVH1009" s="4"/>
      <c r="TVI1009" s="4"/>
      <c r="TVJ1009" s="4"/>
      <c r="TVK1009" s="4"/>
      <c r="TVL1009" s="4"/>
      <c r="TVM1009" s="4"/>
      <c r="TVN1009" s="4"/>
      <c r="TVO1009" s="4"/>
      <c r="TVP1009" s="4"/>
      <c r="TVQ1009" s="4"/>
      <c r="TVR1009" s="4"/>
      <c r="TVS1009" s="4"/>
      <c r="TVT1009" s="4"/>
      <c r="TVU1009" s="4"/>
      <c r="TVV1009" s="4"/>
      <c r="TVW1009" s="4"/>
      <c r="TVX1009" s="4"/>
      <c r="TVY1009" s="4"/>
      <c r="TVZ1009" s="4"/>
      <c r="TWA1009" s="4"/>
      <c r="TWB1009" s="4"/>
      <c r="TWC1009" s="4"/>
      <c r="TWD1009" s="4"/>
      <c r="TWE1009" s="4"/>
      <c r="TWF1009" s="4"/>
      <c r="TWG1009" s="4"/>
      <c r="TWH1009" s="4"/>
      <c r="TWI1009" s="4"/>
      <c r="TWJ1009" s="4"/>
      <c r="TWK1009" s="4"/>
      <c r="TWL1009" s="4"/>
      <c r="TWM1009" s="4"/>
      <c r="TWN1009" s="4"/>
      <c r="TWO1009" s="4"/>
      <c r="TWP1009" s="4"/>
      <c r="TWQ1009" s="4"/>
      <c r="TWR1009" s="4"/>
      <c r="TWS1009" s="4"/>
      <c r="TWT1009" s="4"/>
      <c r="TWU1009" s="4"/>
      <c r="TWV1009" s="4"/>
      <c r="TWW1009" s="4"/>
      <c r="TWX1009" s="4"/>
      <c r="TWY1009" s="4"/>
      <c r="TWZ1009" s="4"/>
      <c r="TXA1009" s="4"/>
      <c r="TXB1009" s="4"/>
      <c r="TXC1009" s="4"/>
      <c r="TXD1009" s="4"/>
      <c r="TXE1009" s="4"/>
      <c r="TXF1009" s="4"/>
      <c r="TXG1009" s="4"/>
      <c r="TXH1009" s="4"/>
      <c r="TXI1009" s="4"/>
      <c r="TXJ1009" s="4"/>
      <c r="TXK1009" s="4"/>
      <c r="TXL1009" s="4"/>
      <c r="TXM1009" s="4"/>
      <c r="TXN1009" s="4"/>
      <c r="TXO1009" s="4"/>
      <c r="TXP1009" s="4"/>
      <c r="TXQ1009" s="4"/>
      <c r="TXR1009" s="4"/>
      <c r="TXS1009" s="4"/>
      <c r="TXT1009" s="4"/>
      <c r="TXU1009" s="4"/>
      <c r="TXV1009" s="4"/>
      <c r="TXW1009" s="4"/>
      <c r="TXX1009" s="4"/>
      <c r="TXY1009" s="4"/>
      <c r="TXZ1009" s="4"/>
      <c r="TYA1009" s="4"/>
      <c r="TYB1009" s="4"/>
      <c r="TYC1009" s="4"/>
      <c r="TYD1009" s="4"/>
      <c r="TYE1009" s="4"/>
      <c r="TYF1009" s="4"/>
      <c r="TYG1009" s="4"/>
      <c r="TYH1009" s="4"/>
      <c r="TYI1009" s="4"/>
      <c r="TYJ1009" s="4"/>
      <c r="TYK1009" s="4"/>
      <c r="TYL1009" s="4"/>
      <c r="TYM1009" s="4"/>
      <c r="TYN1009" s="4"/>
      <c r="TYO1009" s="4"/>
      <c r="TYP1009" s="4"/>
      <c r="TYQ1009" s="4"/>
      <c r="TYR1009" s="4"/>
      <c r="TYS1009" s="4"/>
      <c r="TYT1009" s="4"/>
      <c r="TYU1009" s="4"/>
      <c r="TYV1009" s="4"/>
      <c r="TYW1009" s="4"/>
      <c r="TYX1009" s="4"/>
      <c r="TYY1009" s="4"/>
      <c r="TYZ1009" s="4"/>
      <c r="TZA1009" s="4"/>
      <c r="TZB1009" s="4"/>
      <c r="TZC1009" s="4"/>
      <c r="TZD1009" s="4"/>
      <c r="TZE1009" s="4"/>
      <c r="TZF1009" s="4"/>
      <c r="TZG1009" s="4"/>
      <c r="TZH1009" s="4"/>
      <c r="TZI1009" s="4"/>
      <c r="TZJ1009" s="4"/>
      <c r="TZK1009" s="4"/>
      <c r="TZL1009" s="4"/>
      <c r="TZM1009" s="4"/>
      <c r="TZN1009" s="4"/>
      <c r="TZO1009" s="4"/>
      <c r="TZP1009" s="4"/>
      <c r="TZQ1009" s="4"/>
      <c r="TZR1009" s="4"/>
      <c r="TZS1009" s="4"/>
      <c r="TZT1009" s="4"/>
      <c r="TZU1009" s="4"/>
      <c r="TZV1009" s="4"/>
      <c r="TZW1009" s="4"/>
      <c r="TZX1009" s="4"/>
      <c r="TZY1009" s="4"/>
      <c r="TZZ1009" s="4"/>
      <c r="UAA1009" s="4"/>
      <c r="UAB1009" s="4"/>
      <c r="UAC1009" s="4"/>
      <c r="UAD1009" s="4"/>
      <c r="UAE1009" s="4"/>
      <c r="UAF1009" s="4"/>
      <c r="UAG1009" s="4"/>
      <c r="UAH1009" s="4"/>
      <c r="UAI1009" s="4"/>
      <c r="UAJ1009" s="4"/>
      <c r="UAK1009" s="4"/>
      <c r="UAL1009" s="4"/>
      <c r="UAM1009" s="4"/>
      <c r="UAN1009" s="4"/>
      <c r="UAO1009" s="4"/>
      <c r="UAP1009" s="4"/>
      <c r="UAQ1009" s="4"/>
      <c r="UAR1009" s="4"/>
      <c r="UAS1009" s="4"/>
      <c r="UAT1009" s="4"/>
      <c r="UAU1009" s="4"/>
      <c r="UAV1009" s="4"/>
      <c r="UAW1009" s="4"/>
      <c r="UAX1009" s="4"/>
      <c r="UAY1009" s="4"/>
      <c r="UAZ1009" s="4"/>
      <c r="UBA1009" s="4"/>
      <c r="UBB1009" s="4"/>
      <c r="UBC1009" s="4"/>
      <c r="UBD1009" s="4"/>
      <c r="UBE1009" s="4"/>
      <c r="UBF1009" s="4"/>
      <c r="UBG1009" s="4"/>
      <c r="UBH1009" s="4"/>
      <c r="UBI1009" s="4"/>
      <c r="UBJ1009" s="4"/>
      <c r="UBK1009" s="4"/>
      <c r="UBL1009" s="4"/>
      <c r="UBM1009" s="4"/>
      <c r="UBN1009" s="4"/>
      <c r="UBO1009" s="4"/>
      <c r="UBP1009" s="4"/>
      <c r="UBQ1009" s="4"/>
      <c r="UBR1009" s="4"/>
      <c r="UBS1009" s="4"/>
      <c r="UBT1009" s="4"/>
      <c r="UBU1009" s="4"/>
      <c r="UBV1009" s="4"/>
      <c r="UBW1009" s="4"/>
      <c r="UBX1009" s="4"/>
      <c r="UBY1009" s="4"/>
      <c r="UBZ1009" s="4"/>
      <c r="UCA1009" s="4"/>
      <c r="UCB1009" s="4"/>
      <c r="UCC1009" s="4"/>
      <c r="UCD1009" s="4"/>
      <c r="UCE1009" s="4"/>
      <c r="UCF1009" s="4"/>
      <c r="UCG1009" s="4"/>
      <c r="UCH1009" s="4"/>
      <c r="UCI1009" s="4"/>
      <c r="UCJ1009" s="4"/>
      <c r="UCK1009" s="4"/>
      <c r="UCL1009" s="4"/>
      <c r="UCM1009" s="4"/>
      <c r="UCN1009" s="4"/>
      <c r="UCO1009" s="4"/>
      <c r="UCP1009" s="4"/>
      <c r="UCQ1009" s="4"/>
      <c r="UCR1009" s="4"/>
      <c r="UCS1009" s="4"/>
      <c r="UCT1009" s="4"/>
      <c r="UCU1009" s="4"/>
      <c r="UCV1009" s="4"/>
      <c r="UCW1009" s="4"/>
      <c r="UCX1009" s="4"/>
      <c r="UCY1009" s="4"/>
      <c r="UCZ1009" s="4"/>
      <c r="UDA1009" s="4"/>
      <c r="UDB1009" s="4"/>
      <c r="UDC1009" s="4"/>
      <c r="UDD1009" s="4"/>
      <c r="UDE1009" s="4"/>
      <c r="UDF1009" s="4"/>
      <c r="UDG1009" s="4"/>
      <c r="UDH1009" s="4"/>
      <c r="UDI1009" s="4"/>
      <c r="UDJ1009" s="4"/>
      <c r="UDK1009" s="4"/>
      <c r="UDL1009" s="4"/>
      <c r="UDM1009" s="4"/>
      <c r="UDN1009" s="4"/>
      <c r="UDO1009" s="4"/>
      <c r="UDP1009" s="4"/>
      <c r="UDQ1009" s="4"/>
      <c r="UDR1009" s="4"/>
      <c r="UDS1009" s="4"/>
      <c r="UDT1009" s="4"/>
      <c r="UDU1009" s="4"/>
      <c r="UDV1009" s="4"/>
      <c r="UDW1009" s="4"/>
      <c r="UDX1009" s="4"/>
      <c r="UDY1009" s="4"/>
      <c r="UDZ1009" s="4"/>
      <c r="UEA1009" s="4"/>
      <c r="UEB1009" s="4"/>
      <c r="UEC1009" s="4"/>
      <c r="UED1009" s="4"/>
      <c r="UEE1009" s="4"/>
      <c r="UEF1009" s="4"/>
      <c r="UEG1009" s="4"/>
      <c r="UEH1009" s="4"/>
      <c r="UEI1009" s="4"/>
      <c r="UEJ1009" s="4"/>
      <c r="UEK1009" s="4"/>
      <c r="UEL1009" s="4"/>
      <c r="UEM1009" s="4"/>
      <c r="UEN1009" s="4"/>
      <c r="UEO1009" s="4"/>
      <c r="UEP1009" s="4"/>
      <c r="UEQ1009" s="4"/>
      <c r="UER1009" s="4"/>
      <c r="UES1009" s="4"/>
      <c r="UET1009" s="4"/>
      <c r="UEU1009" s="4"/>
      <c r="UEV1009" s="4"/>
      <c r="UEW1009" s="4"/>
      <c r="UEX1009" s="4"/>
      <c r="UEY1009" s="4"/>
      <c r="UEZ1009" s="4"/>
      <c r="UFA1009" s="4"/>
      <c r="UFB1009" s="4"/>
      <c r="UFC1009" s="4"/>
      <c r="UFD1009" s="4"/>
      <c r="UFE1009" s="4"/>
      <c r="UFF1009" s="4"/>
      <c r="UFG1009" s="4"/>
      <c r="UFH1009" s="4"/>
      <c r="UFI1009" s="4"/>
      <c r="UFJ1009" s="4"/>
      <c r="UFK1009" s="4"/>
      <c r="UFL1009" s="4"/>
      <c r="UFM1009" s="4"/>
      <c r="UFN1009" s="4"/>
      <c r="UFO1009" s="4"/>
      <c r="UFP1009" s="4"/>
      <c r="UFQ1009" s="4"/>
      <c r="UFR1009" s="4"/>
      <c r="UFS1009" s="4"/>
      <c r="UFT1009" s="4"/>
      <c r="UFU1009" s="4"/>
      <c r="UFV1009" s="4"/>
      <c r="UFW1009" s="4"/>
      <c r="UFX1009" s="4"/>
      <c r="UFY1009" s="4"/>
      <c r="UFZ1009" s="4"/>
      <c r="UGA1009" s="4"/>
      <c r="UGB1009" s="4"/>
      <c r="UGC1009" s="4"/>
      <c r="UGD1009" s="4"/>
      <c r="UGE1009" s="4"/>
      <c r="UGF1009" s="4"/>
      <c r="UGG1009" s="4"/>
      <c r="UGH1009" s="4"/>
      <c r="UGI1009" s="4"/>
      <c r="UGJ1009" s="4"/>
      <c r="UGK1009" s="4"/>
      <c r="UGL1009" s="4"/>
      <c r="UGM1009" s="4"/>
      <c r="UGN1009" s="4"/>
      <c r="UGO1009" s="4"/>
      <c r="UGP1009" s="4"/>
      <c r="UGQ1009" s="4"/>
      <c r="UGR1009" s="4"/>
      <c r="UGS1009" s="4"/>
      <c r="UGT1009" s="4"/>
      <c r="UGU1009" s="4"/>
      <c r="UGV1009" s="4"/>
      <c r="UGW1009" s="4"/>
      <c r="UGX1009" s="4"/>
      <c r="UGY1009" s="4"/>
      <c r="UGZ1009" s="4"/>
      <c r="UHA1009" s="4"/>
      <c r="UHB1009" s="4"/>
      <c r="UHC1009" s="4"/>
      <c r="UHD1009" s="4"/>
      <c r="UHE1009" s="4"/>
      <c r="UHF1009" s="4"/>
      <c r="UHG1009" s="4"/>
      <c r="UHH1009" s="4"/>
      <c r="UHI1009" s="4"/>
      <c r="UHJ1009" s="4"/>
      <c r="UHK1009" s="4"/>
      <c r="UHL1009" s="4"/>
      <c r="UHM1009" s="4"/>
      <c r="UHN1009" s="4"/>
      <c r="UHO1009" s="4"/>
      <c r="UHP1009" s="4"/>
      <c r="UHQ1009" s="4"/>
      <c r="UHR1009" s="4"/>
      <c r="UHS1009" s="4"/>
      <c r="UHT1009" s="4"/>
      <c r="UHU1009" s="4"/>
      <c r="UHV1009" s="4"/>
      <c r="UHW1009" s="4"/>
      <c r="UHX1009" s="4"/>
      <c r="UHY1009" s="4"/>
      <c r="UHZ1009" s="4"/>
      <c r="UIA1009" s="4"/>
      <c r="UIB1009" s="4"/>
      <c r="UIC1009" s="4"/>
      <c r="UID1009" s="4"/>
      <c r="UIE1009" s="4"/>
      <c r="UIF1009" s="4"/>
      <c r="UIG1009" s="4"/>
      <c r="UIH1009" s="4"/>
      <c r="UII1009" s="4"/>
      <c r="UIJ1009" s="4"/>
      <c r="UIK1009" s="4"/>
      <c r="UIL1009" s="4"/>
      <c r="UIM1009" s="4"/>
      <c r="UIN1009" s="4"/>
      <c r="UIO1009" s="4"/>
      <c r="UIP1009" s="4"/>
      <c r="UIQ1009" s="4"/>
      <c r="UIR1009" s="4"/>
      <c r="UIS1009" s="4"/>
      <c r="UIT1009" s="4"/>
      <c r="UIU1009" s="4"/>
      <c r="UIV1009" s="4"/>
      <c r="UIW1009" s="4"/>
      <c r="UIX1009" s="4"/>
      <c r="UIY1009" s="4"/>
      <c r="UIZ1009" s="4"/>
      <c r="UJA1009" s="4"/>
      <c r="UJB1009" s="4"/>
      <c r="UJC1009" s="4"/>
      <c r="UJD1009" s="4"/>
      <c r="UJE1009" s="4"/>
      <c r="UJF1009" s="4"/>
      <c r="UJG1009" s="4"/>
      <c r="UJH1009" s="4"/>
      <c r="UJI1009" s="4"/>
      <c r="UJJ1009" s="4"/>
      <c r="UJK1009" s="4"/>
      <c r="UJL1009" s="4"/>
      <c r="UJM1009" s="4"/>
      <c r="UJN1009" s="4"/>
      <c r="UJO1009" s="4"/>
      <c r="UJP1009" s="4"/>
      <c r="UJQ1009" s="4"/>
      <c r="UJR1009" s="4"/>
      <c r="UJS1009" s="4"/>
      <c r="UJT1009" s="4"/>
      <c r="UJU1009" s="4"/>
      <c r="UJV1009" s="4"/>
      <c r="UJW1009" s="4"/>
      <c r="UJX1009" s="4"/>
      <c r="UJY1009" s="4"/>
      <c r="UJZ1009" s="4"/>
      <c r="UKA1009" s="4"/>
      <c r="UKB1009" s="4"/>
      <c r="UKC1009" s="4"/>
      <c r="UKD1009" s="4"/>
      <c r="UKE1009" s="4"/>
      <c r="UKF1009" s="4"/>
      <c r="UKG1009" s="4"/>
      <c r="UKH1009" s="4"/>
      <c r="UKI1009" s="4"/>
      <c r="UKJ1009" s="4"/>
      <c r="UKK1009" s="4"/>
      <c r="UKL1009" s="4"/>
      <c r="UKM1009" s="4"/>
      <c r="UKN1009" s="4"/>
      <c r="UKO1009" s="4"/>
      <c r="UKP1009" s="4"/>
      <c r="UKQ1009" s="4"/>
      <c r="UKR1009" s="4"/>
      <c r="UKS1009" s="4"/>
      <c r="UKT1009" s="4"/>
      <c r="UKU1009" s="4"/>
      <c r="UKV1009" s="4"/>
      <c r="UKW1009" s="4"/>
      <c r="UKX1009" s="4"/>
      <c r="UKY1009" s="4"/>
      <c r="UKZ1009" s="4"/>
      <c r="ULA1009" s="4"/>
      <c r="ULB1009" s="4"/>
      <c r="ULC1009" s="4"/>
      <c r="ULD1009" s="4"/>
      <c r="ULE1009" s="4"/>
      <c r="ULF1009" s="4"/>
      <c r="ULG1009" s="4"/>
      <c r="ULH1009" s="4"/>
      <c r="ULI1009" s="4"/>
      <c r="ULJ1009" s="4"/>
      <c r="ULK1009" s="4"/>
      <c r="ULL1009" s="4"/>
      <c r="ULM1009" s="4"/>
      <c r="ULN1009" s="4"/>
      <c r="ULO1009" s="4"/>
      <c r="ULP1009" s="4"/>
      <c r="ULQ1009" s="4"/>
      <c r="ULR1009" s="4"/>
      <c r="ULS1009" s="4"/>
      <c r="ULT1009" s="4"/>
      <c r="ULU1009" s="4"/>
      <c r="ULV1009" s="4"/>
      <c r="ULW1009" s="4"/>
      <c r="ULX1009" s="4"/>
      <c r="ULY1009" s="4"/>
      <c r="ULZ1009" s="4"/>
      <c r="UMA1009" s="4"/>
      <c r="UMB1009" s="4"/>
      <c r="UMC1009" s="4"/>
      <c r="UMD1009" s="4"/>
      <c r="UME1009" s="4"/>
      <c r="UMF1009" s="4"/>
      <c r="UMG1009" s="4"/>
      <c r="UMH1009" s="4"/>
      <c r="UMI1009" s="4"/>
      <c r="UMJ1009" s="4"/>
      <c r="UMK1009" s="4"/>
      <c r="UML1009" s="4"/>
      <c r="UMM1009" s="4"/>
      <c r="UMN1009" s="4"/>
      <c r="UMO1009" s="4"/>
      <c r="UMP1009" s="4"/>
      <c r="UMQ1009" s="4"/>
      <c r="UMR1009" s="4"/>
      <c r="UMS1009" s="4"/>
      <c r="UMT1009" s="4"/>
      <c r="UMU1009" s="4"/>
      <c r="UMV1009" s="4"/>
      <c r="UMW1009" s="4"/>
      <c r="UMX1009" s="4"/>
      <c r="UMY1009" s="4"/>
      <c r="UMZ1009" s="4"/>
      <c r="UNA1009" s="4"/>
      <c r="UNB1009" s="4"/>
      <c r="UNC1009" s="4"/>
      <c r="UND1009" s="4"/>
      <c r="UNE1009" s="4"/>
      <c r="UNF1009" s="4"/>
      <c r="UNG1009" s="4"/>
      <c r="UNH1009" s="4"/>
      <c r="UNI1009" s="4"/>
      <c r="UNJ1009" s="4"/>
      <c r="UNK1009" s="4"/>
      <c r="UNL1009" s="4"/>
      <c r="UNM1009" s="4"/>
      <c r="UNN1009" s="4"/>
      <c r="UNO1009" s="4"/>
      <c r="UNP1009" s="4"/>
      <c r="UNQ1009" s="4"/>
      <c r="UNR1009" s="4"/>
      <c r="UNS1009" s="4"/>
      <c r="UNT1009" s="4"/>
      <c r="UNU1009" s="4"/>
      <c r="UNV1009" s="4"/>
      <c r="UNW1009" s="4"/>
      <c r="UNX1009" s="4"/>
      <c r="UNY1009" s="4"/>
      <c r="UNZ1009" s="4"/>
      <c r="UOA1009" s="4"/>
      <c r="UOB1009" s="4"/>
      <c r="UOC1009" s="4"/>
      <c r="UOD1009" s="4"/>
      <c r="UOE1009" s="4"/>
      <c r="UOF1009" s="4"/>
      <c r="UOG1009" s="4"/>
      <c r="UOH1009" s="4"/>
      <c r="UOI1009" s="4"/>
      <c r="UOJ1009" s="4"/>
      <c r="UOK1009" s="4"/>
      <c r="UOL1009" s="4"/>
      <c r="UOM1009" s="4"/>
      <c r="UON1009" s="4"/>
      <c r="UOO1009" s="4"/>
      <c r="UOP1009" s="4"/>
      <c r="UOQ1009" s="4"/>
      <c r="UOR1009" s="4"/>
      <c r="UOS1009" s="4"/>
      <c r="UOT1009" s="4"/>
      <c r="UOU1009" s="4"/>
      <c r="UOV1009" s="4"/>
      <c r="UOW1009" s="4"/>
      <c r="UOX1009" s="4"/>
      <c r="UOY1009" s="4"/>
      <c r="UOZ1009" s="4"/>
      <c r="UPA1009" s="4"/>
      <c r="UPB1009" s="4"/>
      <c r="UPC1009" s="4"/>
      <c r="UPD1009" s="4"/>
      <c r="UPE1009" s="4"/>
      <c r="UPF1009" s="4"/>
      <c r="UPG1009" s="4"/>
      <c r="UPH1009" s="4"/>
      <c r="UPI1009" s="4"/>
      <c r="UPJ1009" s="4"/>
      <c r="UPK1009" s="4"/>
      <c r="UPL1009" s="4"/>
      <c r="UPM1009" s="4"/>
      <c r="UPN1009" s="4"/>
      <c r="UPO1009" s="4"/>
      <c r="UPP1009" s="4"/>
      <c r="UPQ1009" s="4"/>
      <c r="UPR1009" s="4"/>
      <c r="UPS1009" s="4"/>
      <c r="UPT1009" s="4"/>
      <c r="UPU1009" s="4"/>
      <c r="UPV1009" s="4"/>
      <c r="UPW1009" s="4"/>
      <c r="UPX1009" s="4"/>
      <c r="UPY1009" s="4"/>
      <c r="UPZ1009" s="4"/>
      <c r="UQA1009" s="4"/>
      <c r="UQB1009" s="4"/>
      <c r="UQC1009" s="4"/>
      <c r="UQD1009" s="4"/>
      <c r="UQE1009" s="4"/>
      <c r="UQF1009" s="4"/>
      <c r="UQG1009" s="4"/>
      <c r="UQH1009" s="4"/>
      <c r="UQI1009" s="4"/>
      <c r="UQJ1009" s="4"/>
      <c r="UQK1009" s="4"/>
      <c r="UQL1009" s="4"/>
      <c r="UQM1009" s="4"/>
      <c r="UQN1009" s="4"/>
      <c r="UQO1009" s="4"/>
      <c r="UQP1009" s="4"/>
      <c r="UQQ1009" s="4"/>
      <c r="UQR1009" s="4"/>
      <c r="UQS1009" s="4"/>
      <c r="UQT1009" s="4"/>
      <c r="UQU1009" s="4"/>
      <c r="UQV1009" s="4"/>
      <c r="UQW1009" s="4"/>
      <c r="UQX1009" s="4"/>
      <c r="UQY1009" s="4"/>
      <c r="UQZ1009" s="4"/>
      <c r="URA1009" s="4"/>
      <c r="URB1009" s="4"/>
      <c r="URC1009" s="4"/>
      <c r="URD1009" s="4"/>
      <c r="URE1009" s="4"/>
      <c r="URF1009" s="4"/>
      <c r="URG1009" s="4"/>
      <c r="URH1009" s="4"/>
      <c r="URI1009" s="4"/>
      <c r="URJ1009" s="4"/>
      <c r="URK1009" s="4"/>
      <c r="URL1009" s="4"/>
      <c r="URM1009" s="4"/>
      <c r="URN1009" s="4"/>
      <c r="URO1009" s="4"/>
      <c r="URP1009" s="4"/>
      <c r="URQ1009" s="4"/>
      <c r="URR1009" s="4"/>
      <c r="URS1009" s="4"/>
      <c r="URT1009" s="4"/>
      <c r="URU1009" s="4"/>
      <c r="URV1009" s="4"/>
      <c r="URW1009" s="4"/>
      <c r="URX1009" s="4"/>
      <c r="URY1009" s="4"/>
      <c r="URZ1009" s="4"/>
      <c r="USA1009" s="4"/>
      <c r="USB1009" s="4"/>
      <c r="USC1009" s="4"/>
      <c r="USD1009" s="4"/>
      <c r="USE1009" s="4"/>
      <c r="USF1009" s="4"/>
      <c r="USG1009" s="4"/>
      <c r="USH1009" s="4"/>
      <c r="USI1009" s="4"/>
      <c r="USJ1009" s="4"/>
      <c r="USK1009" s="4"/>
      <c r="USL1009" s="4"/>
      <c r="USM1009" s="4"/>
      <c r="USN1009" s="4"/>
      <c r="USO1009" s="4"/>
      <c r="USP1009" s="4"/>
      <c r="USQ1009" s="4"/>
      <c r="USR1009" s="4"/>
      <c r="USS1009" s="4"/>
      <c r="UST1009" s="4"/>
      <c r="USU1009" s="4"/>
      <c r="USV1009" s="4"/>
      <c r="USW1009" s="4"/>
      <c r="USX1009" s="4"/>
      <c r="USY1009" s="4"/>
      <c r="USZ1009" s="4"/>
      <c r="UTA1009" s="4"/>
      <c r="UTB1009" s="4"/>
      <c r="UTC1009" s="4"/>
      <c r="UTD1009" s="4"/>
      <c r="UTE1009" s="4"/>
      <c r="UTF1009" s="4"/>
      <c r="UTG1009" s="4"/>
      <c r="UTH1009" s="4"/>
      <c r="UTI1009" s="4"/>
      <c r="UTJ1009" s="4"/>
      <c r="UTK1009" s="4"/>
      <c r="UTL1009" s="4"/>
      <c r="UTM1009" s="4"/>
      <c r="UTN1009" s="4"/>
      <c r="UTO1009" s="4"/>
      <c r="UTP1009" s="4"/>
      <c r="UTQ1009" s="4"/>
      <c r="UTR1009" s="4"/>
      <c r="UTS1009" s="4"/>
      <c r="UTT1009" s="4"/>
      <c r="UTU1009" s="4"/>
      <c r="UTV1009" s="4"/>
      <c r="UTW1009" s="4"/>
      <c r="UTX1009" s="4"/>
      <c r="UTY1009" s="4"/>
      <c r="UTZ1009" s="4"/>
      <c r="UUA1009" s="4"/>
      <c r="UUB1009" s="4"/>
      <c r="UUC1009" s="4"/>
      <c r="UUD1009" s="4"/>
      <c r="UUE1009" s="4"/>
      <c r="UUF1009" s="4"/>
      <c r="UUG1009" s="4"/>
      <c r="UUH1009" s="4"/>
      <c r="UUI1009" s="4"/>
      <c r="UUJ1009" s="4"/>
      <c r="UUK1009" s="4"/>
      <c r="UUL1009" s="4"/>
      <c r="UUM1009" s="4"/>
      <c r="UUN1009" s="4"/>
      <c r="UUO1009" s="4"/>
      <c r="UUP1009" s="4"/>
      <c r="UUQ1009" s="4"/>
      <c r="UUR1009" s="4"/>
      <c r="UUS1009" s="4"/>
      <c r="UUT1009" s="4"/>
      <c r="UUU1009" s="4"/>
      <c r="UUV1009" s="4"/>
      <c r="UUW1009" s="4"/>
      <c r="UUX1009" s="4"/>
      <c r="UUY1009" s="4"/>
      <c r="UUZ1009" s="4"/>
      <c r="UVA1009" s="4"/>
      <c r="UVB1009" s="4"/>
      <c r="UVC1009" s="4"/>
      <c r="UVD1009" s="4"/>
      <c r="UVE1009" s="4"/>
      <c r="UVF1009" s="4"/>
      <c r="UVG1009" s="4"/>
      <c r="UVH1009" s="4"/>
      <c r="UVI1009" s="4"/>
      <c r="UVJ1009" s="4"/>
      <c r="UVK1009" s="4"/>
      <c r="UVL1009" s="4"/>
      <c r="UVM1009" s="4"/>
      <c r="UVN1009" s="4"/>
      <c r="UVO1009" s="4"/>
      <c r="UVP1009" s="4"/>
      <c r="UVQ1009" s="4"/>
      <c r="UVR1009" s="4"/>
      <c r="UVS1009" s="4"/>
      <c r="UVT1009" s="4"/>
      <c r="UVU1009" s="4"/>
      <c r="UVV1009" s="4"/>
      <c r="UVW1009" s="4"/>
      <c r="UVX1009" s="4"/>
      <c r="UVY1009" s="4"/>
      <c r="UVZ1009" s="4"/>
      <c r="UWA1009" s="4"/>
      <c r="UWB1009" s="4"/>
      <c r="UWC1009" s="4"/>
      <c r="UWD1009" s="4"/>
      <c r="UWE1009" s="4"/>
      <c r="UWF1009" s="4"/>
      <c r="UWG1009" s="4"/>
      <c r="UWH1009" s="4"/>
      <c r="UWI1009" s="4"/>
      <c r="UWJ1009" s="4"/>
      <c r="UWK1009" s="4"/>
      <c r="UWL1009" s="4"/>
      <c r="UWM1009" s="4"/>
      <c r="UWN1009" s="4"/>
      <c r="UWO1009" s="4"/>
      <c r="UWP1009" s="4"/>
      <c r="UWQ1009" s="4"/>
      <c r="UWR1009" s="4"/>
      <c r="UWS1009" s="4"/>
      <c r="UWT1009" s="4"/>
      <c r="UWU1009" s="4"/>
      <c r="UWV1009" s="4"/>
      <c r="UWW1009" s="4"/>
      <c r="UWX1009" s="4"/>
      <c r="UWY1009" s="4"/>
      <c r="UWZ1009" s="4"/>
      <c r="UXA1009" s="4"/>
      <c r="UXB1009" s="4"/>
      <c r="UXC1009" s="4"/>
      <c r="UXD1009" s="4"/>
      <c r="UXE1009" s="4"/>
      <c r="UXF1009" s="4"/>
      <c r="UXG1009" s="4"/>
      <c r="UXH1009" s="4"/>
      <c r="UXI1009" s="4"/>
      <c r="UXJ1009" s="4"/>
      <c r="UXK1009" s="4"/>
      <c r="UXL1009" s="4"/>
      <c r="UXM1009" s="4"/>
      <c r="UXN1009" s="4"/>
      <c r="UXO1009" s="4"/>
      <c r="UXP1009" s="4"/>
      <c r="UXQ1009" s="4"/>
      <c r="UXR1009" s="4"/>
      <c r="UXS1009" s="4"/>
      <c r="UXT1009" s="4"/>
      <c r="UXU1009" s="4"/>
      <c r="UXV1009" s="4"/>
      <c r="UXW1009" s="4"/>
      <c r="UXX1009" s="4"/>
      <c r="UXY1009" s="4"/>
      <c r="UXZ1009" s="4"/>
      <c r="UYA1009" s="4"/>
      <c r="UYB1009" s="4"/>
      <c r="UYC1009" s="4"/>
      <c r="UYD1009" s="4"/>
      <c r="UYE1009" s="4"/>
      <c r="UYF1009" s="4"/>
      <c r="UYG1009" s="4"/>
      <c r="UYH1009" s="4"/>
      <c r="UYI1009" s="4"/>
      <c r="UYJ1009" s="4"/>
      <c r="UYK1009" s="4"/>
      <c r="UYL1009" s="4"/>
      <c r="UYM1009" s="4"/>
      <c r="UYN1009" s="4"/>
      <c r="UYO1009" s="4"/>
      <c r="UYP1009" s="4"/>
      <c r="UYQ1009" s="4"/>
      <c r="UYR1009" s="4"/>
      <c r="UYS1009" s="4"/>
      <c r="UYT1009" s="4"/>
      <c r="UYU1009" s="4"/>
      <c r="UYV1009" s="4"/>
      <c r="UYW1009" s="4"/>
      <c r="UYX1009" s="4"/>
      <c r="UYY1009" s="4"/>
      <c r="UYZ1009" s="4"/>
      <c r="UZA1009" s="4"/>
      <c r="UZB1009" s="4"/>
      <c r="UZC1009" s="4"/>
      <c r="UZD1009" s="4"/>
      <c r="UZE1009" s="4"/>
      <c r="UZF1009" s="4"/>
      <c r="UZG1009" s="4"/>
      <c r="UZH1009" s="4"/>
      <c r="UZI1009" s="4"/>
      <c r="UZJ1009" s="4"/>
      <c r="UZK1009" s="4"/>
      <c r="UZL1009" s="4"/>
      <c r="UZM1009" s="4"/>
      <c r="UZN1009" s="4"/>
      <c r="UZO1009" s="4"/>
      <c r="UZP1009" s="4"/>
      <c r="UZQ1009" s="4"/>
      <c r="UZR1009" s="4"/>
      <c r="UZS1009" s="4"/>
      <c r="UZT1009" s="4"/>
      <c r="UZU1009" s="4"/>
      <c r="UZV1009" s="4"/>
      <c r="UZW1009" s="4"/>
      <c r="UZX1009" s="4"/>
      <c r="UZY1009" s="4"/>
      <c r="UZZ1009" s="4"/>
      <c r="VAA1009" s="4"/>
      <c r="VAB1009" s="4"/>
      <c r="VAC1009" s="4"/>
      <c r="VAD1009" s="4"/>
      <c r="VAE1009" s="4"/>
      <c r="VAF1009" s="4"/>
      <c r="VAG1009" s="4"/>
      <c r="VAH1009" s="4"/>
      <c r="VAI1009" s="4"/>
      <c r="VAJ1009" s="4"/>
      <c r="VAK1009" s="4"/>
      <c r="VAL1009" s="4"/>
      <c r="VAM1009" s="4"/>
      <c r="VAN1009" s="4"/>
      <c r="VAO1009" s="4"/>
      <c r="VAP1009" s="4"/>
      <c r="VAQ1009" s="4"/>
      <c r="VAR1009" s="4"/>
      <c r="VAS1009" s="4"/>
      <c r="VAT1009" s="4"/>
      <c r="VAU1009" s="4"/>
      <c r="VAV1009" s="4"/>
      <c r="VAW1009" s="4"/>
      <c r="VAX1009" s="4"/>
      <c r="VAY1009" s="4"/>
      <c r="VAZ1009" s="4"/>
      <c r="VBA1009" s="4"/>
      <c r="VBB1009" s="4"/>
      <c r="VBC1009" s="4"/>
      <c r="VBD1009" s="4"/>
      <c r="VBE1009" s="4"/>
      <c r="VBF1009" s="4"/>
      <c r="VBG1009" s="4"/>
      <c r="VBH1009" s="4"/>
      <c r="VBI1009" s="4"/>
      <c r="VBJ1009" s="4"/>
      <c r="VBK1009" s="4"/>
      <c r="VBL1009" s="4"/>
      <c r="VBM1009" s="4"/>
      <c r="VBN1009" s="4"/>
      <c r="VBO1009" s="4"/>
      <c r="VBP1009" s="4"/>
      <c r="VBQ1009" s="4"/>
      <c r="VBR1009" s="4"/>
      <c r="VBS1009" s="4"/>
      <c r="VBT1009" s="4"/>
      <c r="VBU1009" s="4"/>
      <c r="VBV1009" s="4"/>
      <c r="VBW1009" s="4"/>
      <c r="VBX1009" s="4"/>
      <c r="VBY1009" s="4"/>
      <c r="VBZ1009" s="4"/>
      <c r="VCA1009" s="4"/>
      <c r="VCB1009" s="4"/>
      <c r="VCC1009" s="4"/>
      <c r="VCD1009" s="4"/>
      <c r="VCE1009" s="4"/>
      <c r="VCF1009" s="4"/>
      <c r="VCG1009" s="4"/>
      <c r="VCH1009" s="4"/>
      <c r="VCI1009" s="4"/>
      <c r="VCJ1009" s="4"/>
      <c r="VCK1009" s="4"/>
      <c r="VCL1009" s="4"/>
      <c r="VCM1009" s="4"/>
      <c r="VCN1009" s="4"/>
      <c r="VCO1009" s="4"/>
      <c r="VCP1009" s="4"/>
      <c r="VCQ1009" s="4"/>
      <c r="VCR1009" s="4"/>
      <c r="VCS1009" s="4"/>
      <c r="VCT1009" s="4"/>
      <c r="VCU1009" s="4"/>
      <c r="VCV1009" s="4"/>
      <c r="VCW1009" s="4"/>
      <c r="VCX1009" s="4"/>
      <c r="VCY1009" s="4"/>
      <c r="VCZ1009" s="4"/>
      <c r="VDA1009" s="4"/>
      <c r="VDB1009" s="4"/>
      <c r="VDC1009" s="4"/>
      <c r="VDD1009" s="4"/>
      <c r="VDE1009" s="4"/>
      <c r="VDF1009" s="4"/>
      <c r="VDG1009" s="4"/>
      <c r="VDH1009" s="4"/>
      <c r="VDI1009" s="4"/>
      <c r="VDJ1009" s="4"/>
      <c r="VDK1009" s="4"/>
      <c r="VDL1009" s="4"/>
      <c r="VDM1009" s="4"/>
      <c r="VDN1009" s="4"/>
      <c r="VDO1009" s="4"/>
      <c r="VDP1009" s="4"/>
      <c r="VDQ1009" s="4"/>
      <c r="VDR1009" s="4"/>
      <c r="VDS1009" s="4"/>
      <c r="VDT1009" s="4"/>
      <c r="VDU1009" s="4"/>
      <c r="VDV1009" s="4"/>
      <c r="VDW1009" s="4"/>
      <c r="VDX1009" s="4"/>
      <c r="VDY1009" s="4"/>
      <c r="VDZ1009" s="4"/>
      <c r="VEA1009" s="4"/>
      <c r="VEB1009" s="4"/>
      <c r="VEC1009" s="4"/>
      <c r="VED1009" s="4"/>
      <c r="VEE1009" s="4"/>
      <c r="VEF1009" s="4"/>
      <c r="VEG1009" s="4"/>
      <c r="VEH1009" s="4"/>
      <c r="VEI1009" s="4"/>
      <c r="VEJ1009" s="4"/>
      <c r="VEK1009" s="4"/>
      <c r="VEL1009" s="4"/>
      <c r="VEM1009" s="4"/>
      <c r="VEN1009" s="4"/>
      <c r="VEO1009" s="4"/>
      <c r="VEP1009" s="4"/>
      <c r="VEQ1009" s="4"/>
      <c r="VER1009" s="4"/>
      <c r="VES1009" s="4"/>
      <c r="VET1009" s="4"/>
      <c r="VEU1009" s="4"/>
      <c r="VEV1009" s="4"/>
      <c r="VEW1009" s="4"/>
      <c r="VEX1009" s="4"/>
      <c r="VEY1009" s="4"/>
      <c r="VEZ1009" s="4"/>
      <c r="VFA1009" s="4"/>
      <c r="VFB1009" s="4"/>
      <c r="VFC1009" s="4"/>
      <c r="VFD1009" s="4"/>
      <c r="VFE1009" s="4"/>
      <c r="VFF1009" s="4"/>
      <c r="VFG1009" s="4"/>
      <c r="VFH1009" s="4"/>
      <c r="VFI1009" s="4"/>
      <c r="VFJ1009" s="4"/>
      <c r="VFK1009" s="4"/>
      <c r="VFL1009" s="4"/>
      <c r="VFM1009" s="4"/>
      <c r="VFN1009" s="4"/>
      <c r="VFO1009" s="4"/>
      <c r="VFP1009" s="4"/>
      <c r="VFQ1009" s="4"/>
      <c r="VFR1009" s="4"/>
      <c r="VFS1009" s="4"/>
      <c r="VFT1009" s="4"/>
      <c r="VFU1009" s="4"/>
      <c r="VFV1009" s="4"/>
      <c r="VFW1009" s="4"/>
      <c r="VFX1009" s="4"/>
      <c r="VFY1009" s="4"/>
      <c r="VFZ1009" s="4"/>
      <c r="VGA1009" s="4"/>
      <c r="VGB1009" s="4"/>
      <c r="VGC1009" s="4"/>
      <c r="VGD1009" s="4"/>
      <c r="VGE1009" s="4"/>
      <c r="VGF1009" s="4"/>
      <c r="VGG1009" s="4"/>
      <c r="VGH1009" s="4"/>
      <c r="VGI1009" s="4"/>
      <c r="VGJ1009" s="4"/>
      <c r="VGK1009" s="4"/>
      <c r="VGL1009" s="4"/>
      <c r="VGM1009" s="4"/>
      <c r="VGN1009" s="4"/>
      <c r="VGO1009" s="4"/>
      <c r="VGP1009" s="4"/>
      <c r="VGQ1009" s="4"/>
      <c r="VGR1009" s="4"/>
      <c r="VGS1009" s="4"/>
      <c r="VGT1009" s="4"/>
      <c r="VGU1009" s="4"/>
      <c r="VGV1009" s="4"/>
      <c r="VGW1009" s="4"/>
      <c r="VGX1009" s="4"/>
      <c r="VGY1009" s="4"/>
      <c r="VGZ1009" s="4"/>
      <c r="VHA1009" s="4"/>
      <c r="VHB1009" s="4"/>
      <c r="VHC1009" s="4"/>
      <c r="VHD1009" s="4"/>
      <c r="VHE1009" s="4"/>
      <c r="VHF1009" s="4"/>
      <c r="VHG1009" s="4"/>
      <c r="VHH1009" s="4"/>
      <c r="VHI1009" s="4"/>
      <c r="VHJ1009" s="4"/>
      <c r="VHK1009" s="4"/>
      <c r="VHL1009" s="4"/>
      <c r="VHM1009" s="4"/>
      <c r="VHN1009" s="4"/>
      <c r="VHO1009" s="4"/>
      <c r="VHP1009" s="4"/>
      <c r="VHQ1009" s="4"/>
      <c r="VHR1009" s="4"/>
      <c r="VHS1009" s="4"/>
      <c r="VHT1009" s="4"/>
      <c r="VHU1009" s="4"/>
      <c r="VHV1009" s="4"/>
      <c r="VHW1009" s="4"/>
      <c r="VHX1009" s="4"/>
      <c r="VHY1009" s="4"/>
      <c r="VHZ1009" s="4"/>
      <c r="VIA1009" s="4"/>
      <c r="VIB1009" s="4"/>
      <c r="VIC1009" s="4"/>
      <c r="VID1009" s="4"/>
      <c r="VIE1009" s="4"/>
      <c r="VIF1009" s="4"/>
      <c r="VIG1009" s="4"/>
      <c r="VIH1009" s="4"/>
      <c r="VII1009" s="4"/>
      <c r="VIJ1009" s="4"/>
      <c r="VIK1009" s="4"/>
      <c r="VIL1009" s="4"/>
      <c r="VIM1009" s="4"/>
      <c r="VIN1009" s="4"/>
      <c r="VIO1009" s="4"/>
      <c r="VIP1009" s="4"/>
      <c r="VIQ1009" s="4"/>
      <c r="VIR1009" s="4"/>
      <c r="VIS1009" s="4"/>
      <c r="VIT1009" s="4"/>
      <c r="VIU1009" s="4"/>
      <c r="VIV1009" s="4"/>
      <c r="VIW1009" s="4"/>
      <c r="VIX1009" s="4"/>
      <c r="VIY1009" s="4"/>
      <c r="VIZ1009" s="4"/>
      <c r="VJA1009" s="4"/>
      <c r="VJB1009" s="4"/>
      <c r="VJC1009" s="4"/>
      <c r="VJD1009" s="4"/>
      <c r="VJE1009" s="4"/>
      <c r="VJF1009" s="4"/>
      <c r="VJG1009" s="4"/>
      <c r="VJH1009" s="4"/>
      <c r="VJI1009" s="4"/>
      <c r="VJJ1009" s="4"/>
      <c r="VJK1009" s="4"/>
      <c r="VJL1009" s="4"/>
      <c r="VJM1009" s="4"/>
      <c r="VJN1009" s="4"/>
      <c r="VJO1009" s="4"/>
      <c r="VJP1009" s="4"/>
      <c r="VJQ1009" s="4"/>
      <c r="VJR1009" s="4"/>
      <c r="VJS1009" s="4"/>
      <c r="VJT1009" s="4"/>
      <c r="VJU1009" s="4"/>
      <c r="VJV1009" s="4"/>
      <c r="VJW1009" s="4"/>
      <c r="VJX1009" s="4"/>
      <c r="VJY1009" s="4"/>
      <c r="VJZ1009" s="4"/>
      <c r="VKA1009" s="4"/>
      <c r="VKB1009" s="4"/>
      <c r="VKC1009" s="4"/>
      <c r="VKD1009" s="4"/>
      <c r="VKE1009" s="4"/>
      <c r="VKF1009" s="4"/>
      <c r="VKG1009" s="4"/>
      <c r="VKH1009" s="4"/>
      <c r="VKI1009" s="4"/>
      <c r="VKJ1009" s="4"/>
      <c r="VKK1009" s="4"/>
      <c r="VKL1009" s="4"/>
      <c r="VKM1009" s="4"/>
      <c r="VKN1009" s="4"/>
      <c r="VKO1009" s="4"/>
      <c r="VKP1009" s="4"/>
      <c r="VKQ1009" s="4"/>
      <c r="VKR1009" s="4"/>
      <c r="VKS1009" s="4"/>
      <c r="VKT1009" s="4"/>
      <c r="VKU1009" s="4"/>
      <c r="VKV1009" s="4"/>
      <c r="VKW1009" s="4"/>
      <c r="VKX1009" s="4"/>
      <c r="VKY1009" s="4"/>
      <c r="VKZ1009" s="4"/>
      <c r="VLA1009" s="4"/>
      <c r="VLB1009" s="4"/>
      <c r="VLC1009" s="4"/>
      <c r="VLD1009" s="4"/>
      <c r="VLE1009" s="4"/>
      <c r="VLF1009" s="4"/>
      <c r="VLG1009" s="4"/>
      <c r="VLH1009" s="4"/>
      <c r="VLI1009" s="4"/>
      <c r="VLJ1009" s="4"/>
      <c r="VLK1009" s="4"/>
      <c r="VLL1009" s="4"/>
      <c r="VLM1009" s="4"/>
      <c r="VLN1009" s="4"/>
      <c r="VLO1009" s="4"/>
      <c r="VLP1009" s="4"/>
      <c r="VLQ1009" s="4"/>
      <c r="VLR1009" s="4"/>
      <c r="VLS1009" s="4"/>
      <c r="VLT1009" s="4"/>
      <c r="VLU1009" s="4"/>
      <c r="VLV1009" s="4"/>
      <c r="VLW1009" s="4"/>
      <c r="VLX1009" s="4"/>
      <c r="VLY1009" s="4"/>
      <c r="VLZ1009" s="4"/>
      <c r="VMA1009" s="4"/>
      <c r="VMB1009" s="4"/>
      <c r="VMC1009" s="4"/>
      <c r="VMD1009" s="4"/>
      <c r="VME1009" s="4"/>
      <c r="VMF1009" s="4"/>
      <c r="VMG1009" s="4"/>
      <c r="VMH1009" s="4"/>
      <c r="VMI1009" s="4"/>
      <c r="VMJ1009" s="4"/>
      <c r="VMK1009" s="4"/>
      <c r="VML1009" s="4"/>
      <c r="VMM1009" s="4"/>
      <c r="VMN1009" s="4"/>
      <c r="VMO1009" s="4"/>
      <c r="VMP1009" s="4"/>
      <c r="VMQ1009" s="4"/>
      <c r="VMR1009" s="4"/>
      <c r="VMS1009" s="4"/>
      <c r="VMT1009" s="4"/>
      <c r="VMU1009" s="4"/>
      <c r="VMV1009" s="4"/>
      <c r="VMW1009" s="4"/>
      <c r="VMX1009" s="4"/>
      <c r="VMY1009" s="4"/>
      <c r="VMZ1009" s="4"/>
      <c r="VNA1009" s="4"/>
      <c r="VNB1009" s="4"/>
      <c r="VNC1009" s="4"/>
      <c r="VND1009" s="4"/>
      <c r="VNE1009" s="4"/>
      <c r="VNF1009" s="4"/>
      <c r="VNG1009" s="4"/>
      <c r="VNH1009" s="4"/>
      <c r="VNI1009" s="4"/>
      <c r="VNJ1009" s="4"/>
      <c r="VNK1009" s="4"/>
      <c r="VNL1009" s="4"/>
      <c r="VNM1009" s="4"/>
      <c r="VNN1009" s="4"/>
      <c r="VNO1009" s="4"/>
      <c r="VNP1009" s="4"/>
      <c r="VNQ1009" s="4"/>
      <c r="VNR1009" s="4"/>
      <c r="VNS1009" s="4"/>
      <c r="VNT1009" s="4"/>
      <c r="VNU1009" s="4"/>
      <c r="VNV1009" s="4"/>
      <c r="VNW1009" s="4"/>
      <c r="VNX1009" s="4"/>
      <c r="VNY1009" s="4"/>
      <c r="VNZ1009" s="4"/>
      <c r="VOA1009" s="4"/>
      <c r="VOB1009" s="4"/>
      <c r="VOC1009" s="4"/>
      <c r="VOD1009" s="4"/>
      <c r="VOE1009" s="4"/>
      <c r="VOF1009" s="4"/>
      <c r="VOG1009" s="4"/>
      <c r="VOH1009" s="4"/>
      <c r="VOI1009" s="4"/>
      <c r="VOJ1009" s="4"/>
      <c r="VOK1009" s="4"/>
      <c r="VOL1009" s="4"/>
      <c r="VOM1009" s="4"/>
      <c r="VON1009" s="4"/>
      <c r="VOO1009" s="4"/>
      <c r="VOP1009" s="4"/>
      <c r="VOQ1009" s="4"/>
      <c r="VOR1009" s="4"/>
      <c r="VOS1009" s="4"/>
      <c r="VOT1009" s="4"/>
      <c r="VOU1009" s="4"/>
      <c r="VOV1009" s="4"/>
      <c r="VOW1009" s="4"/>
      <c r="VOX1009" s="4"/>
      <c r="VOY1009" s="4"/>
      <c r="VOZ1009" s="4"/>
      <c r="VPA1009" s="4"/>
      <c r="VPB1009" s="4"/>
      <c r="VPC1009" s="4"/>
      <c r="VPD1009" s="4"/>
      <c r="VPE1009" s="4"/>
      <c r="VPF1009" s="4"/>
      <c r="VPG1009" s="4"/>
      <c r="VPH1009" s="4"/>
      <c r="VPI1009" s="4"/>
      <c r="VPJ1009" s="4"/>
      <c r="VPK1009" s="4"/>
      <c r="VPL1009" s="4"/>
      <c r="VPM1009" s="4"/>
      <c r="VPN1009" s="4"/>
      <c r="VPO1009" s="4"/>
      <c r="VPP1009" s="4"/>
      <c r="VPQ1009" s="4"/>
      <c r="VPR1009" s="4"/>
      <c r="VPS1009" s="4"/>
      <c r="VPT1009" s="4"/>
      <c r="VPU1009" s="4"/>
      <c r="VPV1009" s="4"/>
      <c r="VPW1009" s="4"/>
      <c r="VPX1009" s="4"/>
      <c r="VPY1009" s="4"/>
      <c r="VPZ1009" s="4"/>
      <c r="VQA1009" s="4"/>
      <c r="VQB1009" s="4"/>
      <c r="VQC1009" s="4"/>
      <c r="VQD1009" s="4"/>
      <c r="VQE1009" s="4"/>
      <c r="VQF1009" s="4"/>
      <c r="VQG1009" s="4"/>
      <c r="VQH1009" s="4"/>
      <c r="VQI1009" s="4"/>
      <c r="VQJ1009" s="4"/>
      <c r="VQK1009" s="4"/>
      <c r="VQL1009" s="4"/>
      <c r="VQM1009" s="4"/>
      <c r="VQN1009" s="4"/>
      <c r="VQO1009" s="4"/>
      <c r="VQP1009" s="4"/>
      <c r="VQQ1009" s="4"/>
      <c r="VQR1009" s="4"/>
      <c r="VQS1009" s="4"/>
      <c r="VQT1009" s="4"/>
      <c r="VQU1009" s="4"/>
      <c r="VQV1009" s="4"/>
      <c r="VQW1009" s="4"/>
      <c r="VQX1009" s="4"/>
      <c r="VQY1009" s="4"/>
      <c r="VQZ1009" s="4"/>
      <c r="VRA1009" s="4"/>
      <c r="VRB1009" s="4"/>
      <c r="VRC1009" s="4"/>
      <c r="VRD1009" s="4"/>
      <c r="VRE1009" s="4"/>
      <c r="VRF1009" s="4"/>
      <c r="VRG1009" s="4"/>
      <c r="VRH1009" s="4"/>
      <c r="VRI1009" s="4"/>
      <c r="VRJ1009" s="4"/>
      <c r="VRK1009" s="4"/>
      <c r="VRL1009" s="4"/>
      <c r="VRM1009" s="4"/>
      <c r="VRN1009" s="4"/>
      <c r="VRO1009" s="4"/>
      <c r="VRP1009" s="4"/>
      <c r="VRQ1009" s="4"/>
      <c r="VRR1009" s="4"/>
      <c r="VRS1009" s="4"/>
      <c r="VRT1009" s="4"/>
      <c r="VRU1009" s="4"/>
      <c r="VRV1009" s="4"/>
      <c r="VRW1009" s="4"/>
      <c r="VRX1009" s="4"/>
      <c r="VRY1009" s="4"/>
      <c r="VRZ1009" s="4"/>
      <c r="VSA1009" s="4"/>
      <c r="VSB1009" s="4"/>
      <c r="VSC1009" s="4"/>
      <c r="VSD1009" s="4"/>
      <c r="VSE1009" s="4"/>
      <c r="VSF1009" s="4"/>
      <c r="VSG1009" s="4"/>
      <c r="VSH1009" s="4"/>
      <c r="VSI1009" s="4"/>
      <c r="VSJ1009" s="4"/>
      <c r="VSK1009" s="4"/>
      <c r="VSL1009" s="4"/>
      <c r="VSM1009" s="4"/>
      <c r="VSN1009" s="4"/>
      <c r="VSO1009" s="4"/>
      <c r="VSP1009" s="4"/>
      <c r="VSQ1009" s="4"/>
      <c r="VSR1009" s="4"/>
      <c r="VSS1009" s="4"/>
      <c r="VST1009" s="4"/>
      <c r="VSU1009" s="4"/>
      <c r="VSV1009" s="4"/>
      <c r="VSW1009" s="4"/>
      <c r="VSX1009" s="4"/>
      <c r="VSY1009" s="4"/>
      <c r="VSZ1009" s="4"/>
      <c r="VTA1009" s="4"/>
      <c r="VTB1009" s="4"/>
      <c r="VTC1009" s="4"/>
      <c r="VTD1009" s="4"/>
      <c r="VTE1009" s="4"/>
      <c r="VTF1009" s="4"/>
      <c r="VTG1009" s="4"/>
      <c r="VTH1009" s="4"/>
      <c r="VTI1009" s="4"/>
      <c r="VTJ1009" s="4"/>
      <c r="VTK1009" s="4"/>
      <c r="VTL1009" s="4"/>
      <c r="VTM1009" s="4"/>
      <c r="VTN1009" s="4"/>
      <c r="VTO1009" s="4"/>
      <c r="VTP1009" s="4"/>
      <c r="VTQ1009" s="4"/>
      <c r="VTR1009" s="4"/>
      <c r="VTS1009" s="4"/>
      <c r="VTT1009" s="4"/>
      <c r="VTU1009" s="4"/>
      <c r="VTV1009" s="4"/>
      <c r="VTW1009" s="4"/>
      <c r="VTX1009" s="4"/>
      <c r="VTY1009" s="4"/>
      <c r="VTZ1009" s="4"/>
      <c r="VUA1009" s="4"/>
      <c r="VUB1009" s="4"/>
      <c r="VUC1009" s="4"/>
      <c r="VUD1009" s="4"/>
      <c r="VUE1009" s="4"/>
      <c r="VUF1009" s="4"/>
      <c r="VUG1009" s="4"/>
      <c r="VUH1009" s="4"/>
      <c r="VUI1009" s="4"/>
      <c r="VUJ1009" s="4"/>
      <c r="VUK1009" s="4"/>
      <c r="VUL1009" s="4"/>
      <c r="VUM1009" s="4"/>
      <c r="VUN1009" s="4"/>
      <c r="VUO1009" s="4"/>
      <c r="VUP1009" s="4"/>
      <c r="VUQ1009" s="4"/>
      <c r="VUR1009" s="4"/>
      <c r="VUS1009" s="4"/>
      <c r="VUT1009" s="4"/>
      <c r="VUU1009" s="4"/>
      <c r="VUV1009" s="4"/>
      <c r="VUW1009" s="4"/>
      <c r="VUX1009" s="4"/>
      <c r="VUY1009" s="4"/>
      <c r="VUZ1009" s="4"/>
      <c r="VVA1009" s="4"/>
      <c r="VVB1009" s="4"/>
      <c r="VVC1009" s="4"/>
      <c r="VVD1009" s="4"/>
      <c r="VVE1009" s="4"/>
      <c r="VVF1009" s="4"/>
      <c r="VVG1009" s="4"/>
      <c r="VVH1009" s="4"/>
      <c r="VVI1009" s="4"/>
      <c r="VVJ1009" s="4"/>
      <c r="VVK1009" s="4"/>
      <c r="VVL1009" s="4"/>
      <c r="VVM1009" s="4"/>
      <c r="VVN1009" s="4"/>
      <c r="VVO1009" s="4"/>
      <c r="VVP1009" s="4"/>
      <c r="VVQ1009" s="4"/>
      <c r="VVR1009" s="4"/>
      <c r="VVS1009" s="4"/>
      <c r="VVT1009" s="4"/>
      <c r="VVU1009" s="4"/>
      <c r="VVV1009" s="4"/>
      <c r="VVW1009" s="4"/>
      <c r="VVX1009" s="4"/>
      <c r="VVY1009" s="4"/>
      <c r="VVZ1009" s="4"/>
      <c r="VWA1009" s="4"/>
      <c r="VWB1009" s="4"/>
      <c r="VWC1009" s="4"/>
      <c r="VWD1009" s="4"/>
      <c r="VWE1009" s="4"/>
      <c r="VWF1009" s="4"/>
      <c r="VWG1009" s="4"/>
      <c r="VWH1009" s="4"/>
      <c r="VWI1009" s="4"/>
      <c r="VWJ1009" s="4"/>
      <c r="VWK1009" s="4"/>
      <c r="VWL1009" s="4"/>
      <c r="VWM1009" s="4"/>
      <c r="VWN1009" s="4"/>
      <c r="VWO1009" s="4"/>
      <c r="VWP1009" s="4"/>
      <c r="VWQ1009" s="4"/>
      <c r="VWR1009" s="4"/>
      <c r="VWS1009" s="4"/>
      <c r="VWT1009" s="4"/>
      <c r="VWU1009" s="4"/>
      <c r="VWV1009" s="4"/>
      <c r="VWW1009" s="4"/>
      <c r="VWX1009" s="4"/>
      <c r="VWY1009" s="4"/>
      <c r="VWZ1009" s="4"/>
      <c r="VXA1009" s="4"/>
      <c r="VXB1009" s="4"/>
      <c r="VXC1009" s="4"/>
      <c r="VXD1009" s="4"/>
      <c r="VXE1009" s="4"/>
      <c r="VXF1009" s="4"/>
      <c r="VXG1009" s="4"/>
      <c r="VXH1009" s="4"/>
      <c r="VXI1009" s="4"/>
      <c r="VXJ1009" s="4"/>
      <c r="VXK1009" s="4"/>
      <c r="VXL1009" s="4"/>
      <c r="VXM1009" s="4"/>
      <c r="VXN1009" s="4"/>
      <c r="VXO1009" s="4"/>
      <c r="VXP1009" s="4"/>
      <c r="VXQ1009" s="4"/>
      <c r="VXR1009" s="4"/>
      <c r="VXS1009" s="4"/>
      <c r="VXT1009" s="4"/>
      <c r="VXU1009" s="4"/>
      <c r="VXV1009" s="4"/>
      <c r="VXW1009" s="4"/>
      <c r="VXX1009" s="4"/>
      <c r="VXY1009" s="4"/>
      <c r="VXZ1009" s="4"/>
      <c r="VYA1009" s="4"/>
      <c r="VYB1009" s="4"/>
      <c r="VYC1009" s="4"/>
      <c r="VYD1009" s="4"/>
      <c r="VYE1009" s="4"/>
      <c r="VYF1009" s="4"/>
      <c r="VYG1009" s="4"/>
      <c r="VYH1009" s="4"/>
      <c r="VYI1009" s="4"/>
      <c r="VYJ1009" s="4"/>
      <c r="VYK1009" s="4"/>
      <c r="VYL1009" s="4"/>
      <c r="VYM1009" s="4"/>
      <c r="VYN1009" s="4"/>
      <c r="VYO1009" s="4"/>
      <c r="VYP1009" s="4"/>
      <c r="VYQ1009" s="4"/>
      <c r="VYR1009" s="4"/>
      <c r="VYS1009" s="4"/>
      <c r="VYT1009" s="4"/>
      <c r="VYU1009" s="4"/>
      <c r="VYV1009" s="4"/>
      <c r="VYW1009" s="4"/>
      <c r="VYX1009" s="4"/>
      <c r="VYY1009" s="4"/>
      <c r="VYZ1009" s="4"/>
      <c r="VZA1009" s="4"/>
      <c r="VZB1009" s="4"/>
      <c r="VZC1009" s="4"/>
      <c r="VZD1009" s="4"/>
      <c r="VZE1009" s="4"/>
      <c r="VZF1009" s="4"/>
      <c r="VZG1009" s="4"/>
      <c r="VZH1009" s="4"/>
      <c r="VZI1009" s="4"/>
      <c r="VZJ1009" s="4"/>
      <c r="VZK1009" s="4"/>
      <c r="VZL1009" s="4"/>
      <c r="VZM1009" s="4"/>
      <c r="VZN1009" s="4"/>
      <c r="VZO1009" s="4"/>
      <c r="VZP1009" s="4"/>
      <c r="VZQ1009" s="4"/>
      <c r="VZR1009" s="4"/>
      <c r="VZS1009" s="4"/>
      <c r="VZT1009" s="4"/>
      <c r="VZU1009" s="4"/>
      <c r="VZV1009" s="4"/>
      <c r="VZW1009" s="4"/>
      <c r="VZX1009" s="4"/>
      <c r="VZY1009" s="4"/>
      <c r="VZZ1009" s="4"/>
      <c r="WAA1009" s="4"/>
      <c r="WAB1009" s="4"/>
      <c r="WAC1009" s="4"/>
      <c r="WAD1009" s="4"/>
      <c r="WAE1009" s="4"/>
      <c r="WAF1009" s="4"/>
      <c r="WAG1009" s="4"/>
      <c r="WAH1009" s="4"/>
      <c r="WAI1009" s="4"/>
      <c r="WAJ1009" s="4"/>
      <c r="WAK1009" s="4"/>
      <c r="WAL1009" s="4"/>
      <c r="WAM1009" s="4"/>
      <c r="WAN1009" s="4"/>
      <c r="WAO1009" s="4"/>
      <c r="WAP1009" s="4"/>
      <c r="WAQ1009" s="4"/>
      <c r="WAR1009" s="4"/>
      <c r="WAS1009" s="4"/>
      <c r="WAT1009" s="4"/>
      <c r="WAU1009" s="4"/>
      <c r="WAV1009" s="4"/>
      <c r="WAW1009" s="4"/>
      <c r="WAX1009" s="4"/>
      <c r="WAY1009" s="4"/>
      <c r="WAZ1009" s="4"/>
      <c r="WBA1009" s="4"/>
      <c r="WBB1009" s="4"/>
      <c r="WBC1009" s="4"/>
      <c r="WBD1009" s="4"/>
      <c r="WBE1009" s="4"/>
      <c r="WBF1009" s="4"/>
      <c r="WBG1009" s="4"/>
      <c r="WBH1009" s="4"/>
      <c r="WBI1009" s="4"/>
      <c r="WBJ1009" s="4"/>
      <c r="WBK1009" s="4"/>
      <c r="WBL1009" s="4"/>
      <c r="WBM1009" s="4"/>
      <c r="WBN1009" s="4"/>
      <c r="WBO1009" s="4"/>
      <c r="WBP1009" s="4"/>
      <c r="WBQ1009" s="4"/>
      <c r="WBR1009" s="4"/>
      <c r="WBS1009" s="4"/>
      <c r="WBT1009" s="4"/>
      <c r="WBU1009" s="4"/>
      <c r="WBV1009" s="4"/>
      <c r="WBW1009" s="4"/>
      <c r="WBX1009" s="4"/>
      <c r="WBY1009" s="4"/>
      <c r="WBZ1009" s="4"/>
      <c r="WCA1009" s="4"/>
      <c r="WCB1009" s="4"/>
      <c r="WCC1009" s="4"/>
      <c r="WCD1009" s="4"/>
      <c r="WCE1009" s="4"/>
      <c r="WCF1009" s="4"/>
      <c r="WCG1009" s="4"/>
      <c r="WCH1009" s="4"/>
      <c r="WCI1009" s="4"/>
      <c r="WCJ1009" s="4"/>
      <c r="WCK1009" s="4"/>
      <c r="WCL1009" s="4"/>
      <c r="WCM1009" s="4"/>
      <c r="WCN1009" s="4"/>
      <c r="WCO1009" s="4"/>
      <c r="WCP1009" s="4"/>
      <c r="WCQ1009" s="4"/>
      <c r="WCR1009" s="4"/>
      <c r="WCS1009" s="4"/>
      <c r="WCT1009" s="4"/>
      <c r="WCU1009" s="4"/>
      <c r="WCV1009" s="4"/>
      <c r="WCW1009" s="4"/>
      <c r="WCX1009" s="4"/>
      <c r="WCY1009" s="4"/>
      <c r="WCZ1009" s="4"/>
      <c r="WDA1009" s="4"/>
      <c r="WDB1009" s="4"/>
      <c r="WDC1009" s="4"/>
      <c r="WDD1009" s="4"/>
      <c r="WDE1009" s="4"/>
      <c r="WDF1009" s="4"/>
      <c r="WDG1009" s="4"/>
      <c r="WDH1009" s="4"/>
      <c r="WDI1009" s="4"/>
      <c r="WDJ1009" s="4"/>
      <c r="WDK1009" s="4"/>
      <c r="WDL1009" s="4"/>
      <c r="WDM1009" s="4"/>
      <c r="WDN1009" s="4"/>
      <c r="WDO1009" s="4"/>
      <c r="WDP1009" s="4"/>
      <c r="WDQ1009" s="4"/>
      <c r="WDR1009" s="4"/>
      <c r="WDS1009" s="4"/>
      <c r="WDT1009" s="4"/>
      <c r="WDU1009" s="4"/>
      <c r="WDV1009" s="4"/>
      <c r="WDW1009" s="4"/>
      <c r="WDX1009" s="4"/>
      <c r="WDY1009" s="4"/>
      <c r="WDZ1009" s="4"/>
      <c r="WEA1009" s="4"/>
      <c r="WEB1009" s="4"/>
      <c r="WEC1009" s="4"/>
      <c r="WED1009" s="4"/>
      <c r="WEE1009" s="4"/>
      <c r="WEF1009" s="4"/>
      <c r="WEG1009" s="4"/>
      <c r="WEH1009" s="4"/>
      <c r="WEI1009" s="4"/>
      <c r="WEJ1009" s="4"/>
      <c r="WEK1009" s="4"/>
      <c r="WEL1009" s="4"/>
      <c r="WEM1009" s="4"/>
      <c r="WEN1009" s="4"/>
      <c r="WEO1009" s="4"/>
      <c r="WEP1009" s="4"/>
      <c r="WEQ1009" s="4"/>
      <c r="WER1009" s="4"/>
      <c r="WES1009" s="4"/>
      <c r="WET1009" s="4"/>
      <c r="WEU1009" s="4"/>
      <c r="WEV1009" s="4"/>
      <c r="WEW1009" s="4"/>
      <c r="WEX1009" s="4"/>
      <c r="WEY1009" s="4"/>
      <c r="WEZ1009" s="4"/>
      <c r="WFA1009" s="4"/>
      <c r="WFB1009" s="4"/>
      <c r="WFC1009" s="4"/>
      <c r="WFD1009" s="4"/>
      <c r="WFE1009" s="4"/>
      <c r="WFF1009" s="4"/>
      <c r="WFG1009" s="4"/>
      <c r="WFH1009" s="4"/>
      <c r="WFI1009" s="4"/>
      <c r="WFJ1009" s="4"/>
      <c r="WFK1009" s="4"/>
      <c r="WFL1009" s="4"/>
      <c r="WFM1009" s="4"/>
      <c r="WFN1009" s="4"/>
      <c r="WFO1009" s="4"/>
      <c r="WFP1009" s="4"/>
      <c r="WFQ1009" s="4"/>
      <c r="WFR1009" s="4"/>
      <c r="WFS1009" s="4"/>
      <c r="WFT1009" s="4"/>
      <c r="WFU1009" s="4"/>
      <c r="WFV1009" s="4"/>
      <c r="WFW1009" s="4"/>
      <c r="WFX1009" s="4"/>
      <c r="WFY1009" s="4"/>
      <c r="WFZ1009" s="4"/>
      <c r="WGA1009" s="4"/>
      <c r="WGB1009" s="4"/>
      <c r="WGC1009" s="4"/>
      <c r="WGD1009" s="4"/>
      <c r="WGE1009" s="4"/>
      <c r="WGF1009" s="4"/>
      <c r="WGG1009" s="4"/>
      <c r="WGH1009" s="4"/>
      <c r="WGI1009" s="4"/>
      <c r="WGJ1009" s="4"/>
      <c r="WGK1009" s="4"/>
      <c r="WGL1009" s="4"/>
      <c r="WGM1009" s="4"/>
      <c r="WGN1009" s="4"/>
      <c r="WGO1009" s="4"/>
      <c r="WGP1009" s="4"/>
      <c r="WGQ1009" s="4"/>
      <c r="WGR1009" s="4"/>
      <c r="WGS1009" s="4"/>
      <c r="WGT1009" s="4"/>
      <c r="WGU1009" s="4"/>
      <c r="WGV1009" s="4"/>
      <c r="WGW1009" s="4"/>
      <c r="WGX1009" s="4"/>
      <c r="WGY1009" s="4"/>
      <c r="WGZ1009" s="4"/>
      <c r="WHA1009" s="4"/>
      <c r="WHB1009" s="4"/>
      <c r="WHC1009" s="4"/>
      <c r="WHD1009" s="4"/>
      <c r="WHE1009" s="4"/>
      <c r="WHF1009" s="4"/>
      <c r="WHG1009" s="4"/>
      <c r="WHH1009" s="4"/>
      <c r="WHI1009" s="4"/>
      <c r="WHJ1009" s="4"/>
      <c r="WHK1009" s="4"/>
      <c r="WHL1009" s="4"/>
      <c r="WHM1009" s="4"/>
      <c r="WHN1009" s="4"/>
      <c r="WHO1009" s="4"/>
      <c r="WHP1009" s="4"/>
      <c r="WHQ1009" s="4"/>
      <c r="WHR1009" s="4"/>
      <c r="WHS1009" s="4"/>
      <c r="WHT1009" s="4"/>
      <c r="WHU1009" s="4"/>
      <c r="WHV1009" s="4"/>
      <c r="WHW1009" s="4"/>
      <c r="WHX1009" s="4"/>
      <c r="WHY1009" s="4"/>
      <c r="WHZ1009" s="4"/>
      <c r="WIA1009" s="4"/>
      <c r="WIB1009" s="4"/>
      <c r="WIC1009" s="4"/>
      <c r="WID1009" s="4"/>
      <c r="WIE1009" s="4"/>
      <c r="WIF1009" s="4"/>
      <c r="WIG1009" s="4"/>
      <c r="WIH1009" s="4"/>
      <c r="WII1009" s="4"/>
      <c r="WIJ1009" s="4"/>
      <c r="WIK1009" s="4"/>
      <c r="WIL1009" s="4"/>
      <c r="WIM1009" s="4"/>
      <c r="WIN1009" s="4"/>
      <c r="WIO1009" s="4"/>
      <c r="WIP1009" s="4"/>
      <c r="WIQ1009" s="4"/>
      <c r="WIR1009" s="4"/>
      <c r="WIS1009" s="4"/>
      <c r="WIT1009" s="4"/>
      <c r="WIU1009" s="4"/>
      <c r="WIV1009" s="4"/>
      <c r="WIW1009" s="4"/>
      <c r="WIX1009" s="4"/>
      <c r="WIY1009" s="4"/>
      <c r="WIZ1009" s="4"/>
      <c r="WJA1009" s="4"/>
      <c r="WJB1009" s="4"/>
      <c r="WJC1009" s="4"/>
      <c r="WJD1009" s="4"/>
      <c r="WJE1009" s="4"/>
      <c r="WJF1009" s="4"/>
      <c r="WJG1009" s="4"/>
      <c r="WJH1009" s="4"/>
      <c r="WJI1009" s="4"/>
      <c r="WJJ1009" s="4"/>
      <c r="WJK1009" s="4"/>
      <c r="WJL1009" s="4"/>
      <c r="WJM1009" s="4"/>
      <c r="WJN1009" s="4"/>
      <c r="WJO1009" s="4"/>
      <c r="WJP1009" s="4"/>
      <c r="WJQ1009" s="4"/>
      <c r="WJR1009" s="4"/>
      <c r="WJS1009" s="4"/>
      <c r="WJT1009" s="4"/>
      <c r="WJU1009" s="4"/>
      <c r="WJV1009" s="4"/>
      <c r="WJW1009" s="4"/>
      <c r="WJX1009" s="4"/>
      <c r="WJY1009" s="4"/>
      <c r="WJZ1009" s="4"/>
      <c r="WKA1009" s="4"/>
      <c r="WKB1009" s="4"/>
      <c r="WKC1009" s="4"/>
      <c r="WKD1009" s="4"/>
      <c r="WKE1009" s="4"/>
      <c r="WKF1009" s="4"/>
      <c r="WKG1009" s="4"/>
      <c r="WKH1009" s="4"/>
      <c r="WKI1009" s="4"/>
      <c r="WKJ1009" s="4"/>
      <c r="WKK1009" s="4"/>
      <c r="WKL1009" s="4"/>
      <c r="WKM1009" s="4"/>
      <c r="WKN1009" s="4"/>
      <c r="WKO1009" s="4"/>
      <c r="WKP1009" s="4"/>
      <c r="WKQ1009" s="4"/>
      <c r="WKR1009" s="4"/>
      <c r="WKS1009" s="4"/>
      <c r="WKT1009" s="4"/>
      <c r="WKU1009" s="4"/>
      <c r="WKV1009" s="4"/>
      <c r="WKW1009" s="4"/>
      <c r="WKX1009" s="4"/>
      <c r="WKY1009" s="4"/>
      <c r="WKZ1009" s="4"/>
      <c r="WLA1009" s="4"/>
      <c r="WLB1009" s="4"/>
      <c r="WLC1009" s="4"/>
      <c r="WLD1009" s="4"/>
      <c r="WLE1009" s="4"/>
      <c r="WLF1009" s="4"/>
      <c r="WLG1009" s="4"/>
      <c r="WLH1009" s="4"/>
      <c r="WLI1009" s="4"/>
      <c r="WLJ1009" s="4"/>
      <c r="WLK1009" s="4"/>
      <c r="WLL1009" s="4"/>
      <c r="WLM1009" s="4"/>
      <c r="WLN1009" s="4"/>
      <c r="WLO1009" s="4"/>
      <c r="WLP1009" s="4"/>
      <c r="WLQ1009" s="4"/>
      <c r="WLR1009" s="4"/>
      <c r="WLS1009" s="4"/>
      <c r="WLT1009" s="4"/>
      <c r="WLU1009" s="4"/>
      <c r="WLV1009" s="4"/>
      <c r="WLW1009" s="4"/>
      <c r="WLX1009" s="4"/>
      <c r="WLY1009" s="4"/>
      <c r="WLZ1009" s="4"/>
      <c r="WMA1009" s="4"/>
      <c r="WMB1009" s="4"/>
      <c r="WMC1009" s="4"/>
      <c r="WMD1009" s="4"/>
      <c r="WME1009" s="4"/>
      <c r="WMF1009" s="4"/>
      <c r="WMG1009" s="4"/>
      <c r="WMH1009" s="4"/>
      <c r="WMI1009" s="4"/>
      <c r="WMJ1009" s="4"/>
      <c r="WMK1009" s="4"/>
      <c r="WML1009" s="4"/>
      <c r="WMM1009" s="4"/>
      <c r="WMN1009" s="4"/>
      <c r="WMO1009" s="4"/>
      <c r="WMP1009" s="4"/>
      <c r="WMQ1009" s="4"/>
      <c r="WMR1009" s="4"/>
      <c r="WMS1009" s="4"/>
      <c r="WMT1009" s="4"/>
      <c r="WMU1009" s="4"/>
      <c r="WMV1009" s="4"/>
      <c r="WMW1009" s="4"/>
      <c r="WMX1009" s="4"/>
      <c r="WMY1009" s="4"/>
      <c r="WMZ1009" s="4"/>
      <c r="WNA1009" s="4"/>
      <c r="WNB1009" s="4"/>
      <c r="WNC1009" s="4"/>
      <c r="WND1009" s="4"/>
      <c r="WNE1009" s="4"/>
      <c r="WNF1009" s="4"/>
      <c r="WNG1009" s="4"/>
      <c r="WNH1009" s="4"/>
      <c r="WNI1009" s="4"/>
      <c r="WNJ1009" s="4"/>
      <c r="WNK1009" s="4"/>
      <c r="WNL1009" s="4"/>
      <c r="WNM1009" s="4"/>
      <c r="WNN1009" s="4"/>
      <c r="WNO1009" s="4"/>
      <c r="WNP1009" s="4"/>
      <c r="WNQ1009" s="4"/>
      <c r="WNR1009" s="4"/>
      <c r="WNS1009" s="4"/>
      <c r="WNT1009" s="4"/>
      <c r="WNU1009" s="4"/>
      <c r="WNV1009" s="4"/>
      <c r="WNW1009" s="4"/>
      <c r="WNX1009" s="4"/>
      <c r="WNY1009" s="4"/>
      <c r="WNZ1009" s="4"/>
      <c r="WOA1009" s="4"/>
      <c r="WOB1009" s="4"/>
      <c r="WOC1009" s="4"/>
      <c r="WOD1009" s="4"/>
      <c r="WOE1009" s="4"/>
      <c r="WOF1009" s="4"/>
      <c r="WOG1009" s="4"/>
      <c r="WOH1009" s="4"/>
      <c r="WOI1009" s="4"/>
      <c r="WOJ1009" s="4"/>
      <c r="WOK1009" s="4"/>
      <c r="WOL1009" s="4"/>
      <c r="WOM1009" s="4"/>
      <c r="WON1009" s="4"/>
      <c r="WOO1009" s="4"/>
      <c r="WOP1009" s="4"/>
      <c r="WOQ1009" s="4"/>
      <c r="WOR1009" s="4"/>
      <c r="WOS1009" s="4"/>
      <c r="WOT1009" s="4"/>
      <c r="WOU1009" s="4"/>
      <c r="WOV1009" s="4"/>
      <c r="WOW1009" s="4"/>
      <c r="WOX1009" s="4"/>
      <c r="WOY1009" s="4"/>
      <c r="WOZ1009" s="4"/>
      <c r="WPA1009" s="4"/>
      <c r="WPB1009" s="4"/>
      <c r="WPC1009" s="4"/>
      <c r="WPD1009" s="4"/>
      <c r="WPE1009" s="4"/>
      <c r="WPF1009" s="4"/>
      <c r="WPG1009" s="4"/>
      <c r="WPH1009" s="4"/>
      <c r="WPI1009" s="4"/>
      <c r="WPJ1009" s="4"/>
      <c r="WPK1009" s="4"/>
      <c r="WPL1009" s="4"/>
      <c r="WPM1009" s="4"/>
      <c r="WPN1009" s="4"/>
      <c r="WPO1009" s="4"/>
      <c r="WPP1009" s="4"/>
      <c r="WPQ1009" s="4"/>
      <c r="WPR1009" s="4"/>
      <c r="WPS1009" s="4"/>
      <c r="WPT1009" s="4"/>
      <c r="WPU1009" s="4"/>
      <c r="WPV1009" s="4"/>
      <c r="WPW1009" s="4"/>
      <c r="WPX1009" s="4"/>
      <c r="WPY1009" s="4"/>
      <c r="WPZ1009" s="4"/>
      <c r="WQA1009" s="4"/>
      <c r="WQB1009" s="4"/>
      <c r="WQC1009" s="4"/>
      <c r="WQD1009" s="4"/>
      <c r="WQE1009" s="4"/>
      <c r="WQF1009" s="4"/>
      <c r="WQG1009" s="4"/>
      <c r="WQH1009" s="4"/>
      <c r="WQI1009" s="4"/>
      <c r="WQJ1009" s="4"/>
      <c r="WQK1009" s="4"/>
      <c r="WQL1009" s="4"/>
      <c r="WQM1009" s="4"/>
      <c r="WQN1009" s="4"/>
      <c r="WQO1009" s="4"/>
      <c r="WQP1009" s="4"/>
      <c r="WQQ1009" s="4"/>
      <c r="WQR1009" s="4"/>
      <c r="WQS1009" s="4"/>
      <c r="WQT1009" s="4"/>
      <c r="WQU1009" s="4"/>
      <c r="WQV1009" s="4"/>
      <c r="WQW1009" s="4"/>
      <c r="WQX1009" s="4"/>
      <c r="WQY1009" s="4"/>
      <c r="WQZ1009" s="4"/>
      <c r="WRA1009" s="4"/>
      <c r="WRB1009" s="4"/>
      <c r="WRC1009" s="4"/>
      <c r="WRD1009" s="4"/>
      <c r="WRE1009" s="4"/>
      <c r="WRF1009" s="4"/>
      <c r="WRG1009" s="4"/>
      <c r="WRH1009" s="4"/>
      <c r="WRI1009" s="4"/>
      <c r="WRJ1009" s="4"/>
      <c r="WRK1009" s="4"/>
      <c r="WRL1009" s="4"/>
      <c r="WRM1009" s="4"/>
      <c r="WRN1009" s="4"/>
      <c r="WRO1009" s="4"/>
      <c r="WRP1009" s="4"/>
      <c r="WRQ1009" s="4"/>
      <c r="WRR1009" s="4"/>
      <c r="WRS1009" s="4"/>
      <c r="WRT1009" s="4"/>
      <c r="WRU1009" s="4"/>
      <c r="WRV1009" s="4"/>
      <c r="WRW1009" s="4"/>
      <c r="WRX1009" s="4"/>
      <c r="WRY1009" s="4"/>
      <c r="WRZ1009" s="4"/>
      <c r="WSA1009" s="4"/>
      <c r="WSB1009" s="4"/>
      <c r="WSC1009" s="4"/>
      <c r="WSD1009" s="4"/>
      <c r="WSE1009" s="4"/>
      <c r="WSF1009" s="4"/>
      <c r="WSG1009" s="4"/>
      <c r="WSH1009" s="4"/>
      <c r="WSI1009" s="4"/>
      <c r="WSJ1009" s="4"/>
      <c r="WSK1009" s="4"/>
      <c r="WSL1009" s="4"/>
      <c r="WSM1009" s="4"/>
      <c r="WSN1009" s="4"/>
      <c r="WSO1009" s="4"/>
      <c r="WSP1009" s="4"/>
      <c r="WSQ1009" s="4"/>
      <c r="WSR1009" s="4"/>
      <c r="WSS1009" s="4"/>
      <c r="WST1009" s="4"/>
      <c r="WSU1009" s="4"/>
      <c r="WSV1009" s="4"/>
      <c r="WSW1009" s="4"/>
      <c r="WSX1009" s="4"/>
      <c r="WSY1009" s="4"/>
      <c r="WSZ1009" s="4"/>
      <c r="WTA1009" s="4"/>
      <c r="WTB1009" s="4"/>
      <c r="WTC1009" s="4"/>
      <c r="WTD1009" s="4"/>
      <c r="WTE1009" s="4"/>
      <c r="WTF1009" s="4"/>
      <c r="WTG1009" s="4"/>
      <c r="WTH1009" s="4"/>
      <c r="WTI1009" s="4"/>
      <c r="WTJ1009" s="4"/>
      <c r="WTK1009" s="4"/>
      <c r="WTL1009" s="4"/>
      <c r="WTM1009" s="4"/>
      <c r="WTN1009" s="4"/>
      <c r="WTO1009" s="4"/>
      <c r="WTP1009" s="4"/>
      <c r="WTQ1009" s="4"/>
      <c r="WTR1009" s="4"/>
      <c r="WTS1009" s="4"/>
      <c r="WTT1009" s="4"/>
      <c r="WTU1009" s="4"/>
      <c r="WTV1009" s="4"/>
      <c r="WTW1009" s="4"/>
      <c r="WTX1009" s="4"/>
      <c r="WTY1009" s="4"/>
      <c r="WTZ1009" s="4"/>
      <c r="WUA1009" s="4"/>
      <c r="WUB1009" s="4"/>
      <c r="WUC1009" s="4"/>
      <c r="WUD1009" s="4"/>
      <c r="WUE1009" s="4"/>
      <c r="WUF1009" s="4"/>
      <c r="WUG1009" s="4"/>
      <c r="WUH1009" s="4"/>
      <c r="WUI1009" s="4"/>
      <c r="WUJ1009" s="4"/>
      <c r="WUK1009" s="4"/>
      <c r="WUL1009" s="4"/>
      <c r="WUM1009" s="4"/>
      <c r="WUN1009" s="4"/>
      <c r="WUO1009" s="4"/>
      <c r="WUP1009" s="4"/>
      <c r="WUQ1009" s="4"/>
      <c r="WUR1009" s="4"/>
      <c r="WUS1009" s="4"/>
      <c r="WUT1009" s="4"/>
      <c r="WUU1009" s="4"/>
      <c r="WUV1009" s="4"/>
      <c r="WUW1009" s="4"/>
      <c r="WUX1009" s="4"/>
      <c r="WUY1009" s="4"/>
      <c r="WUZ1009" s="4"/>
      <c r="WVA1009" s="4"/>
      <c r="WVB1009" s="4"/>
      <c r="WVC1009" s="4"/>
      <c r="WVD1009" s="4"/>
      <c r="WVE1009" s="4"/>
      <c r="WVF1009" s="4"/>
      <c r="WVG1009" s="4"/>
      <c r="WVH1009" s="4"/>
      <c r="WVI1009" s="4"/>
      <c r="WVJ1009" s="4"/>
      <c r="WVK1009" s="4"/>
      <c r="WVL1009" s="4"/>
      <c r="WVM1009" s="4"/>
      <c r="WVN1009" s="4"/>
      <c r="WVO1009" s="4"/>
      <c r="WVP1009" s="4"/>
      <c r="WVQ1009" s="4"/>
      <c r="WVR1009" s="4"/>
      <c r="WVS1009" s="4"/>
      <c r="WVT1009" s="4"/>
      <c r="WVU1009" s="4"/>
      <c r="WVV1009" s="4"/>
      <c r="WVW1009" s="4"/>
      <c r="WVX1009" s="4"/>
      <c r="WVY1009" s="4"/>
      <c r="WVZ1009" s="4"/>
      <c r="WWA1009" s="4"/>
      <c r="WWB1009" s="4"/>
      <c r="WWC1009" s="4"/>
      <c r="WWD1009" s="4"/>
      <c r="WWE1009" s="4"/>
      <c r="WWF1009" s="4"/>
      <c r="WWG1009" s="4"/>
      <c r="WWH1009" s="4"/>
      <c r="WWI1009" s="4"/>
      <c r="WWJ1009" s="4"/>
      <c r="WWK1009" s="4"/>
      <c r="WWL1009" s="4"/>
      <c r="WWM1009" s="4"/>
      <c r="WWN1009" s="4"/>
      <c r="WWO1009" s="4"/>
      <c r="WWP1009" s="4"/>
      <c r="WWQ1009" s="4"/>
      <c r="WWR1009" s="4"/>
      <c r="WWS1009" s="4"/>
      <c r="WWT1009" s="4"/>
      <c r="WWU1009" s="4"/>
      <c r="WWV1009" s="4"/>
      <c r="WWW1009" s="4"/>
      <c r="WWX1009" s="4"/>
      <c r="WWY1009" s="4"/>
      <c r="WWZ1009" s="4"/>
      <c r="WXA1009" s="4"/>
      <c r="WXB1009" s="4"/>
      <c r="WXC1009" s="4"/>
      <c r="WXD1009" s="4"/>
      <c r="WXE1009" s="4"/>
      <c r="WXF1009" s="4"/>
      <c r="WXG1009" s="4"/>
      <c r="WXH1009" s="4"/>
      <c r="WXI1009" s="4"/>
      <c r="WXJ1009" s="4"/>
      <c r="WXK1009" s="4"/>
      <c r="WXL1009" s="4"/>
      <c r="WXM1009" s="4"/>
      <c r="WXN1009" s="4"/>
      <c r="WXO1009" s="4"/>
      <c r="WXP1009" s="4"/>
      <c r="WXQ1009" s="4"/>
      <c r="WXR1009" s="4"/>
      <c r="WXS1009" s="4"/>
      <c r="WXT1009" s="4"/>
      <c r="WXU1009" s="4"/>
      <c r="WXV1009" s="4"/>
      <c r="WXW1009" s="4"/>
      <c r="WXX1009" s="4"/>
      <c r="WXY1009" s="4"/>
      <c r="WXZ1009" s="4"/>
      <c r="WYA1009" s="4"/>
      <c r="WYB1009" s="4"/>
      <c r="WYC1009" s="4"/>
      <c r="WYD1009" s="4"/>
      <c r="WYE1009" s="4"/>
      <c r="WYF1009" s="4"/>
      <c r="WYG1009" s="4"/>
      <c r="WYH1009" s="4"/>
      <c r="WYI1009" s="4"/>
      <c r="WYJ1009" s="4"/>
      <c r="WYK1009" s="4"/>
      <c r="WYL1009" s="4"/>
      <c r="WYM1009" s="4"/>
      <c r="WYN1009" s="4"/>
      <c r="WYO1009" s="4"/>
      <c r="WYP1009" s="4"/>
      <c r="WYQ1009" s="4"/>
      <c r="WYR1009" s="4"/>
      <c r="WYS1009" s="4"/>
      <c r="WYT1009" s="4"/>
      <c r="WYU1009" s="4"/>
      <c r="WYV1009" s="4"/>
      <c r="WYW1009" s="4"/>
      <c r="WYX1009" s="4"/>
      <c r="WYY1009" s="4"/>
      <c r="WYZ1009" s="4"/>
      <c r="WZA1009" s="4"/>
      <c r="WZB1009" s="4"/>
      <c r="WZC1009" s="4"/>
      <c r="WZD1009" s="4"/>
      <c r="WZE1009" s="4"/>
      <c r="WZF1009" s="4"/>
      <c r="WZG1009" s="4"/>
      <c r="WZH1009" s="4"/>
      <c r="WZI1009" s="4"/>
      <c r="WZJ1009" s="4"/>
      <c r="WZK1009" s="4"/>
      <c r="WZL1009" s="4"/>
      <c r="WZM1009" s="4"/>
      <c r="WZN1009" s="4"/>
      <c r="WZO1009" s="4"/>
      <c r="WZP1009" s="4"/>
      <c r="WZQ1009" s="4"/>
      <c r="WZR1009" s="4"/>
      <c r="WZS1009" s="4"/>
      <c r="WZT1009" s="4"/>
      <c r="WZU1009" s="4"/>
      <c r="WZV1009" s="4"/>
      <c r="WZW1009" s="4"/>
      <c r="WZX1009" s="4"/>
      <c r="WZY1009" s="4"/>
      <c r="WZZ1009" s="4"/>
      <c r="XAA1009" s="4"/>
      <c r="XAB1009" s="4"/>
      <c r="XAC1009" s="4"/>
      <c r="XAD1009" s="4"/>
      <c r="XAE1009" s="4"/>
      <c r="XAF1009" s="4"/>
      <c r="XAG1009" s="4"/>
      <c r="XAH1009" s="4"/>
      <c r="XAI1009" s="4"/>
      <c r="XAJ1009" s="4"/>
      <c r="XAK1009" s="4"/>
      <c r="XAL1009" s="4"/>
      <c r="XAM1009" s="4"/>
      <c r="XAN1009" s="4"/>
      <c r="XAO1009" s="4"/>
      <c r="XAP1009" s="4"/>
      <c r="XAQ1009" s="4"/>
      <c r="XAR1009" s="4"/>
      <c r="XAS1009" s="4"/>
      <c r="XAT1009" s="4"/>
      <c r="XAU1009" s="4"/>
      <c r="XAV1009" s="4"/>
      <c r="XAW1009" s="4"/>
      <c r="XAX1009" s="4"/>
      <c r="XAY1009" s="4"/>
      <c r="XAZ1009" s="4"/>
      <c r="XBA1009" s="4"/>
      <c r="XBB1009" s="4"/>
      <c r="XBC1009" s="4"/>
      <c r="XBD1009" s="4"/>
      <c r="XBE1009" s="4"/>
      <c r="XBF1009" s="4"/>
      <c r="XBG1009" s="4"/>
      <c r="XBH1009" s="4"/>
      <c r="XBI1009" s="4"/>
      <c r="XBJ1009" s="4"/>
      <c r="XBK1009" s="4"/>
      <c r="XBL1009" s="4"/>
      <c r="XBM1009" s="4"/>
      <c r="XBN1009" s="4"/>
      <c r="XBO1009" s="4"/>
      <c r="XBP1009" s="4"/>
      <c r="XBQ1009" s="4"/>
      <c r="XBR1009" s="4"/>
      <c r="XBS1009" s="4"/>
      <c r="XBT1009" s="4"/>
      <c r="XBU1009" s="4"/>
      <c r="XBV1009" s="4"/>
      <c r="XBW1009" s="4"/>
      <c r="XBX1009" s="4"/>
      <c r="XBY1009" s="4"/>
      <c r="XBZ1009" s="4"/>
      <c r="XCA1009" s="4"/>
      <c r="XCB1009" s="4"/>
      <c r="XCC1009" s="4"/>
      <c r="XCD1009" s="4"/>
      <c r="XCE1009" s="4"/>
      <c r="XCF1009" s="4"/>
      <c r="XCG1009" s="4"/>
      <c r="XCH1009" s="4"/>
      <c r="XCI1009" s="4"/>
      <c r="XCJ1009" s="4"/>
      <c r="XCK1009" s="4"/>
      <c r="XCL1009" s="4"/>
      <c r="XCM1009" s="4"/>
      <c r="XCN1009" s="4"/>
      <c r="XCO1009" s="4"/>
      <c r="XCP1009" s="7"/>
      <c r="XCQ1009" s="7"/>
    </row>
    <row r="1010" spans="1:16319" ht="31.5" x14ac:dyDescent="0.25">
      <c r="A1010" s="5" t="s">
        <v>529</v>
      </c>
      <c r="B1010" s="112" t="s">
        <v>147</v>
      </c>
      <c r="C1010" s="5"/>
      <c r="D1010" s="161">
        <f>D1015+D1019+D1011</f>
        <v>91996</v>
      </c>
      <c r="E1010" s="161">
        <f>E1015+E1019+E1011</f>
        <v>88502</v>
      </c>
    </row>
    <row r="1011" spans="1:16319" ht="31.5" x14ac:dyDescent="0.2">
      <c r="A1011" s="45" t="s">
        <v>156</v>
      </c>
      <c r="B1011" s="26" t="s">
        <v>847</v>
      </c>
      <c r="C1011" s="53"/>
      <c r="D1011" s="138">
        <f t="shared" ref="D1011:E1013" si="317">D1012</f>
        <v>79496</v>
      </c>
      <c r="E1011" s="138">
        <f t="shared" si="317"/>
        <v>76002</v>
      </c>
    </row>
    <row r="1012" spans="1:16319" ht="31.5" x14ac:dyDescent="0.2">
      <c r="A1012" s="38" t="s">
        <v>846</v>
      </c>
      <c r="B1012" s="25" t="s">
        <v>847</v>
      </c>
      <c r="C1012" s="29">
        <v>200</v>
      </c>
      <c r="D1012" s="73">
        <f t="shared" si="317"/>
        <v>79496</v>
      </c>
      <c r="E1012" s="73">
        <f t="shared" si="317"/>
        <v>76002</v>
      </c>
    </row>
    <row r="1013" spans="1:16319" ht="31.5" x14ac:dyDescent="0.2">
      <c r="A1013" s="38" t="s">
        <v>17</v>
      </c>
      <c r="B1013" s="25" t="s">
        <v>847</v>
      </c>
      <c r="C1013" s="29">
        <v>240</v>
      </c>
      <c r="D1013" s="73">
        <f t="shared" si="317"/>
        <v>79496</v>
      </c>
      <c r="E1013" s="73">
        <f t="shared" si="317"/>
        <v>76002</v>
      </c>
    </row>
    <row r="1014" spans="1:16319" ht="15.75" hidden="1" x14ac:dyDescent="0.25">
      <c r="A1014" s="38" t="s">
        <v>579</v>
      </c>
      <c r="B1014" s="25" t="s">
        <v>847</v>
      </c>
      <c r="C1014" s="29">
        <v>244</v>
      </c>
      <c r="D1014" s="164">
        <v>79496</v>
      </c>
      <c r="E1014" s="165">
        <v>76002</v>
      </c>
    </row>
    <row r="1015" spans="1:16319" ht="47.25" x14ac:dyDescent="0.25">
      <c r="A1015" s="35" t="s">
        <v>160</v>
      </c>
      <c r="B1015" s="36" t="s">
        <v>157</v>
      </c>
      <c r="C1015" s="108"/>
      <c r="D1015" s="162">
        <f t="shared" ref="D1015:E1017" si="318">D1016</f>
        <v>2500</v>
      </c>
      <c r="E1015" s="163">
        <f t="shared" si="318"/>
        <v>2500</v>
      </c>
    </row>
    <row r="1016" spans="1:16319" ht="31.5" x14ac:dyDescent="0.25">
      <c r="A1016" s="38" t="s">
        <v>440</v>
      </c>
      <c r="B1016" s="37" t="s">
        <v>157</v>
      </c>
      <c r="C1016" s="109">
        <v>200</v>
      </c>
      <c r="D1016" s="164">
        <f t="shared" si="318"/>
        <v>2500</v>
      </c>
      <c r="E1016" s="165">
        <f t="shared" si="318"/>
        <v>2500</v>
      </c>
    </row>
    <row r="1017" spans="1:16319" ht="31.5" x14ac:dyDescent="0.25">
      <c r="A1017" s="8" t="s">
        <v>17</v>
      </c>
      <c r="B1017" s="37" t="s">
        <v>157</v>
      </c>
      <c r="C1017" s="109">
        <v>240</v>
      </c>
      <c r="D1017" s="164">
        <f t="shared" si="318"/>
        <v>2500</v>
      </c>
      <c r="E1017" s="165">
        <f t="shared" si="318"/>
        <v>2500</v>
      </c>
    </row>
    <row r="1018" spans="1:16319" ht="15.75" hidden="1" x14ac:dyDescent="0.25">
      <c r="A1018" s="8" t="s">
        <v>579</v>
      </c>
      <c r="B1018" s="37" t="s">
        <v>157</v>
      </c>
      <c r="C1018" s="109">
        <v>244</v>
      </c>
      <c r="D1018" s="164">
        <v>2500</v>
      </c>
      <c r="E1018" s="165">
        <v>2500</v>
      </c>
    </row>
    <row r="1019" spans="1:16319" ht="15.75" x14ac:dyDescent="0.25">
      <c r="A1019" s="35" t="s">
        <v>158</v>
      </c>
      <c r="B1019" s="36" t="s">
        <v>159</v>
      </c>
      <c r="C1019" s="108"/>
      <c r="D1019" s="162">
        <f t="shared" ref="D1019:E1021" si="319">D1020</f>
        <v>10000</v>
      </c>
      <c r="E1019" s="163">
        <f t="shared" si="319"/>
        <v>10000</v>
      </c>
    </row>
    <row r="1020" spans="1:16319" ht="31.5" x14ac:dyDescent="0.25">
      <c r="A1020" s="38" t="s">
        <v>440</v>
      </c>
      <c r="B1020" s="37" t="s">
        <v>159</v>
      </c>
      <c r="C1020" s="109">
        <v>200</v>
      </c>
      <c r="D1020" s="164">
        <f t="shared" si="319"/>
        <v>10000</v>
      </c>
      <c r="E1020" s="165">
        <f t="shared" si="319"/>
        <v>10000</v>
      </c>
    </row>
    <row r="1021" spans="1:16319" ht="31.5" x14ac:dyDescent="0.25">
      <c r="A1021" s="8" t="s">
        <v>17</v>
      </c>
      <c r="B1021" s="37" t="s">
        <v>159</v>
      </c>
      <c r="C1021" s="109">
        <v>240</v>
      </c>
      <c r="D1021" s="164">
        <f t="shared" si="319"/>
        <v>10000</v>
      </c>
      <c r="E1021" s="165">
        <f t="shared" si="319"/>
        <v>10000</v>
      </c>
    </row>
    <row r="1022" spans="1:16319" ht="15.75" hidden="1" x14ac:dyDescent="0.25">
      <c r="A1022" s="8" t="s">
        <v>579</v>
      </c>
      <c r="B1022" s="37" t="s">
        <v>159</v>
      </c>
      <c r="C1022" s="109">
        <v>244</v>
      </c>
      <c r="D1022" s="164">
        <v>10000</v>
      </c>
      <c r="E1022" s="165">
        <v>10000</v>
      </c>
    </row>
    <row r="1023" spans="1:16319" ht="47.25" x14ac:dyDescent="0.25">
      <c r="A1023" s="5" t="s">
        <v>530</v>
      </c>
      <c r="B1023" s="39" t="s">
        <v>148</v>
      </c>
      <c r="C1023" s="112"/>
      <c r="D1023" s="161">
        <f>D1024+D1028+D1032+D1036+D1040+D1044+D1048+D1052+D1056+D1060+D1064+D1068+D1072</f>
        <v>618928</v>
      </c>
      <c r="E1023" s="161">
        <f>E1024+E1028+E1032+E1036+E1040+E1044+E1048+E1052+E1056+E1060+E1064+E1068+E1072</f>
        <v>618928</v>
      </c>
    </row>
    <row r="1024" spans="1:16319" ht="15.75" x14ac:dyDescent="0.25">
      <c r="A1024" s="35" t="s">
        <v>124</v>
      </c>
      <c r="B1024" s="36" t="s">
        <v>149</v>
      </c>
      <c r="C1024" s="108"/>
      <c r="D1024" s="162">
        <f t="shared" ref="D1024:E1026" si="320">D1025</f>
        <v>199678</v>
      </c>
      <c r="E1024" s="163">
        <f t="shared" si="320"/>
        <v>199678</v>
      </c>
    </row>
    <row r="1025" spans="1:5" ht="31.5" x14ac:dyDescent="0.25">
      <c r="A1025" s="38" t="s">
        <v>440</v>
      </c>
      <c r="B1025" s="37" t="s">
        <v>149</v>
      </c>
      <c r="C1025" s="109">
        <v>200</v>
      </c>
      <c r="D1025" s="164">
        <f t="shared" si="320"/>
        <v>199678</v>
      </c>
      <c r="E1025" s="165">
        <f t="shared" si="320"/>
        <v>199678</v>
      </c>
    </row>
    <row r="1026" spans="1:5" ht="31.5" x14ac:dyDescent="0.25">
      <c r="A1026" s="6" t="s">
        <v>17</v>
      </c>
      <c r="B1026" s="37" t="s">
        <v>149</v>
      </c>
      <c r="C1026" s="109">
        <v>240</v>
      </c>
      <c r="D1026" s="164">
        <f t="shared" si="320"/>
        <v>199678</v>
      </c>
      <c r="E1026" s="165">
        <f t="shared" si="320"/>
        <v>199678</v>
      </c>
    </row>
    <row r="1027" spans="1:5" ht="15.75" hidden="1" x14ac:dyDescent="0.25">
      <c r="A1027" s="8" t="s">
        <v>579</v>
      </c>
      <c r="B1027" s="37" t="s">
        <v>149</v>
      </c>
      <c r="C1027" s="109">
        <v>244</v>
      </c>
      <c r="D1027" s="164">
        <v>199678</v>
      </c>
      <c r="E1027" s="165">
        <v>199678</v>
      </c>
    </row>
    <row r="1028" spans="1:5" ht="15.75" x14ac:dyDescent="0.25">
      <c r="A1028" s="35" t="s">
        <v>125</v>
      </c>
      <c r="B1028" s="36" t="s">
        <v>150</v>
      </c>
      <c r="C1028" s="108"/>
      <c r="D1028" s="162">
        <f t="shared" ref="D1028:E1030" si="321">D1029</f>
        <v>88729</v>
      </c>
      <c r="E1028" s="163">
        <f t="shared" si="321"/>
        <v>88729</v>
      </c>
    </row>
    <row r="1029" spans="1:5" ht="31.5" x14ac:dyDescent="0.25">
      <c r="A1029" s="38" t="s">
        <v>440</v>
      </c>
      <c r="B1029" s="37" t="s">
        <v>150</v>
      </c>
      <c r="C1029" s="109">
        <v>200</v>
      </c>
      <c r="D1029" s="164">
        <f t="shared" si="321"/>
        <v>88729</v>
      </c>
      <c r="E1029" s="165">
        <f t="shared" si="321"/>
        <v>88729</v>
      </c>
    </row>
    <row r="1030" spans="1:5" ht="31.5" x14ac:dyDescent="0.25">
      <c r="A1030" s="8" t="s">
        <v>17</v>
      </c>
      <c r="B1030" s="37" t="s">
        <v>150</v>
      </c>
      <c r="C1030" s="109">
        <v>240</v>
      </c>
      <c r="D1030" s="164">
        <f t="shared" si="321"/>
        <v>88729</v>
      </c>
      <c r="E1030" s="165">
        <f t="shared" si="321"/>
        <v>88729</v>
      </c>
    </row>
    <row r="1031" spans="1:5" ht="15.75" hidden="1" x14ac:dyDescent="0.25">
      <c r="A1031" s="8" t="s">
        <v>579</v>
      </c>
      <c r="B1031" s="60" t="s">
        <v>150</v>
      </c>
      <c r="C1031" s="37">
        <v>244</v>
      </c>
      <c r="D1031" s="164">
        <v>88729</v>
      </c>
      <c r="E1031" s="165">
        <v>88729</v>
      </c>
    </row>
    <row r="1032" spans="1:5" ht="31.5" x14ac:dyDescent="0.25">
      <c r="A1032" s="35" t="s">
        <v>644</v>
      </c>
      <c r="B1032" s="36" t="s">
        <v>151</v>
      </c>
      <c r="C1032" s="109"/>
      <c r="D1032" s="164">
        <f t="shared" ref="D1032:E1038" si="322">D1033</f>
        <v>40000</v>
      </c>
      <c r="E1032" s="165">
        <f t="shared" si="322"/>
        <v>40000</v>
      </c>
    </row>
    <row r="1033" spans="1:5" ht="31.5" x14ac:dyDescent="0.25">
      <c r="A1033" s="38" t="s">
        <v>440</v>
      </c>
      <c r="B1033" s="37" t="s">
        <v>151</v>
      </c>
      <c r="C1033" s="109">
        <v>200</v>
      </c>
      <c r="D1033" s="164">
        <f t="shared" si="322"/>
        <v>40000</v>
      </c>
      <c r="E1033" s="165">
        <f t="shared" si="322"/>
        <v>40000</v>
      </c>
    </row>
    <row r="1034" spans="1:5" ht="31.5" x14ac:dyDescent="0.25">
      <c r="A1034" s="6" t="s">
        <v>17</v>
      </c>
      <c r="B1034" s="37" t="s">
        <v>151</v>
      </c>
      <c r="C1034" s="109">
        <v>240</v>
      </c>
      <c r="D1034" s="164">
        <f t="shared" si="322"/>
        <v>40000</v>
      </c>
      <c r="E1034" s="165">
        <f t="shared" si="322"/>
        <v>40000</v>
      </c>
    </row>
    <row r="1035" spans="1:5" ht="15.75" hidden="1" x14ac:dyDescent="0.25">
      <c r="A1035" s="8" t="s">
        <v>579</v>
      </c>
      <c r="B1035" s="37" t="s">
        <v>151</v>
      </c>
      <c r="C1035" s="109">
        <v>244</v>
      </c>
      <c r="D1035" s="164">
        <v>40000</v>
      </c>
      <c r="E1035" s="165">
        <v>40000</v>
      </c>
    </row>
    <row r="1036" spans="1:5" ht="15.75" x14ac:dyDescent="0.25">
      <c r="A1036" s="45" t="s">
        <v>747</v>
      </c>
      <c r="B1036" s="36" t="s">
        <v>749</v>
      </c>
      <c r="C1036" s="109"/>
      <c r="D1036" s="164">
        <f t="shared" si="322"/>
        <v>6450</v>
      </c>
      <c r="E1036" s="165">
        <f t="shared" si="322"/>
        <v>6450</v>
      </c>
    </row>
    <row r="1037" spans="1:5" ht="31.5" x14ac:dyDescent="0.25">
      <c r="A1037" s="38" t="s">
        <v>440</v>
      </c>
      <c r="B1037" s="37" t="s">
        <v>749</v>
      </c>
      <c r="C1037" s="109">
        <v>200</v>
      </c>
      <c r="D1037" s="164">
        <f t="shared" si="322"/>
        <v>6450</v>
      </c>
      <c r="E1037" s="165">
        <f t="shared" si="322"/>
        <v>6450</v>
      </c>
    </row>
    <row r="1038" spans="1:5" ht="31.5" x14ac:dyDescent="0.25">
      <c r="A1038" s="47" t="s">
        <v>17</v>
      </c>
      <c r="B1038" s="37" t="s">
        <v>749</v>
      </c>
      <c r="C1038" s="109">
        <v>240</v>
      </c>
      <c r="D1038" s="164">
        <f t="shared" si="322"/>
        <v>6450</v>
      </c>
      <c r="E1038" s="165">
        <f t="shared" si="322"/>
        <v>6450</v>
      </c>
    </row>
    <row r="1039" spans="1:5" ht="15.75" hidden="1" x14ac:dyDescent="0.25">
      <c r="A1039" s="8" t="s">
        <v>579</v>
      </c>
      <c r="B1039" s="37" t="s">
        <v>749</v>
      </c>
      <c r="C1039" s="109">
        <v>244</v>
      </c>
      <c r="D1039" s="164">
        <v>6450</v>
      </c>
      <c r="E1039" s="165">
        <v>6450</v>
      </c>
    </row>
    <row r="1040" spans="1:5" ht="15.75" x14ac:dyDescent="0.25">
      <c r="A1040" s="54" t="s">
        <v>299</v>
      </c>
      <c r="B1040" s="36" t="s">
        <v>300</v>
      </c>
      <c r="C1040" s="36"/>
      <c r="D1040" s="162">
        <f t="shared" ref="D1040:E1042" si="323">D1041</f>
        <v>5000</v>
      </c>
      <c r="E1040" s="163">
        <f t="shared" si="323"/>
        <v>5000</v>
      </c>
    </row>
    <row r="1041" spans="1:5" ht="31.5" x14ac:dyDescent="0.25">
      <c r="A1041" s="38" t="s">
        <v>440</v>
      </c>
      <c r="B1041" s="37" t="s">
        <v>300</v>
      </c>
      <c r="C1041" s="109">
        <v>200</v>
      </c>
      <c r="D1041" s="164">
        <f t="shared" si="323"/>
        <v>5000</v>
      </c>
      <c r="E1041" s="165">
        <f t="shared" si="323"/>
        <v>5000</v>
      </c>
    </row>
    <row r="1042" spans="1:5" ht="31.5" x14ac:dyDescent="0.25">
      <c r="A1042" s="6" t="s">
        <v>17</v>
      </c>
      <c r="B1042" s="37" t="s">
        <v>300</v>
      </c>
      <c r="C1042" s="109">
        <v>240</v>
      </c>
      <c r="D1042" s="164">
        <f t="shared" si="323"/>
        <v>5000</v>
      </c>
      <c r="E1042" s="165">
        <f t="shared" si="323"/>
        <v>5000</v>
      </c>
    </row>
    <row r="1043" spans="1:5" ht="15.75" hidden="1" x14ac:dyDescent="0.25">
      <c r="A1043" s="8" t="s">
        <v>579</v>
      </c>
      <c r="B1043" s="37" t="s">
        <v>300</v>
      </c>
      <c r="C1043" s="109">
        <v>244</v>
      </c>
      <c r="D1043" s="164">
        <v>5000</v>
      </c>
      <c r="E1043" s="165">
        <v>5000</v>
      </c>
    </row>
    <row r="1044" spans="1:5" ht="15.75" x14ac:dyDescent="0.25">
      <c r="A1044" s="35" t="s">
        <v>531</v>
      </c>
      <c r="B1044" s="36" t="s">
        <v>462</v>
      </c>
      <c r="C1044" s="108"/>
      <c r="D1044" s="162">
        <f t="shared" ref="D1044:E1046" si="324">D1045</f>
        <v>11230</v>
      </c>
      <c r="E1044" s="163">
        <f t="shared" si="324"/>
        <v>11230</v>
      </c>
    </row>
    <row r="1045" spans="1:5" ht="31.5" x14ac:dyDescent="0.25">
      <c r="A1045" s="38" t="s">
        <v>440</v>
      </c>
      <c r="B1045" s="37" t="s">
        <v>462</v>
      </c>
      <c r="C1045" s="109">
        <v>200</v>
      </c>
      <c r="D1045" s="164">
        <f t="shared" si="324"/>
        <v>11230</v>
      </c>
      <c r="E1045" s="165">
        <f t="shared" si="324"/>
        <v>11230</v>
      </c>
    </row>
    <row r="1046" spans="1:5" ht="31.5" x14ac:dyDescent="0.25">
      <c r="A1046" s="8" t="s">
        <v>17</v>
      </c>
      <c r="B1046" s="37" t="s">
        <v>462</v>
      </c>
      <c r="C1046" s="109">
        <v>240</v>
      </c>
      <c r="D1046" s="164">
        <f t="shared" si="324"/>
        <v>11230</v>
      </c>
      <c r="E1046" s="165">
        <f t="shared" si="324"/>
        <v>11230</v>
      </c>
    </row>
    <row r="1047" spans="1:5" ht="15.75" hidden="1" x14ac:dyDescent="0.25">
      <c r="A1047" s="8" t="s">
        <v>579</v>
      </c>
      <c r="B1047" s="60" t="s">
        <v>462</v>
      </c>
      <c r="C1047" s="37">
        <v>244</v>
      </c>
      <c r="D1047" s="164">
        <v>11230</v>
      </c>
      <c r="E1047" s="165">
        <v>11230</v>
      </c>
    </row>
    <row r="1048" spans="1:5" ht="31.5" x14ac:dyDescent="0.25">
      <c r="A1048" s="35" t="s">
        <v>532</v>
      </c>
      <c r="B1048" s="36" t="s">
        <v>533</v>
      </c>
      <c r="C1048" s="108"/>
      <c r="D1048" s="162">
        <f t="shared" ref="D1048:E1050" si="325">D1049</f>
        <v>50000</v>
      </c>
      <c r="E1048" s="163">
        <f t="shared" si="325"/>
        <v>50000</v>
      </c>
    </row>
    <row r="1049" spans="1:5" ht="31.5" x14ac:dyDescent="0.25">
      <c r="A1049" s="49" t="s">
        <v>500</v>
      </c>
      <c r="B1049" s="37" t="s">
        <v>533</v>
      </c>
      <c r="C1049" s="109">
        <v>400</v>
      </c>
      <c r="D1049" s="164">
        <f t="shared" si="325"/>
        <v>50000</v>
      </c>
      <c r="E1049" s="165">
        <f t="shared" si="325"/>
        <v>50000</v>
      </c>
    </row>
    <row r="1050" spans="1:5" ht="15.75" x14ac:dyDescent="0.25">
      <c r="A1050" s="49" t="s">
        <v>34</v>
      </c>
      <c r="B1050" s="37" t="s">
        <v>533</v>
      </c>
      <c r="C1050" s="109">
        <v>410</v>
      </c>
      <c r="D1050" s="164">
        <f t="shared" si="325"/>
        <v>50000</v>
      </c>
      <c r="E1050" s="165">
        <f t="shared" si="325"/>
        <v>50000</v>
      </c>
    </row>
    <row r="1051" spans="1:5" ht="31.5" hidden="1" x14ac:dyDescent="0.25">
      <c r="A1051" s="49" t="s">
        <v>88</v>
      </c>
      <c r="B1051" s="37" t="s">
        <v>533</v>
      </c>
      <c r="C1051" s="109">
        <v>414</v>
      </c>
      <c r="D1051" s="164">
        <v>50000</v>
      </c>
      <c r="E1051" s="165">
        <v>50000</v>
      </c>
    </row>
    <row r="1052" spans="1:5" ht="31.5" x14ac:dyDescent="0.25">
      <c r="A1052" s="35" t="s">
        <v>534</v>
      </c>
      <c r="B1052" s="36" t="s">
        <v>535</v>
      </c>
      <c r="C1052" s="108"/>
      <c r="D1052" s="162">
        <f t="shared" ref="D1052:E1054" si="326">D1053</f>
        <v>150000</v>
      </c>
      <c r="E1052" s="163">
        <f t="shared" si="326"/>
        <v>150000</v>
      </c>
    </row>
    <row r="1053" spans="1:5" ht="31.5" x14ac:dyDescent="0.25">
      <c r="A1053" s="12" t="s">
        <v>18</v>
      </c>
      <c r="B1053" s="37" t="s">
        <v>535</v>
      </c>
      <c r="C1053" s="109">
        <v>600</v>
      </c>
      <c r="D1053" s="164">
        <f t="shared" si="326"/>
        <v>150000</v>
      </c>
      <c r="E1053" s="165">
        <f t="shared" si="326"/>
        <v>150000</v>
      </c>
    </row>
    <row r="1054" spans="1:5" ht="15.75" x14ac:dyDescent="0.25">
      <c r="A1054" s="49" t="s">
        <v>24</v>
      </c>
      <c r="B1054" s="37" t="s">
        <v>535</v>
      </c>
      <c r="C1054" s="109">
        <v>610</v>
      </c>
      <c r="D1054" s="164">
        <f t="shared" si="326"/>
        <v>150000</v>
      </c>
      <c r="E1054" s="165">
        <f t="shared" si="326"/>
        <v>150000</v>
      </c>
    </row>
    <row r="1055" spans="1:5" ht="47.25" hidden="1" x14ac:dyDescent="0.25">
      <c r="A1055" s="12" t="s">
        <v>92</v>
      </c>
      <c r="B1055" s="37" t="s">
        <v>535</v>
      </c>
      <c r="C1055" s="109">
        <v>611</v>
      </c>
      <c r="D1055" s="164">
        <v>150000</v>
      </c>
      <c r="E1055" s="165">
        <v>150000</v>
      </c>
    </row>
    <row r="1056" spans="1:5" ht="31.5" x14ac:dyDescent="0.25">
      <c r="A1056" s="35" t="s">
        <v>536</v>
      </c>
      <c r="B1056" s="36" t="s">
        <v>537</v>
      </c>
      <c r="C1056" s="108"/>
      <c r="D1056" s="162">
        <f t="shared" ref="D1056:E1058" si="327">D1057</f>
        <v>3500</v>
      </c>
      <c r="E1056" s="163">
        <f t="shared" si="327"/>
        <v>3500</v>
      </c>
    </row>
    <row r="1057" spans="1:5" ht="31.5" x14ac:dyDescent="0.25">
      <c r="A1057" s="12" t="s">
        <v>18</v>
      </c>
      <c r="B1057" s="37" t="s">
        <v>537</v>
      </c>
      <c r="C1057" s="109">
        <v>600</v>
      </c>
      <c r="D1057" s="164">
        <f t="shared" si="327"/>
        <v>3500</v>
      </c>
      <c r="E1057" s="165">
        <f t="shared" si="327"/>
        <v>3500</v>
      </c>
    </row>
    <row r="1058" spans="1:5" ht="15.75" x14ac:dyDescent="0.25">
      <c r="A1058" s="49" t="s">
        <v>24</v>
      </c>
      <c r="B1058" s="37" t="s">
        <v>537</v>
      </c>
      <c r="C1058" s="109">
        <v>610</v>
      </c>
      <c r="D1058" s="164">
        <f t="shared" si="327"/>
        <v>3500</v>
      </c>
      <c r="E1058" s="165">
        <f t="shared" si="327"/>
        <v>3500</v>
      </c>
    </row>
    <row r="1059" spans="1:5" ht="15.75" hidden="1" x14ac:dyDescent="0.25">
      <c r="A1059" s="49" t="s">
        <v>76</v>
      </c>
      <c r="B1059" s="37" t="s">
        <v>537</v>
      </c>
      <c r="C1059" s="109">
        <v>612</v>
      </c>
      <c r="D1059" s="164">
        <v>3500</v>
      </c>
      <c r="E1059" s="165">
        <v>3500</v>
      </c>
    </row>
    <row r="1060" spans="1:5" ht="15.75" x14ac:dyDescent="0.25">
      <c r="A1060" s="35" t="s">
        <v>544</v>
      </c>
      <c r="B1060" s="36" t="s">
        <v>538</v>
      </c>
      <c r="C1060" s="108"/>
      <c r="D1060" s="162">
        <f t="shared" ref="D1060:E1062" si="328">D1061</f>
        <v>16741</v>
      </c>
      <c r="E1060" s="163">
        <f t="shared" si="328"/>
        <v>16741</v>
      </c>
    </row>
    <row r="1061" spans="1:5" ht="31.5" x14ac:dyDescent="0.25">
      <c r="A1061" s="12" t="s">
        <v>18</v>
      </c>
      <c r="B1061" s="37" t="s">
        <v>538</v>
      </c>
      <c r="C1061" s="109">
        <v>600</v>
      </c>
      <c r="D1061" s="164">
        <f t="shared" si="328"/>
        <v>16741</v>
      </c>
      <c r="E1061" s="165">
        <f t="shared" si="328"/>
        <v>16741</v>
      </c>
    </row>
    <row r="1062" spans="1:5" ht="15.75" x14ac:dyDescent="0.25">
      <c r="A1062" s="49" t="s">
        <v>24</v>
      </c>
      <c r="B1062" s="37" t="s">
        <v>538</v>
      </c>
      <c r="C1062" s="109">
        <v>610</v>
      </c>
      <c r="D1062" s="164">
        <f t="shared" si="328"/>
        <v>16741</v>
      </c>
      <c r="E1062" s="165">
        <f t="shared" si="328"/>
        <v>16741</v>
      </c>
    </row>
    <row r="1063" spans="1:5" ht="15.75" hidden="1" x14ac:dyDescent="0.25">
      <c r="A1063" s="49" t="s">
        <v>76</v>
      </c>
      <c r="B1063" s="37" t="s">
        <v>538</v>
      </c>
      <c r="C1063" s="109">
        <v>612</v>
      </c>
      <c r="D1063" s="164">
        <v>16741</v>
      </c>
      <c r="E1063" s="165">
        <v>16741</v>
      </c>
    </row>
    <row r="1064" spans="1:5" ht="63" x14ac:dyDescent="0.25">
      <c r="A1064" s="43" t="s">
        <v>545</v>
      </c>
      <c r="B1064" s="36" t="s">
        <v>546</v>
      </c>
      <c r="C1064" s="108"/>
      <c r="D1064" s="162">
        <f t="shared" ref="D1064:E1066" si="329">D1065</f>
        <v>16100</v>
      </c>
      <c r="E1064" s="163">
        <f t="shared" si="329"/>
        <v>16100</v>
      </c>
    </row>
    <row r="1065" spans="1:5" ht="31.5" x14ac:dyDescent="0.25">
      <c r="A1065" s="12" t="s">
        <v>18</v>
      </c>
      <c r="B1065" s="37" t="s">
        <v>546</v>
      </c>
      <c r="C1065" s="109">
        <v>600</v>
      </c>
      <c r="D1065" s="164">
        <f t="shared" si="329"/>
        <v>16100</v>
      </c>
      <c r="E1065" s="165">
        <f t="shared" si="329"/>
        <v>16100</v>
      </c>
    </row>
    <row r="1066" spans="1:5" ht="15.75" x14ac:dyDescent="0.25">
      <c r="A1066" s="49" t="s">
        <v>24</v>
      </c>
      <c r="B1066" s="37" t="s">
        <v>546</v>
      </c>
      <c r="C1066" s="109">
        <v>610</v>
      </c>
      <c r="D1066" s="164">
        <f t="shared" si="329"/>
        <v>16100</v>
      </c>
      <c r="E1066" s="165">
        <f t="shared" si="329"/>
        <v>16100</v>
      </c>
    </row>
    <row r="1067" spans="1:5" ht="15.75" hidden="1" x14ac:dyDescent="0.25">
      <c r="A1067" s="49" t="s">
        <v>76</v>
      </c>
      <c r="B1067" s="37" t="s">
        <v>546</v>
      </c>
      <c r="C1067" s="109">
        <v>612</v>
      </c>
      <c r="D1067" s="164">
        <v>16100</v>
      </c>
      <c r="E1067" s="165">
        <v>16100</v>
      </c>
    </row>
    <row r="1068" spans="1:5" ht="15.75" x14ac:dyDescent="0.2">
      <c r="A1068" s="45" t="s">
        <v>748</v>
      </c>
      <c r="B1068" s="26" t="s">
        <v>642</v>
      </c>
      <c r="C1068" s="53"/>
      <c r="D1068" s="72">
        <f t="shared" ref="D1068:E1070" si="330">D1069</f>
        <v>1500</v>
      </c>
      <c r="E1068" s="74">
        <f t="shared" si="330"/>
        <v>1500</v>
      </c>
    </row>
    <row r="1069" spans="1:5" ht="31.5" x14ac:dyDescent="0.2">
      <c r="A1069" s="38" t="s">
        <v>18</v>
      </c>
      <c r="B1069" s="25" t="s">
        <v>642</v>
      </c>
      <c r="C1069" s="29">
        <v>600</v>
      </c>
      <c r="D1069" s="75">
        <f t="shared" si="330"/>
        <v>1500</v>
      </c>
      <c r="E1069" s="76">
        <f t="shared" si="330"/>
        <v>1500</v>
      </c>
    </row>
    <row r="1070" spans="1:5" ht="15.75" x14ac:dyDescent="0.2">
      <c r="A1070" s="47" t="s">
        <v>24</v>
      </c>
      <c r="B1070" s="25" t="s">
        <v>642</v>
      </c>
      <c r="C1070" s="29">
        <v>610</v>
      </c>
      <c r="D1070" s="75">
        <f t="shared" si="330"/>
        <v>1500</v>
      </c>
      <c r="E1070" s="76">
        <f t="shared" si="330"/>
        <v>1500</v>
      </c>
    </row>
    <row r="1071" spans="1:5" ht="15.75" hidden="1" x14ac:dyDescent="0.2">
      <c r="A1071" s="47" t="s">
        <v>76</v>
      </c>
      <c r="B1071" s="25" t="s">
        <v>642</v>
      </c>
      <c r="C1071" s="29">
        <v>612</v>
      </c>
      <c r="D1071" s="73">
        <v>1500</v>
      </c>
      <c r="E1071" s="77">
        <v>1500</v>
      </c>
    </row>
    <row r="1072" spans="1:5" ht="31.5" x14ac:dyDescent="0.2">
      <c r="A1072" s="127" t="s">
        <v>820</v>
      </c>
      <c r="B1072" s="26" t="s">
        <v>645</v>
      </c>
      <c r="C1072" s="53"/>
      <c r="D1072" s="72">
        <f>D1073</f>
        <v>30000</v>
      </c>
      <c r="E1072" s="72">
        <f>E1073</f>
        <v>30000</v>
      </c>
    </row>
    <row r="1073" spans="1:5 16307:16314" ht="15.75" x14ac:dyDescent="0.25">
      <c r="A1073" s="12" t="s">
        <v>13</v>
      </c>
      <c r="B1073" s="25" t="s">
        <v>645</v>
      </c>
      <c r="C1073" s="29">
        <v>800</v>
      </c>
      <c r="D1073" s="75">
        <f t="shared" ref="D1073:E1074" si="331">D1074</f>
        <v>30000</v>
      </c>
      <c r="E1073" s="76">
        <f t="shared" si="331"/>
        <v>30000</v>
      </c>
    </row>
    <row r="1074" spans="1:5 16307:16314" ht="47.25" x14ac:dyDescent="0.25">
      <c r="A1074" s="8" t="s">
        <v>305</v>
      </c>
      <c r="B1074" s="25" t="s">
        <v>645</v>
      </c>
      <c r="C1074" s="29">
        <v>810</v>
      </c>
      <c r="D1074" s="113">
        <f t="shared" si="331"/>
        <v>30000</v>
      </c>
      <c r="E1074" s="126">
        <f t="shared" si="331"/>
        <v>30000</v>
      </c>
    </row>
    <row r="1075" spans="1:5 16307:16314" ht="63" hidden="1" x14ac:dyDescent="0.25">
      <c r="A1075" s="104" t="s">
        <v>687</v>
      </c>
      <c r="B1075" s="25" t="s">
        <v>645</v>
      </c>
      <c r="C1075" s="29">
        <v>812</v>
      </c>
      <c r="D1075" s="113">
        <v>30000</v>
      </c>
      <c r="E1075" s="126">
        <v>30000</v>
      </c>
    </row>
    <row r="1076" spans="1:5 16307:16314" ht="47.25" x14ac:dyDescent="0.25">
      <c r="A1076" s="5" t="s">
        <v>539</v>
      </c>
      <c r="B1076" s="39" t="s">
        <v>152</v>
      </c>
      <c r="C1076" s="39"/>
      <c r="D1076" s="161">
        <f t="shared" ref="D1076:E1076" si="332">D1077+D1081</f>
        <v>44300</v>
      </c>
      <c r="E1076" s="161">
        <f t="shared" si="332"/>
        <v>44300</v>
      </c>
    </row>
    <row r="1077" spans="1:5 16307:16314" ht="31.5" x14ac:dyDescent="0.25">
      <c r="A1077" s="54" t="s">
        <v>293</v>
      </c>
      <c r="B1077" s="36" t="s">
        <v>153</v>
      </c>
      <c r="C1077" s="36"/>
      <c r="D1077" s="162">
        <f t="shared" ref="D1077:E1079" si="333">D1078</f>
        <v>1200</v>
      </c>
      <c r="E1077" s="163">
        <f t="shared" si="333"/>
        <v>1200</v>
      </c>
    </row>
    <row r="1078" spans="1:5 16307:16314" ht="31.5" x14ac:dyDescent="0.25">
      <c r="A1078" s="38" t="s">
        <v>440</v>
      </c>
      <c r="B1078" s="37" t="s">
        <v>153</v>
      </c>
      <c r="C1078" s="37" t="s">
        <v>15</v>
      </c>
      <c r="D1078" s="164">
        <f t="shared" si="333"/>
        <v>1200</v>
      </c>
      <c r="E1078" s="165">
        <f t="shared" si="333"/>
        <v>1200</v>
      </c>
    </row>
    <row r="1079" spans="1:5 16307:16314" ht="31.5" x14ac:dyDescent="0.25">
      <c r="A1079" s="8" t="s">
        <v>17</v>
      </c>
      <c r="B1079" s="37" t="s">
        <v>153</v>
      </c>
      <c r="C1079" s="37" t="s">
        <v>16</v>
      </c>
      <c r="D1079" s="164">
        <f t="shared" si="333"/>
        <v>1200</v>
      </c>
      <c r="E1079" s="165">
        <f t="shared" si="333"/>
        <v>1200</v>
      </c>
    </row>
    <row r="1080" spans="1:5 16307:16314" ht="15.75" hidden="1" x14ac:dyDescent="0.25">
      <c r="A1080" s="8" t="s">
        <v>579</v>
      </c>
      <c r="B1080" s="37" t="s">
        <v>153</v>
      </c>
      <c r="C1080" s="37" t="s">
        <v>71</v>
      </c>
      <c r="D1080" s="164">
        <v>1200</v>
      </c>
      <c r="E1080" s="165">
        <v>1200</v>
      </c>
    </row>
    <row r="1081" spans="1:5 16307:16314" ht="31.5" x14ac:dyDescent="0.25">
      <c r="A1081" s="54" t="s">
        <v>154</v>
      </c>
      <c r="B1081" s="36" t="s">
        <v>155</v>
      </c>
      <c r="C1081" s="36"/>
      <c r="D1081" s="162">
        <f>D1082+D1085</f>
        <v>43100</v>
      </c>
      <c r="E1081" s="163">
        <f>E1082+E1085</f>
        <v>43100</v>
      </c>
    </row>
    <row r="1082" spans="1:5 16307:16314" ht="31.5" x14ac:dyDescent="0.25">
      <c r="A1082" s="38" t="s">
        <v>440</v>
      </c>
      <c r="B1082" s="37" t="s">
        <v>155</v>
      </c>
      <c r="C1082" s="37" t="s">
        <v>15</v>
      </c>
      <c r="D1082" s="164">
        <f t="shared" ref="D1082:E1083" si="334">D1083</f>
        <v>38500</v>
      </c>
      <c r="E1082" s="165">
        <f t="shared" si="334"/>
        <v>38500</v>
      </c>
    </row>
    <row r="1083" spans="1:5 16307:16314" ht="31.5" x14ac:dyDescent="0.25">
      <c r="A1083" s="8" t="s">
        <v>17</v>
      </c>
      <c r="B1083" s="37" t="s">
        <v>155</v>
      </c>
      <c r="C1083" s="37" t="s">
        <v>16</v>
      </c>
      <c r="D1083" s="164">
        <f t="shared" si="334"/>
        <v>38500</v>
      </c>
      <c r="E1083" s="165">
        <f t="shared" si="334"/>
        <v>38500</v>
      </c>
    </row>
    <row r="1084" spans="1:5 16307:16314" ht="15.75" hidden="1" x14ac:dyDescent="0.25">
      <c r="A1084" s="8" t="s">
        <v>579</v>
      </c>
      <c r="B1084" s="37" t="s">
        <v>155</v>
      </c>
      <c r="C1084" s="37" t="s">
        <v>71</v>
      </c>
      <c r="D1084" s="164">
        <v>38500</v>
      </c>
      <c r="E1084" s="165">
        <v>38500</v>
      </c>
    </row>
    <row r="1085" spans="1:5 16307:16314" ht="31.5" x14ac:dyDescent="0.2">
      <c r="A1085" s="55" t="s">
        <v>18</v>
      </c>
      <c r="B1085" s="25" t="s">
        <v>155</v>
      </c>
      <c r="C1085" s="29">
        <v>600</v>
      </c>
      <c r="D1085" s="72">
        <f t="shared" ref="D1085:E1086" si="335">D1086</f>
        <v>4600</v>
      </c>
      <c r="E1085" s="74">
        <f t="shared" si="335"/>
        <v>4600</v>
      </c>
    </row>
    <row r="1086" spans="1:5 16307:16314" ht="15.75" x14ac:dyDescent="0.2">
      <c r="A1086" s="55" t="s">
        <v>24</v>
      </c>
      <c r="B1086" s="25" t="s">
        <v>155</v>
      </c>
      <c r="C1086" s="29">
        <v>610</v>
      </c>
      <c r="D1086" s="75">
        <f t="shared" si="335"/>
        <v>4600</v>
      </c>
      <c r="E1086" s="76">
        <f t="shared" si="335"/>
        <v>4600</v>
      </c>
    </row>
    <row r="1087" spans="1:5 16307:16314" ht="15.75" hidden="1" x14ac:dyDescent="0.25">
      <c r="A1087" s="8" t="s">
        <v>76</v>
      </c>
      <c r="B1087" s="25" t="s">
        <v>155</v>
      </c>
      <c r="C1087" s="29">
        <v>612</v>
      </c>
      <c r="D1087" s="75">
        <v>4600</v>
      </c>
      <c r="E1087" s="76">
        <v>4600</v>
      </c>
    </row>
    <row r="1088" spans="1:5 16307:16314" s="7" customFormat="1" ht="56.25" x14ac:dyDescent="0.3">
      <c r="A1088" s="123" t="s">
        <v>874</v>
      </c>
      <c r="B1088" s="28" t="s">
        <v>174</v>
      </c>
      <c r="C1088" s="24"/>
      <c r="D1088" s="172">
        <f>D1089+D1115</f>
        <v>91352</v>
      </c>
      <c r="E1088" s="174">
        <f>E1089+E1115</f>
        <v>91352</v>
      </c>
      <c r="XCE1088" s="9"/>
      <c r="XCF1088" s="10"/>
      <c r="XCG1088" s="14"/>
      <c r="XCH1088" s="11"/>
      <c r="XCI1088" s="9"/>
      <c r="XCJ1088" s="10"/>
      <c r="XCK1088" s="14"/>
      <c r="XCL1088" s="11"/>
    </row>
    <row r="1089" spans="1:5" s="7" customFormat="1" ht="47.25" x14ac:dyDescent="0.25">
      <c r="A1089" s="5" t="s">
        <v>658</v>
      </c>
      <c r="B1089" s="21" t="s">
        <v>659</v>
      </c>
      <c r="C1089" s="24"/>
      <c r="D1089" s="70">
        <f t="shared" ref="D1089:E1089" si="336">D1090+D1094</f>
        <v>59747</v>
      </c>
      <c r="E1089" s="78">
        <f t="shared" si="336"/>
        <v>59747</v>
      </c>
    </row>
    <row r="1090" spans="1:5" s="7" customFormat="1" ht="31.5" x14ac:dyDescent="0.25">
      <c r="A1090" s="35" t="s">
        <v>660</v>
      </c>
      <c r="B1090" s="22" t="s">
        <v>661</v>
      </c>
      <c r="C1090" s="24"/>
      <c r="D1090" s="72">
        <f>D1091</f>
        <v>782</v>
      </c>
      <c r="E1090" s="74">
        <f>E1091</f>
        <v>782</v>
      </c>
    </row>
    <row r="1091" spans="1:5" s="7" customFormat="1" ht="31.5" x14ac:dyDescent="0.2">
      <c r="A1091" s="38" t="s">
        <v>440</v>
      </c>
      <c r="B1091" s="23" t="s">
        <v>661</v>
      </c>
      <c r="C1091" s="25" t="s">
        <v>15</v>
      </c>
      <c r="D1091" s="75">
        <f t="shared" ref="D1091:E1092" si="337">D1092</f>
        <v>782</v>
      </c>
      <c r="E1091" s="76">
        <f t="shared" si="337"/>
        <v>782</v>
      </c>
    </row>
    <row r="1092" spans="1:5" s="7" customFormat="1" ht="31.5" x14ac:dyDescent="0.25">
      <c r="A1092" s="8" t="s">
        <v>17</v>
      </c>
      <c r="B1092" s="23" t="s">
        <v>661</v>
      </c>
      <c r="C1092" s="25" t="s">
        <v>16</v>
      </c>
      <c r="D1092" s="75">
        <f t="shared" si="337"/>
        <v>782</v>
      </c>
      <c r="E1092" s="76">
        <f t="shared" si="337"/>
        <v>782</v>
      </c>
    </row>
    <row r="1093" spans="1:5" s="7" customFormat="1" ht="15.75" hidden="1" x14ac:dyDescent="0.25">
      <c r="A1093" s="8" t="s">
        <v>579</v>
      </c>
      <c r="B1093" s="23" t="s">
        <v>661</v>
      </c>
      <c r="C1093" s="25" t="s">
        <v>71</v>
      </c>
      <c r="D1093" s="75">
        <f>1782-800-200</f>
        <v>782</v>
      </c>
      <c r="E1093" s="76">
        <f>1782-800-200</f>
        <v>782</v>
      </c>
    </row>
    <row r="1094" spans="1:5" s="7" customFormat="1" ht="15.75" x14ac:dyDescent="0.25">
      <c r="A1094" s="8" t="s">
        <v>662</v>
      </c>
      <c r="B1094" s="23" t="s">
        <v>663</v>
      </c>
      <c r="C1094" s="25"/>
      <c r="D1094" s="75">
        <f>D1095+D1099+D1103+D1107+D1111</f>
        <v>58965</v>
      </c>
      <c r="E1094" s="76">
        <f>E1095+E1099+E1103+E1107+E1111</f>
        <v>58965</v>
      </c>
    </row>
    <row r="1095" spans="1:5" s="7" customFormat="1" ht="15.75" x14ac:dyDescent="0.25">
      <c r="A1095" s="35" t="s">
        <v>805</v>
      </c>
      <c r="B1095" s="22" t="s">
        <v>664</v>
      </c>
      <c r="C1095" s="24"/>
      <c r="D1095" s="72">
        <f t="shared" ref="D1095:E1097" si="338">D1096</f>
        <v>9784</v>
      </c>
      <c r="E1095" s="74">
        <f t="shared" si="338"/>
        <v>9784</v>
      </c>
    </row>
    <row r="1096" spans="1:5" s="7" customFormat="1" ht="31.5" x14ac:dyDescent="0.2">
      <c r="A1096" s="38" t="s">
        <v>440</v>
      </c>
      <c r="B1096" s="23" t="s">
        <v>664</v>
      </c>
      <c r="C1096" s="25" t="s">
        <v>15</v>
      </c>
      <c r="D1096" s="75">
        <f t="shared" si="338"/>
        <v>9784</v>
      </c>
      <c r="E1096" s="76">
        <f t="shared" si="338"/>
        <v>9784</v>
      </c>
    </row>
    <row r="1097" spans="1:5" s="7" customFormat="1" ht="31.5" x14ac:dyDescent="0.25">
      <c r="A1097" s="8" t="s">
        <v>17</v>
      </c>
      <c r="B1097" s="23" t="s">
        <v>664</v>
      </c>
      <c r="C1097" s="25" t="s">
        <v>16</v>
      </c>
      <c r="D1097" s="75">
        <f t="shared" si="338"/>
        <v>9784</v>
      </c>
      <c r="E1097" s="76">
        <f t="shared" si="338"/>
        <v>9784</v>
      </c>
    </row>
    <row r="1098" spans="1:5" s="7" customFormat="1" ht="15.75" hidden="1" x14ac:dyDescent="0.25">
      <c r="A1098" s="8" t="s">
        <v>579</v>
      </c>
      <c r="B1098" s="23" t="s">
        <v>664</v>
      </c>
      <c r="C1098" s="25" t="s">
        <v>71</v>
      </c>
      <c r="D1098" s="75">
        <f>3500+591+3206+4078-500-591-500</f>
        <v>9784</v>
      </c>
      <c r="E1098" s="76">
        <f>3500+591+3206+4078-500-591-500</f>
        <v>9784</v>
      </c>
    </row>
    <row r="1099" spans="1:5" s="7" customFormat="1" ht="15.75" x14ac:dyDescent="0.25">
      <c r="A1099" s="35" t="s">
        <v>806</v>
      </c>
      <c r="B1099" s="22" t="s">
        <v>665</v>
      </c>
      <c r="C1099" s="24"/>
      <c r="D1099" s="72">
        <f t="shared" ref="D1099:E1101" si="339">D1100</f>
        <v>2326</v>
      </c>
      <c r="E1099" s="74">
        <f t="shared" si="339"/>
        <v>2326</v>
      </c>
    </row>
    <row r="1100" spans="1:5" s="7" customFormat="1" ht="31.5" x14ac:dyDescent="0.2">
      <c r="A1100" s="38" t="s">
        <v>440</v>
      </c>
      <c r="B1100" s="23" t="s">
        <v>665</v>
      </c>
      <c r="C1100" s="25" t="s">
        <v>15</v>
      </c>
      <c r="D1100" s="75">
        <f t="shared" si="339"/>
        <v>2326</v>
      </c>
      <c r="E1100" s="76">
        <f t="shared" si="339"/>
        <v>2326</v>
      </c>
    </row>
    <row r="1101" spans="1:5" s="7" customFormat="1" ht="31.5" x14ac:dyDescent="0.25">
      <c r="A1101" s="8" t="s">
        <v>17</v>
      </c>
      <c r="B1101" s="23" t="s">
        <v>665</v>
      </c>
      <c r="C1101" s="25" t="s">
        <v>16</v>
      </c>
      <c r="D1101" s="75">
        <f t="shared" si="339"/>
        <v>2326</v>
      </c>
      <c r="E1101" s="76">
        <f t="shared" si="339"/>
        <v>2326</v>
      </c>
    </row>
    <row r="1102" spans="1:5" s="7" customFormat="1" ht="15.75" hidden="1" x14ac:dyDescent="0.25">
      <c r="A1102" s="8" t="s">
        <v>579</v>
      </c>
      <c r="B1102" s="23" t="s">
        <v>665</v>
      </c>
      <c r="C1102" s="25" t="s">
        <v>71</v>
      </c>
      <c r="D1102" s="75">
        <f>689+1046+591</f>
        <v>2326</v>
      </c>
      <c r="E1102" s="76">
        <f>689+1046+591</f>
        <v>2326</v>
      </c>
    </row>
    <row r="1103" spans="1:5" s="7" customFormat="1" ht="31.5" x14ac:dyDescent="0.25">
      <c r="A1103" s="35" t="s">
        <v>798</v>
      </c>
      <c r="B1103" s="22" t="s">
        <v>666</v>
      </c>
      <c r="C1103" s="24"/>
      <c r="D1103" s="75">
        <f t="shared" ref="D1103:E1105" si="340">D1104</f>
        <v>5500</v>
      </c>
      <c r="E1103" s="76">
        <f t="shared" si="340"/>
        <v>5500</v>
      </c>
    </row>
    <row r="1104" spans="1:5" s="7" customFormat="1" ht="31.5" x14ac:dyDescent="0.2">
      <c r="A1104" s="38" t="s">
        <v>440</v>
      </c>
      <c r="B1104" s="23" t="s">
        <v>666</v>
      </c>
      <c r="C1104" s="25" t="s">
        <v>15</v>
      </c>
      <c r="D1104" s="75">
        <f t="shared" si="340"/>
        <v>5500</v>
      </c>
      <c r="E1104" s="76">
        <f t="shared" si="340"/>
        <v>5500</v>
      </c>
    </row>
    <row r="1105" spans="1:5" s="7" customFormat="1" ht="31.5" x14ac:dyDescent="0.25">
      <c r="A1105" s="8" t="s">
        <v>17</v>
      </c>
      <c r="B1105" s="23" t="s">
        <v>666</v>
      </c>
      <c r="C1105" s="25" t="s">
        <v>16</v>
      </c>
      <c r="D1105" s="75">
        <f t="shared" si="340"/>
        <v>5500</v>
      </c>
      <c r="E1105" s="76">
        <f t="shared" si="340"/>
        <v>5500</v>
      </c>
    </row>
    <row r="1106" spans="1:5" s="7" customFormat="1" ht="15.75" hidden="1" x14ac:dyDescent="0.25">
      <c r="A1106" s="8" t="s">
        <v>579</v>
      </c>
      <c r="B1106" s="23" t="s">
        <v>666</v>
      </c>
      <c r="C1106" s="25" t="s">
        <v>71</v>
      </c>
      <c r="D1106" s="75">
        <v>5500</v>
      </c>
      <c r="E1106" s="76">
        <v>5500</v>
      </c>
    </row>
    <row r="1107" spans="1:5" s="7" customFormat="1" ht="31.5" x14ac:dyDescent="0.25">
      <c r="A1107" s="35" t="s">
        <v>667</v>
      </c>
      <c r="B1107" s="22" t="s">
        <v>668</v>
      </c>
      <c r="C1107" s="24"/>
      <c r="D1107" s="72">
        <f t="shared" ref="D1107:E1109" si="341">D1108</f>
        <v>37810</v>
      </c>
      <c r="E1107" s="74">
        <f t="shared" si="341"/>
        <v>37810</v>
      </c>
    </row>
    <row r="1108" spans="1:5" s="7" customFormat="1" ht="31.5" x14ac:dyDescent="0.2">
      <c r="A1108" s="38" t="s">
        <v>440</v>
      </c>
      <c r="B1108" s="23" t="s">
        <v>668</v>
      </c>
      <c r="C1108" s="25" t="s">
        <v>15</v>
      </c>
      <c r="D1108" s="75">
        <f t="shared" si="341"/>
        <v>37810</v>
      </c>
      <c r="E1108" s="76">
        <f t="shared" si="341"/>
        <v>37810</v>
      </c>
    </row>
    <row r="1109" spans="1:5" s="7" customFormat="1" ht="31.5" x14ac:dyDescent="0.25">
      <c r="A1109" s="8" t="s">
        <v>17</v>
      </c>
      <c r="B1109" s="23" t="s">
        <v>668</v>
      </c>
      <c r="C1109" s="25" t="s">
        <v>16</v>
      </c>
      <c r="D1109" s="75">
        <f t="shared" si="341"/>
        <v>37810</v>
      </c>
      <c r="E1109" s="76">
        <f t="shared" si="341"/>
        <v>37810</v>
      </c>
    </row>
    <row r="1110" spans="1:5" s="7" customFormat="1" ht="15.75" hidden="1" x14ac:dyDescent="0.25">
      <c r="A1110" s="8" t="s">
        <v>579</v>
      </c>
      <c r="B1110" s="23" t="s">
        <v>668</v>
      </c>
      <c r="C1110" s="25" t="s">
        <v>71</v>
      </c>
      <c r="D1110" s="75">
        <f>39310-1500</f>
        <v>37810</v>
      </c>
      <c r="E1110" s="76">
        <f>39310-1500</f>
        <v>37810</v>
      </c>
    </row>
    <row r="1111" spans="1:5" s="7" customFormat="1" ht="15.75" x14ac:dyDescent="0.25">
      <c r="A1111" s="35" t="s">
        <v>669</v>
      </c>
      <c r="B1111" s="26" t="s">
        <v>670</v>
      </c>
      <c r="C1111" s="24"/>
      <c r="D1111" s="72">
        <f t="shared" ref="D1111:E1113" si="342">D1112</f>
        <v>3545</v>
      </c>
      <c r="E1111" s="74">
        <f t="shared" si="342"/>
        <v>3545</v>
      </c>
    </row>
    <row r="1112" spans="1:5" s="7" customFormat="1" ht="31.5" x14ac:dyDescent="0.2">
      <c r="A1112" s="38" t="s">
        <v>440</v>
      </c>
      <c r="B1112" s="25" t="s">
        <v>670</v>
      </c>
      <c r="C1112" s="25" t="s">
        <v>15</v>
      </c>
      <c r="D1112" s="75">
        <f t="shared" si="342"/>
        <v>3545</v>
      </c>
      <c r="E1112" s="76">
        <f t="shared" si="342"/>
        <v>3545</v>
      </c>
    </row>
    <row r="1113" spans="1:5" s="7" customFormat="1" ht="31.5" x14ac:dyDescent="0.25">
      <c r="A1113" s="8" t="s">
        <v>17</v>
      </c>
      <c r="B1113" s="25" t="s">
        <v>670</v>
      </c>
      <c r="C1113" s="25" t="s">
        <v>16</v>
      </c>
      <c r="D1113" s="75">
        <f t="shared" si="342"/>
        <v>3545</v>
      </c>
      <c r="E1113" s="76">
        <f t="shared" si="342"/>
        <v>3545</v>
      </c>
    </row>
    <row r="1114" spans="1:5" s="7" customFormat="1" ht="15.75" hidden="1" x14ac:dyDescent="0.25">
      <c r="A1114" s="8" t="s">
        <v>579</v>
      </c>
      <c r="B1114" s="25" t="s">
        <v>670</v>
      </c>
      <c r="C1114" s="25" t="s">
        <v>71</v>
      </c>
      <c r="D1114" s="75">
        <f>5545-2000</f>
        <v>3545</v>
      </c>
      <c r="E1114" s="76">
        <f>5545-2000</f>
        <v>3545</v>
      </c>
    </row>
    <row r="1115" spans="1:5" s="7" customFormat="1" ht="47.25" x14ac:dyDescent="0.25">
      <c r="A1115" s="5" t="s">
        <v>671</v>
      </c>
      <c r="B1115" s="21" t="s">
        <v>672</v>
      </c>
      <c r="C1115" s="24"/>
      <c r="D1115" s="70">
        <f>D1116+D1120</f>
        <v>31605</v>
      </c>
      <c r="E1115" s="70">
        <f>E1116+E1120</f>
        <v>31605</v>
      </c>
    </row>
    <row r="1116" spans="1:5" ht="31.5" x14ac:dyDescent="0.2">
      <c r="A1116" s="45" t="s">
        <v>673</v>
      </c>
      <c r="B1116" s="26" t="s">
        <v>675</v>
      </c>
      <c r="C1116" s="30"/>
      <c r="D1116" s="72">
        <f t="shared" ref="D1116:E1116" si="343">D1117</f>
        <v>3827</v>
      </c>
      <c r="E1116" s="74">
        <f t="shared" si="343"/>
        <v>3827</v>
      </c>
    </row>
    <row r="1117" spans="1:5" s="7" customFormat="1" ht="31.5" x14ac:dyDescent="0.2">
      <c r="A1117" s="38" t="s">
        <v>440</v>
      </c>
      <c r="B1117" s="25" t="s">
        <v>675</v>
      </c>
      <c r="C1117" s="25" t="s">
        <v>15</v>
      </c>
      <c r="D1117" s="75">
        <f t="shared" ref="D1117:E1118" si="344">D1118</f>
        <v>3827</v>
      </c>
      <c r="E1117" s="76">
        <f t="shared" si="344"/>
        <v>3827</v>
      </c>
    </row>
    <row r="1118" spans="1:5" s="7" customFormat="1" ht="31.5" x14ac:dyDescent="0.25">
      <c r="A1118" s="8" t="s">
        <v>17</v>
      </c>
      <c r="B1118" s="25" t="s">
        <v>675</v>
      </c>
      <c r="C1118" s="25" t="s">
        <v>16</v>
      </c>
      <c r="D1118" s="75">
        <f t="shared" si="344"/>
        <v>3827</v>
      </c>
      <c r="E1118" s="76">
        <f t="shared" si="344"/>
        <v>3827</v>
      </c>
    </row>
    <row r="1119" spans="1:5" s="7" customFormat="1" ht="15.75" hidden="1" x14ac:dyDescent="0.25">
      <c r="A1119" s="8" t="s">
        <v>579</v>
      </c>
      <c r="B1119" s="25" t="s">
        <v>675</v>
      </c>
      <c r="C1119" s="25" t="s">
        <v>71</v>
      </c>
      <c r="D1119" s="75">
        <f>4327-500</f>
        <v>3827</v>
      </c>
      <c r="E1119" s="76">
        <f>4327-500</f>
        <v>3827</v>
      </c>
    </row>
    <row r="1120" spans="1:5" ht="47.25" x14ac:dyDescent="0.2">
      <c r="A1120" s="34" t="s">
        <v>674</v>
      </c>
      <c r="B1120" s="26" t="s">
        <v>676</v>
      </c>
      <c r="C1120" s="30"/>
      <c r="D1120" s="72">
        <f t="shared" ref="D1120:E1120" si="345">D1121</f>
        <v>27778</v>
      </c>
      <c r="E1120" s="74">
        <f t="shared" si="345"/>
        <v>27778</v>
      </c>
    </row>
    <row r="1121" spans="1:5" ht="15.75" x14ac:dyDescent="0.25">
      <c r="A1121" s="8" t="s">
        <v>13</v>
      </c>
      <c r="B1121" s="25" t="s">
        <v>676</v>
      </c>
      <c r="C1121" s="25">
        <v>800</v>
      </c>
      <c r="D1121" s="75">
        <f t="shared" ref="D1121:E1122" si="346">D1122</f>
        <v>27778</v>
      </c>
      <c r="E1121" s="76">
        <f t="shared" si="346"/>
        <v>27778</v>
      </c>
    </row>
    <row r="1122" spans="1:5" ht="15.75" x14ac:dyDescent="0.25">
      <c r="A1122" s="8" t="s">
        <v>33</v>
      </c>
      <c r="B1122" s="25" t="s">
        <v>676</v>
      </c>
      <c r="C1122" s="25">
        <v>850</v>
      </c>
      <c r="D1122" s="75">
        <f t="shared" si="346"/>
        <v>27778</v>
      </c>
      <c r="E1122" s="76">
        <f t="shared" si="346"/>
        <v>27778</v>
      </c>
    </row>
    <row r="1123" spans="1:5" ht="15.75" hidden="1" x14ac:dyDescent="0.25">
      <c r="A1123" s="8" t="s">
        <v>74</v>
      </c>
      <c r="B1123" s="25" t="s">
        <v>676</v>
      </c>
      <c r="C1123" s="25" t="s">
        <v>75</v>
      </c>
      <c r="D1123" s="75">
        <v>27778</v>
      </c>
      <c r="E1123" s="76">
        <v>27778</v>
      </c>
    </row>
    <row r="1124" spans="1:5" ht="37.5" x14ac:dyDescent="0.3">
      <c r="A1124" s="9" t="s">
        <v>875</v>
      </c>
      <c r="B1124" s="28" t="s">
        <v>177</v>
      </c>
      <c r="C1124" s="30"/>
      <c r="D1124" s="172">
        <f>D1131+D1125</f>
        <v>34048</v>
      </c>
      <c r="E1124" s="172">
        <f>E1131+E1125</f>
        <v>21784</v>
      </c>
    </row>
    <row r="1125" spans="1:5" s="4" customFormat="1" ht="15.75" x14ac:dyDescent="0.25">
      <c r="A1125" s="5" t="s">
        <v>524</v>
      </c>
      <c r="B1125" s="21" t="s">
        <v>525</v>
      </c>
      <c r="C1125" s="81"/>
      <c r="D1125" s="70">
        <f t="shared" ref="D1125:E1125" si="347">D1126</f>
        <v>14264</v>
      </c>
      <c r="E1125" s="78">
        <f t="shared" si="347"/>
        <v>13870</v>
      </c>
    </row>
    <row r="1126" spans="1:5" s="4" customFormat="1" ht="47.25" x14ac:dyDescent="0.25">
      <c r="A1126" s="5" t="s">
        <v>526</v>
      </c>
      <c r="B1126" s="21" t="s">
        <v>527</v>
      </c>
      <c r="C1126" s="81"/>
      <c r="D1126" s="70">
        <f t="shared" ref="D1126:E1126" si="348">D1127</f>
        <v>14264</v>
      </c>
      <c r="E1126" s="78">
        <f t="shared" si="348"/>
        <v>13870</v>
      </c>
    </row>
    <row r="1127" spans="1:5" s="4" customFormat="1" ht="31.5" x14ac:dyDescent="0.25">
      <c r="A1127" s="80" t="s">
        <v>636</v>
      </c>
      <c r="B1127" s="81" t="s">
        <v>637</v>
      </c>
      <c r="C1127" s="105"/>
      <c r="D1127" s="136">
        <f t="shared" ref="D1127:E1129" si="349">D1128</f>
        <v>14264</v>
      </c>
      <c r="E1127" s="137">
        <f t="shared" si="349"/>
        <v>13870</v>
      </c>
    </row>
    <row r="1128" spans="1:5" s="4" customFormat="1" ht="15.75" x14ac:dyDescent="0.25">
      <c r="A1128" s="49" t="s">
        <v>22</v>
      </c>
      <c r="B1128" s="81" t="s">
        <v>637</v>
      </c>
      <c r="C1128" s="25">
        <v>300</v>
      </c>
      <c r="D1128" s="136">
        <f t="shared" si="349"/>
        <v>14264</v>
      </c>
      <c r="E1128" s="137">
        <f t="shared" si="349"/>
        <v>13870</v>
      </c>
    </row>
    <row r="1129" spans="1:5" s="4" customFormat="1" ht="15.75" x14ac:dyDescent="0.25">
      <c r="A1129" s="49" t="s">
        <v>37</v>
      </c>
      <c r="B1129" s="81" t="s">
        <v>637</v>
      </c>
      <c r="C1129" s="25">
        <v>310</v>
      </c>
      <c r="D1129" s="136">
        <f t="shared" si="349"/>
        <v>14264</v>
      </c>
      <c r="E1129" s="137">
        <f t="shared" si="349"/>
        <v>13870</v>
      </c>
    </row>
    <row r="1130" spans="1:5" s="4" customFormat="1" ht="31.5" hidden="1" x14ac:dyDescent="0.25">
      <c r="A1130" s="49" t="s">
        <v>127</v>
      </c>
      <c r="B1130" s="81" t="s">
        <v>637</v>
      </c>
      <c r="C1130" s="25">
        <v>313</v>
      </c>
      <c r="D1130" s="75">
        <v>14264</v>
      </c>
      <c r="E1130" s="76">
        <v>13870</v>
      </c>
    </row>
    <row r="1131" spans="1:5" s="4" customFormat="1" ht="47.25" x14ac:dyDescent="0.25">
      <c r="A1131" s="5" t="s">
        <v>118</v>
      </c>
      <c r="B1131" s="21" t="s">
        <v>180</v>
      </c>
      <c r="C1131" s="24"/>
      <c r="D1131" s="70">
        <f t="shared" ref="D1131:E1132" si="350">D1132</f>
        <v>19784</v>
      </c>
      <c r="E1131" s="78">
        <f t="shared" si="350"/>
        <v>7914</v>
      </c>
    </row>
    <row r="1132" spans="1:5" s="4" customFormat="1" ht="47.25" x14ac:dyDescent="0.25">
      <c r="A1132" s="5" t="s">
        <v>178</v>
      </c>
      <c r="B1132" s="21" t="s">
        <v>179</v>
      </c>
      <c r="C1132" s="24"/>
      <c r="D1132" s="70">
        <f t="shared" si="350"/>
        <v>19784</v>
      </c>
      <c r="E1132" s="78">
        <f t="shared" si="350"/>
        <v>7914</v>
      </c>
    </row>
    <row r="1133" spans="1:5" s="4" customFormat="1" ht="47.25" x14ac:dyDescent="0.25">
      <c r="A1133" s="35" t="s">
        <v>181</v>
      </c>
      <c r="B1133" s="22" t="s">
        <v>469</v>
      </c>
      <c r="C1133" s="24"/>
      <c r="D1133" s="138">
        <f t="shared" ref="D1133:E1135" si="351">D1134</f>
        <v>19784</v>
      </c>
      <c r="E1133" s="145">
        <f t="shared" si="351"/>
        <v>7914</v>
      </c>
    </row>
    <row r="1134" spans="1:5" s="4" customFormat="1" ht="31.5" x14ac:dyDescent="0.25">
      <c r="A1134" s="8" t="s">
        <v>304</v>
      </c>
      <c r="B1134" s="23" t="s">
        <v>469</v>
      </c>
      <c r="C1134" s="86">
        <v>400</v>
      </c>
      <c r="D1134" s="73">
        <f t="shared" si="351"/>
        <v>19784</v>
      </c>
      <c r="E1134" s="77">
        <f t="shared" si="351"/>
        <v>7914</v>
      </c>
    </row>
    <row r="1135" spans="1:5" s="4" customFormat="1" ht="15.75" x14ac:dyDescent="0.25">
      <c r="A1135" s="8" t="s">
        <v>55</v>
      </c>
      <c r="B1135" s="23" t="s">
        <v>469</v>
      </c>
      <c r="C1135" s="86">
        <v>410</v>
      </c>
      <c r="D1135" s="73">
        <f t="shared" si="351"/>
        <v>19784</v>
      </c>
      <c r="E1135" s="77">
        <f t="shared" si="351"/>
        <v>7914</v>
      </c>
    </row>
    <row r="1136" spans="1:5" s="4" customFormat="1" ht="31.5" hidden="1" x14ac:dyDescent="0.25">
      <c r="A1136" s="8" t="s">
        <v>119</v>
      </c>
      <c r="B1136" s="23" t="s">
        <v>469</v>
      </c>
      <c r="C1136" s="86">
        <v>412</v>
      </c>
      <c r="D1136" s="73">
        <v>19784</v>
      </c>
      <c r="E1136" s="77">
        <v>7914</v>
      </c>
    </row>
    <row r="1137" spans="1:5 16317:16320" s="4" customFormat="1" ht="93.75" x14ac:dyDescent="0.2">
      <c r="A1137" s="40" t="s">
        <v>876</v>
      </c>
      <c r="B1137" s="28" t="s">
        <v>215</v>
      </c>
      <c r="C1137" s="41"/>
      <c r="D1137" s="172">
        <f>D1138+D1155</f>
        <v>52222</v>
      </c>
      <c r="E1137" s="174">
        <f>E1138+E1155</f>
        <v>52222</v>
      </c>
      <c r="XCO1137" s="7"/>
      <c r="XCP1137" s="7"/>
      <c r="XCQ1137" s="1"/>
      <c r="XCR1137" s="1"/>
    </row>
    <row r="1138" spans="1:5 16317:16320" s="4" customFormat="1" ht="78.75" x14ac:dyDescent="0.25">
      <c r="A1138" s="5" t="s">
        <v>572</v>
      </c>
      <c r="B1138" s="21" t="s">
        <v>216</v>
      </c>
      <c r="C1138" s="24"/>
      <c r="D1138" s="70">
        <f>D1139+D1143+D1147+D1151</f>
        <v>45034</v>
      </c>
      <c r="E1138" s="78">
        <f>E1139+E1143+E1147+E1151</f>
        <v>45034</v>
      </c>
    </row>
    <row r="1139" spans="1:5 16317:16320" s="4" customFormat="1" ht="31.5" x14ac:dyDescent="0.25">
      <c r="A1139" s="35" t="s">
        <v>115</v>
      </c>
      <c r="B1139" s="26" t="s">
        <v>217</v>
      </c>
      <c r="C1139" s="24"/>
      <c r="D1139" s="72">
        <f t="shared" ref="D1139:E1141" si="352">D1140</f>
        <v>19834</v>
      </c>
      <c r="E1139" s="74">
        <f t="shared" si="352"/>
        <v>19834</v>
      </c>
    </row>
    <row r="1140" spans="1:5 16317:16320" s="4" customFormat="1" ht="31.5" x14ac:dyDescent="0.2">
      <c r="A1140" s="38" t="s">
        <v>440</v>
      </c>
      <c r="B1140" s="25" t="s">
        <v>217</v>
      </c>
      <c r="C1140" s="25" t="s">
        <v>15</v>
      </c>
      <c r="D1140" s="75">
        <f t="shared" si="352"/>
        <v>19834</v>
      </c>
      <c r="E1140" s="76">
        <f t="shared" si="352"/>
        <v>19834</v>
      </c>
    </row>
    <row r="1141" spans="1:5 16317:16320" s="4" customFormat="1" ht="31.5" x14ac:dyDescent="0.25">
      <c r="A1141" s="8" t="s">
        <v>17</v>
      </c>
      <c r="B1141" s="25" t="s">
        <v>217</v>
      </c>
      <c r="C1141" s="25" t="s">
        <v>16</v>
      </c>
      <c r="D1141" s="75">
        <f t="shared" si="352"/>
        <v>19834</v>
      </c>
      <c r="E1141" s="76">
        <f t="shared" si="352"/>
        <v>19834</v>
      </c>
    </row>
    <row r="1142" spans="1:5 16317:16320" s="4" customFormat="1" ht="15.75" hidden="1" x14ac:dyDescent="0.2">
      <c r="A1142" s="55" t="s">
        <v>579</v>
      </c>
      <c r="B1142" s="25" t="s">
        <v>217</v>
      </c>
      <c r="C1142" s="25" t="s">
        <v>71</v>
      </c>
      <c r="D1142" s="75">
        <v>19834</v>
      </c>
      <c r="E1142" s="76">
        <v>19834</v>
      </c>
    </row>
    <row r="1143" spans="1:5 16317:16320" s="4" customFormat="1" ht="31.5" x14ac:dyDescent="0.2">
      <c r="A1143" s="54" t="s">
        <v>452</v>
      </c>
      <c r="B1143" s="26" t="s">
        <v>453</v>
      </c>
      <c r="C1143" s="24"/>
      <c r="D1143" s="72">
        <f t="shared" ref="D1143:E1145" si="353">D1144</f>
        <v>500</v>
      </c>
      <c r="E1143" s="74">
        <f t="shared" si="353"/>
        <v>500</v>
      </c>
    </row>
    <row r="1144" spans="1:5 16317:16320" s="4" customFormat="1" ht="31.5" x14ac:dyDescent="0.2">
      <c r="A1144" s="38" t="s">
        <v>440</v>
      </c>
      <c r="B1144" s="25" t="s">
        <v>453</v>
      </c>
      <c r="C1144" s="25" t="s">
        <v>15</v>
      </c>
      <c r="D1144" s="75">
        <f t="shared" si="353"/>
        <v>500</v>
      </c>
      <c r="E1144" s="76">
        <f t="shared" si="353"/>
        <v>500</v>
      </c>
    </row>
    <row r="1145" spans="1:5 16317:16320" s="4" customFormat="1" ht="31.5" x14ac:dyDescent="0.25">
      <c r="A1145" s="8" t="s">
        <v>17</v>
      </c>
      <c r="B1145" s="25" t="s">
        <v>453</v>
      </c>
      <c r="C1145" s="25" t="s">
        <v>16</v>
      </c>
      <c r="D1145" s="75">
        <f t="shared" si="353"/>
        <v>500</v>
      </c>
      <c r="E1145" s="76">
        <f t="shared" si="353"/>
        <v>500</v>
      </c>
    </row>
    <row r="1146" spans="1:5 16317:16320" s="4" customFormat="1" ht="15.75" hidden="1" x14ac:dyDescent="0.2">
      <c r="A1146" s="55" t="s">
        <v>579</v>
      </c>
      <c r="B1146" s="25" t="s">
        <v>453</v>
      </c>
      <c r="C1146" s="25" t="s">
        <v>71</v>
      </c>
      <c r="D1146" s="75">
        <v>500</v>
      </c>
      <c r="E1146" s="76">
        <v>500</v>
      </c>
    </row>
    <row r="1147" spans="1:5 16317:16320" s="4" customFormat="1" ht="47.25" x14ac:dyDescent="0.2">
      <c r="A1147" s="54" t="s">
        <v>641</v>
      </c>
      <c r="B1147" s="26" t="s">
        <v>477</v>
      </c>
      <c r="C1147" s="24"/>
      <c r="D1147" s="72">
        <f t="shared" ref="D1147:E1149" si="354">D1148</f>
        <v>500</v>
      </c>
      <c r="E1147" s="74">
        <f t="shared" si="354"/>
        <v>500</v>
      </c>
    </row>
    <row r="1148" spans="1:5 16317:16320" s="4" customFormat="1" ht="31.5" x14ac:dyDescent="0.2">
      <c r="A1148" s="38" t="s">
        <v>440</v>
      </c>
      <c r="B1148" s="25" t="s">
        <v>477</v>
      </c>
      <c r="C1148" s="25" t="s">
        <v>15</v>
      </c>
      <c r="D1148" s="75">
        <f t="shared" si="354"/>
        <v>500</v>
      </c>
      <c r="E1148" s="76">
        <f t="shared" si="354"/>
        <v>500</v>
      </c>
    </row>
    <row r="1149" spans="1:5 16317:16320" s="4" customFormat="1" ht="31.5" x14ac:dyDescent="0.25">
      <c r="A1149" s="8" t="s">
        <v>17</v>
      </c>
      <c r="B1149" s="25" t="s">
        <v>477</v>
      </c>
      <c r="C1149" s="25" t="s">
        <v>16</v>
      </c>
      <c r="D1149" s="75">
        <f t="shared" si="354"/>
        <v>500</v>
      </c>
      <c r="E1149" s="76">
        <f t="shared" si="354"/>
        <v>500</v>
      </c>
    </row>
    <row r="1150" spans="1:5 16317:16320" s="4" customFormat="1" ht="15.75" hidden="1" x14ac:dyDescent="0.2">
      <c r="A1150" s="55" t="s">
        <v>579</v>
      </c>
      <c r="B1150" s="25" t="s">
        <v>477</v>
      </c>
      <c r="C1150" s="25" t="s">
        <v>71</v>
      </c>
      <c r="D1150" s="75">
        <v>500</v>
      </c>
      <c r="E1150" s="76">
        <v>500</v>
      </c>
    </row>
    <row r="1151" spans="1:5 16317:16320" s="4" customFormat="1" ht="15.75" x14ac:dyDescent="0.2">
      <c r="A1151" s="54" t="s">
        <v>468</v>
      </c>
      <c r="B1151" s="26" t="s">
        <v>467</v>
      </c>
      <c r="C1151" s="24"/>
      <c r="D1151" s="72">
        <f t="shared" ref="D1151:E1153" si="355">D1152</f>
        <v>24200</v>
      </c>
      <c r="E1151" s="74">
        <f t="shared" si="355"/>
        <v>24200</v>
      </c>
    </row>
    <row r="1152" spans="1:5 16317:16320" s="4" customFormat="1" ht="31.5" x14ac:dyDescent="0.25">
      <c r="A1152" s="12" t="s">
        <v>18</v>
      </c>
      <c r="B1152" s="25" t="s">
        <v>467</v>
      </c>
      <c r="C1152" s="25" t="s">
        <v>20</v>
      </c>
      <c r="D1152" s="75">
        <f t="shared" si="355"/>
        <v>24200</v>
      </c>
      <c r="E1152" s="76">
        <f t="shared" si="355"/>
        <v>24200</v>
      </c>
    </row>
    <row r="1153" spans="1:5" s="4" customFormat="1" ht="15.75" x14ac:dyDescent="0.25">
      <c r="A1153" s="12" t="s">
        <v>24</v>
      </c>
      <c r="B1153" s="25" t="s">
        <v>467</v>
      </c>
      <c r="C1153" s="25" t="s">
        <v>25</v>
      </c>
      <c r="D1153" s="75">
        <f t="shared" si="355"/>
        <v>24200</v>
      </c>
      <c r="E1153" s="76">
        <f t="shared" si="355"/>
        <v>24200</v>
      </c>
    </row>
    <row r="1154" spans="1:5" s="4" customFormat="1" ht="47.25" hidden="1" x14ac:dyDescent="0.25">
      <c r="A1154" s="12" t="s">
        <v>92</v>
      </c>
      <c r="B1154" s="25" t="s">
        <v>467</v>
      </c>
      <c r="C1154" s="25" t="s">
        <v>93</v>
      </c>
      <c r="D1154" s="75">
        <v>24200</v>
      </c>
      <c r="E1154" s="76">
        <v>24200</v>
      </c>
    </row>
    <row r="1155" spans="1:5" s="4" customFormat="1" ht="47.25" x14ac:dyDescent="0.25">
      <c r="A1155" s="56" t="s">
        <v>585</v>
      </c>
      <c r="B1155" s="21" t="s">
        <v>218</v>
      </c>
      <c r="C1155" s="24"/>
      <c r="D1155" s="70">
        <f>D1156+D1160+D1164</f>
        <v>7188</v>
      </c>
      <c r="E1155" s="70">
        <f>E1156+E1160+E1164</f>
        <v>7188</v>
      </c>
    </row>
    <row r="1156" spans="1:5" s="4" customFormat="1" ht="47.25" x14ac:dyDescent="0.25">
      <c r="A1156" s="35" t="s">
        <v>586</v>
      </c>
      <c r="B1156" s="26" t="s">
        <v>584</v>
      </c>
      <c r="C1156" s="24"/>
      <c r="D1156" s="72">
        <f>D1158</f>
        <v>1200</v>
      </c>
      <c r="E1156" s="74">
        <f>E1158</f>
        <v>1200</v>
      </c>
    </row>
    <row r="1157" spans="1:5" s="4" customFormat="1" ht="31.5" x14ac:dyDescent="0.2">
      <c r="A1157" s="38" t="s">
        <v>440</v>
      </c>
      <c r="B1157" s="25" t="s">
        <v>584</v>
      </c>
      <c r="C1157" s="29">
        <v>200</v>
      </c>
      <c r="D1157" s="75">
        <f t="shared" ref="D1157:E1158" si="356">D1158</f>
        <v>1200</v>
      </c>
      <c r="E1157" s="76">
        <f t="shared" si="356"/>
        <v>1200</v>
      </c>
    </row>
    <row r="1158" spans="1:5" s="4" customFormat="1" ht="31.5" x14ac:dyDescent="0.25">
      <c r="A1158" s="8" t="s">
        <v>17</v>
      </c>
      <c r="B1158" s="25" t="s">
        <v>584</v>
      </c>
      <c r="C1158" s="29">
        <v>240</v>
      </c>
      <c r="D1158" s="75">
        <f t="shared" si="356"/>
        <v>1200</v>
      </c>
      <c r="E1158" s="76">
        <f t="shared" si="356"/>
        <v>1200</v>
      </c>
    </row>
    <row r="1159" spans="1:5" s="4" customFormat="1" ht="15.75" hidden="1" x14ac:dyDescent="0.2">
      <c r="A1159" s="55" t="s">
        <v>579</v>
      </c>
      <c r="B1159" s="25" t="s">
        <v>584</v>
      </c>
      <c r="C1159" s="29">
        <v>244</v>
      </c>
      <c r="D1159" s="75">
        <v>1200</v>
      </c>
      <c r="E1159" s="76">
        <v>1200</v>
      </c>
    </row>
    <row r="1160" spans="1:5" s="4" customFormat="1" ht="47.25" x14ac:dyDescent="0.2">
      <c r="A1160" s="54" t="s">
        <v>587</v>
      </c>
      <c r="B1160" s="26" t="s">
        <v>844</v>
      </c>
      <c r="C1160" s="24"/>
      <c r="D1160" s="72">
        <f>D1161</f>
        <v>4988</v>
      </c>
      <c r="E1160" s="74">
        <f>E1161</f>
        <v>4988</v>
      </c>
    </row>
    <row r="1161" spans="1:5" s="4" customFormat="1" ht="31.5" x14ac:dyDescent="0.2">
      <c r="A1161" s="38" t="s">
        <v>440</v>
      </c>
      <c r="B1161" s="25" t="s">
        <v>844</v>
      </c>
      <c r="C1161" s="29">
        <v>200</v>
      </c>
      <c r="D1161" s="75">
        <f t="shared" ref="D1161:E1162" si="357">D1162</f>
        <v>4988</v>
      </c>
      <c r="E1161" s="76">
        <f t="shared" si="357"/>
        <v>4988</v>
      </c>
    </row>
    <row r="1162" spans="1:5" s="4" customFormat="1" ht="31.5" x14ac:dyDescent="0.25">
      <c r="A1162" s="8" t="s">
        <v>17</v>
      </c>
      <c r="B1162" s="25" t="s">
        <v>844</v>
      </c>
      <c r="C1162" s="29">
        <v>240</v>
      </c>
      <c r="D1162" s="75">
        <f t="shared" si="357"/>
        <v>4988</v>
      </c>
      <c r="E1162" s="76">
        <f t="shared" si="357"/>
        <v>4988</v>
      </c>
    </row>
    <row r="1163" spans="1:5" s="4" customFormat="1" ht="15.75" hidden="1" x14ac:dyDescent="0.2">
      <c r="A1163" s="55" t="s">
        <v>579</v>
      </c>
      <c r="B1163" s="25" t="s">
        <v>844</v>
      </c>
      <c r="C1163" s="29">
        <v>244</v>
      </c>
      <c r="D1163" s="75">
        <v>4988</v>
      </c>
      <c r="E1163" s="76">
        <v>4988</v>
      </c>
    </row>
    <row r="1164" spans="1:5" s="4" customFormat="1" ht="15.75" x14ac:dyDescent="0.2">
      <c r="A1164" s="54" t="s">
        <v>116</v>
      </c>
      <c r="B1164" s="26" t="s">
        <v>845</v>
      </c>
      <c r="C1164" s="24"/>
      <c r="D1164" s="72">
        <f>D1165</f>
        <v>1000</v>
      </c>
      <c r="E1164" s="74">
        <f>E1165</f>
        <v>1000</v>
      </c>
    </row>
    <row r="1165" spans="1:5" s="4" customFormat="1" ht="31.5" x14ac:dyDescent="0.2">
      <c r="A1165" s="38" t="s">
        <v>440</v>
      </c>
      <c r="B1165" s="25" t="s">
        <v>845</v>
      </c>
      <c r="C1165" s="29">
        <v>200</v>
      </c>
      <c r="D1165" s="75">
        <f t="shared" ref="D1165:E1166" si="358">D1166</f>
        <v>1000</v>
      </c>
      <c r="E1165" s="76">
        <f t="shared" si="358"/>
        <v>1000</v>
      </c>
    </row>
    <row r="1166" spans="1:5" s="4" customFormat="1" ht="31.5" x14ac:dyDescent="0.25">
      <c r="A1166" s="8" t="s">
        <v>17</v>
      </c>
      <c r="B1166" s="25" t="s">
        <v>845</v>
      </c>
      <c r="C1166" s="29">
        <v>240</v>
      </c>
      <c r="D1166" s="75">
        <f t="shared" si="358"/>
        <v>1000</v>
      </c>
      <c r="E1166" s="76">
        <f t="shared" si="358"/>
        <v>1000</v>
      </c>
    </row>
    <row r="1167" spans="1:5" s="4" customFormat="1" ht="15.75" hidden="1" x14ac:dyDescent="0.2">
      <c r="A1167" s="55" t="s">
        <v>579</v>
      </c>
      <c r="B1167" s="25" t="s">
        <v>845</v>
      </c>
      <c r="C1167" s="29">
        <v>244</v>
      </c>
      <c r="D1167" s="75">
        <v>1000</v>
      </c>
      <c r="E1167" s="76">
        <v>1000</v>
      </c>
    </row>
    <row r="1168" spans="1:5" s="4" customFormat="1" ht="56.25" x14ac:dyDescent="0.3">
      <c r="A1168" s="9" t="s">
        <v>877</v>
      </c>
      <c r="B1168" s="28" t="s">
        <v>346</v>
      </c>
      <c r="C1168" s="100"/>
      <c r="D1168" s="172">
        <f t="shared" ref="D1168:E1168" si="359">D1169+D1174</f>
        <v>78824</v>
      </c>
      <c r="E1168" s="174">
        <f t="shared" si="359"/>
        <v>78824</v>
      </c>
    </row>
    <row r="1169" spans="1:5" s="4" customFormat="1" ht="31.5" x14ac:dyDescent="0.25">
      <c r="A1169" s="5" t="s">
        <v>540</v>
      </c>
      <c r="B1169" s="21" t="s">
        <v>541</v>
      </c>
      <c r="C1169" s="44"/>
      <c r="D1169" s="70">
        <f t="shared" ref="D1169:E1172" si="360">D1170</f>
        <v>300</v>
      </c>
      <c r="E1169" s="78">
        <f t="shared" si="360"/>
        <v>300</v>
      </c>
    </row>
    <row r="1170" spans="1:5" s="4" customFormat="1" ht="63" x14ac:dyDescent="0.25">
      <c r="A1170" s="35" t="s">
        <v>578</v>
      </c>
      <c r="B1170" s="26" t="s">
        <v>542</v>
      </c>
      <c r="C1170" s="26"/>
      <c r="D1170" s="75">
        <f t="shared" si="360"/>
        <v>300</v>
      </c>
      <c r="E1170" s="76">
        <f t="shared" si="360"/>
        <v>300</v>
      </c>
    </row>
    <row r="1171" spans="1:5" s="4" customFormat="1" ht="31.5" x14ac:dyDescent="0.2">
      <c r="A1171" s="38" t="s">
        <v>440</v>
      </c>
      <c r="B1171" s="25" t="s">
        <v>542</v>
      </c>
      <c r="C1171" s="29">
        <v>200</v>
      </c>
      <c r="D1171" s="75">
        <f t="shared" si="360"/>
        <v>300</v>
      </c>
      <c r="E1171" s="76">
        <f t="shared" si="360"/>
        <v>300</v>
      </c>
    </row>
    <row r="1172" spans="1:5" s="4" customFormat="1" ht="31.5" x14ac:dyDescent="0.25">
      <c r="A1172" s="8" t="s">
        <v>17</v>
      </c>
      <c r="B1172" s="25" t="s">
        <v>542</v>
      </c>
      <c r="C1172" s="29">
        <v>240</v>
      </c>
      <c r="D1172" s="75">
        <f t="shared" si="360"/>
        <v>300</v>
      </c>
      <c r="E1172" s="76">
        <f t="shared" si="360"/>
        <v>300</v>
      </c>
    </row>
    <row r="1173" spans="1:5" s="4" customFormat="1" ht="15.75" hidden="1" x14ac:dyDescent="0.25">
      <c r="A1173" s="8" t="s">
        <v>579</v>
      </c>
      <c r="B1173" s="25" t="s">
        <v>542</v>
      </c>
      <c r="C1173" s="29">
        <v>244</v>
      </c>
      <c r="D1173" s="75">
        <v>300</v>
      </c>
      <c r="E1173" s="76">
        <v>300</v>
      </c>
    </row>
    <row r="1174" spans="1:5" s="4" customFormat="1" ht="31.5" x14ac:dyDescent="0.25">
      <c r="A1174" s="5" t="s">
        <v>543</v>
      </c>
      <c r="B1174" s="21" t="s">
        <v>447</v>
      </c>
      <c r="C1174" s="44"/>
      <c r="D1174" s="70">
        <f t="shared" ref="D1174:E1174" si="361">D1175+D1179+D1183+D1187</f>
        <v>78524</v>
      </c>
      <c r="E1174" s="78">
        <f t="shared" si="361"/>
        <v>78524</v>
      </c>
    </row>
    <row r="1175" spans="1:5" s="4" customFormat="1" ht="15.75" x14ac:dyDescent="0.25">
      <c r="A1175" s="35" t="s">
        <v>85</v>
      </c>
      <c r="B1175" s="26" t="s">
        <v>448</v>
      </c>
      <c r="C1175" s="26"/>
      <c r="D1175" s="72">
        <f t="shared" ref="D1175:E1177" si="362">D1176</f>
        <v>35299</v>
      </c>
      <c r="E1175" s="74">
        <f t="shared" si="362"/>
        <v>35299</v>
      </c>
    </row>
    <row r="1176" spans="1:5" s="4" customFormat="1" ht="31.5" x14ac:dyDescent="0.2">
      <c r="A1176" s="38" t="s">
        <v>440</v>
      </c>
      <c r="B1176" s="25" t="s">
        <v>448</v>
      </c>
      <c r="C1176" s="29">
        <v>200</v>
      </c>
      <c r="D1176" s="75">
        <f t="shared" si="362"/>
        <v>35299</v>
      </c>
      <c r="E1176" s="76">
        <f t="shared" si="362"/>
        <v>35299</v>
      </c>
    </row>
    <row r="1177" spans="1:5" s="4" customFormat="1" ht="31.5" x14ac:dyDescent="0.25">
      <c r="A1177" s="8" t="s">
        <v>17</v>
      </c>
      <c r="B1177" s="25" t="s">
        <v>448</v>
      </c>
      <c r="C1177" s="29">
        <v>240</v>
      </c>
      <c r="D1177" s="75">
        <f t="shared" si="362"/>
        <v>35299</v>
      </c>
      <c r="E1177" s="76">
        <f t="shared" si="362"/>
        <v>35299</v>
      </c>
    </row>
    <row r="1178" spans="1:5" s="4" customFormat="1" ht="15.75" hidden="1" x14ac:dyDescent="0.25">
      <c r="A1178" s="8" t="s">
        <v>579</v>
      </c>
      <c r="B1178" s="25" t="s">
        <v>448</v>
      </c>
      <c r="C1178" s="29">
        <v>244</v>
      </c>
      <c r="D1178" s="75">
        <v>35299</v>
      </c>
      <c r="E1178" s="76">
        <v>35299</v>
      </c>
    </row>
    <row r="1179" spans="1:5" s="4" customFormat="1" ht="15.75" x14ac:dyDescent="0.25">
      <c r="A1179" s="35" t="s">
        <v>140</v>
      </c>
      <c r="B1179" s="26" t="s">
        <v>449</v>
      </c>
      <c r="C1179" s="53"/>
      <c r="D1179" s="72">
        <f t="shared" ref="D1179:E1181" si="363">D1180</f>
        <v>68</v>
      </c>
      <c r="E1179" s="74">
        <f t="shared" si="363"/>
        <v>68</v>
      </c>
    </row>
    <row r="1180" spans="1:5" s="4" customFormat="1" ht="31.5" x14ac:dyDescent="0.2">
      <c r="A1180" s="38" t="s">
        <v>440</v>
      </c>
      <c r="B1180" s="25" t="s">
        <v>449</v>
      </c>
      <c r="C1180" s="29">
        <v>200</v>
      </c>
      <c r="D1180" s="75">
        <f t="shared" si="363"/>
        <v>68</v>
      </c>
      <c r="E1180" s="76">
        <f t="shared" si="363"/>
        <v>68</v>
      </c>
    </row>
    <row r="1181" spans="1:5" s="4" customFormat="1" ht="31.5" x14ac:dyDescent="0.25">
      <c r="A1181" s="8" t="s">
        <v>17</v>
      </c>
      <c r="B1181" s="25" t="s">
        <v>449</v>
      </c>
      <c r="C1181" s="29">
        <v>240</v>
      </c>
      <c r="D1181" s="75">
        <f t="shared" si="363"/>
        <v>68</v>
      </c>
      <c r="E1181" s="76">
        <f t="shared" si="363"/>
        <v>68</v>
      </c>
    </row>
    <row r="1182" spans="1:5" s="4" customFormat="1" ht="15.75" hidden="1" x14ac:dyDescent="0.25">
      <c r="A1182" s="8" t="s">
        <v>579</v>
      </c>
      <c r="B1182" s="25" t="s">
        <v>449</v>
      </c>
      <c r="C1182" s="29">
        <v>244</v>
      </c>
      <c r="D1182" s="75">
        <v>68</v>
      </c>
      <c r="E1182" s="76">
        <v>68</v>
      </c>
    </row>
    <row r="1183" spans="1:5" s="4" customFormat="1" ht="15.75" x14ac:dyDescent="0.25">
      <c r="A1183" s="35" t="s">
        <v>315</v>
      </c>
      <c r="B1183" s="26" t="s">
        <v>450</v>
      </c>
      <c r="C1183" s="53"/>
      <c r="D1183" s="72">
        <f t="shared" ref="D1183:E1185" si="364">D1184</f>
        <v>302</v>
      </c>
      <c r="E1183" s="74">
        <f t="shared" si="364"/>
        <v>302</v>
      </c>
    </row>
    <row r="1184" spans="1:5" s="4" customFormat="1" ht="31.5" x14ac:dyDescent="0.2">
      <c r="A1184" s="38" t="s">
        <v>440</v>
      </c>
      <c r="B1184" s="25" t="s">
        <v>450</v>
      </c>
      <c r="C1184" s="29">
        <v>200</v>
      </c>
      <c r="D1184" s="75">
        <f t="shared" si="364"/>
        <v>302</v>
      </c>
      <c r="E1184" s="76">
        <f t="shared" si="364"/>
        <v>302</v>
      </c>
    </row>
    <row r="1185" spans="1:5" s="4" customFormat="1" ht="31.5" x14ac:dyDescent="0.25">
      <c r="A1185" s="8" t="s">
        <v>17</v>
      </c>
      <c r="B1185" s="25" t="s">
        <v>450</v>
      </c>
      <c r="C1185" s="29">
        <v>240</v>
      </c>
      <c r="D1185" s="75">
        <f t="shared" si="364"/>
        <v>302</v>
      </c>
      <c r="E1185" s="76">
        <f t="shared" si="364"/>
        <v>302</v>
      </c>
    </row>
    <row r="1186" spans="1:5" s="4" customFormat="1" ht="15.75" hidden="1" x14ac:dyDescent="0.25">
      <c r="A1186" s="8" t="s">
        <v>579</v>
      </c>
      <c r="B1186" s="25" t="s">
        <v>450</v>
      </c>
      <c r="C1186" s="29">
        <v>244</v>
      </c>
      <c r="D1186" s="75">
        <v>302</v>
      </c>
      <c r="E1186" s="76">
        <v>302</v>
      </c>
    </row>
    <row r="1187" spans="1:5" s="4" customFormat="1" ht="31.5" x14ac:dyDescent="0.25">
      <c r="A1187" s="35" t="s">
        <v>301</v>
      </c>
      <c r="B1187" s="26" t="s">
        <v>451</v>
      </c>
      <c r="C1187" s="26"/>
      <c r="D1187" s="72">
        <f t="shared" ref="D1187:E1187" si="365">D1188+D1193+D1197</f>
        <v>42855</v>
      </c>
      <c r="E1187" s="74">
        <f t="shared" si="365"/>
        <v>42855</v>
      </c>
    </row>
    <row r="1188" spans="1:5" s="4" customFormat="1" ht="63" x14ac:dyDescent="0.25">
      <c r="A1188" s="8" t="s">
        <v>28</v>
      </c>
      <c r="B1188" s="25" t="s">
        <v>451</v>
      </c>
      <c r="C1188" s="25" t="s">
        <v>29</v>
      </c>
      <c r="D1188" s="75">
        <f t="shared" ref="D1188:E1188" si="366">SUM(D1189)</f>
        <v>40140</v>
      </c>
      <c r="E1188" s="76">
        <f t="shared" si="366"/>
        <v>40140</v>
      </c>
    </row>
    <row r="1189" spans="1:5" s="4" customFormat="1" ht="15.75" x14ac:dyDescent="0.25">
      <c r="A1189" s="8" t="s">
        <v>31</v>
      </c>
      <c r="B1189" s="25" t="s">
        <v>451</v>
      </c>
      <c r="C1189" s="25" t="s">
        <v>30</v>
      </c>
      <c r="D1189" s="75">
        <f t="shared" ref="D1189:E1189" si="367">SUM(D1190:D1192)</f>
        <v>40140</v>
      </c>
      <c r="E1189" s="76">
        <f t="shared" si="367"/>
        <v>40140</v>
      </c>
    </row>
    <row r="1190" spans="1:5" s="4" customFormat="1" ht="15.75" hidden="1" x14ac:dyDescent="0.25">
      <c r="A1190" s="8" t="s">
        <v>229</v>
      </c>
      <c r="B1190" s="25" t="s">
        <v>451</v>
      </c>
      <c r="C1190" s="25" t="s">
        <v>81</v>
      </c>
      <c r="D1190" s="75">
        <f>27441+1012</f>
        <v>28453</v>
      </c>
      <c r="E1190" s="76">
        <f>27441+1012</f>
        <v>28453</v>
      </c>
    </row>
    <row r="1191" spans="1:5" s="4" customFormat="1" ht="31.5" hidden="1" x14ac:dyDescent="0.25">
      <c r="A1191" s="8" t="s">
        <v>83</v>
      </c>
      <c r="B1191" s="25" t="s">
        <v>451</v>
      </c>
      <c r="C1191" s="25" t="s">
        <v>82</v>
      </c>
      <c r="D1191" s="75">
        <f>2160+216</f>
        <v>2376</v>
      </c>
      <c r="E1191" s="76">
        <f>2160+216</f>
        <v>2376</v>
      </c>
    </row>
    <row r="1192" spans="1:5" s="4" customFormat="1" ht="47.25" hidden="1" x14ac:dyDescent="0.25">
      <c r="A1192" s="8" t="s">
        <v>142</v>
      </c>
      <c r="B1192" s="25" t="s">
        <v>451</v>
      </c>
      <c r="C1192" s="25" t="s">
        <v>141</v>
      </c>
      <c r="D1192" s="75">
        <f>8940+371</f>
        <v>9311</v>
      </c>
      <c r="E1192" s="76">
        <f>8940+371</f>
        <v>9311</v>
      </c>
    </row>
    <row r="1193" spans="1:5" s="4" customFormat="1" ht="31.5" x14ac:dyDescent="0.2">
      <c r="A1193" s="38" t="s">
        <v>440</v>
      </c>
      <c r="B1193" s="25" t="s">
        <v>451</v>
      </c>
      <c r="C1193" s="25" t="s">
        <v>15</v>
      </c>
      <c r="D1193" s="75">
        <f t="shared" ref="D1193:E1193" si="368">D1194</f>
        <v>2115</v>
      </c>
      <c r="E1193" s="76">
        <f t="shared" si="368"/>
        <v>2115</v>
      </c>
    </row>
    <row r="1194" spans="1:5" s="4" customFormat="1" ht="31.5" x14ac:dyDescent="0.25">
      <c r="A1194" s="8" t="s">
        <v>17</v>
      </c>
      <c r="B1194" s="25" t="s">
        <v>451</v>
      </c>
      <c r="C1194" s="25" t="s">
        <v>16</v>
      </c>
      <c r="D1194" s="75">
        <f t="shared" ref="D1194:E1194" si="369">D1195+D1196</f>
        <v>2115</v>
      </c>
      <c r="E1194" s="76">
        <f t="shared" si="369"/>
        <v>2115</v>
      </c>
    </row>
    <row r="1195" spans="1:5" s="4" customFormat="1" ht="31.5" hidden="1" x14ac:dyDescent="0.25">
      <c r="A1195" s="12" t="s">
        <v>396</v>
      </c>
      <c r="B1195" s="25" t="s">
        <v>451</v>
      </c>
      <c r="C1195" s="25" t="s">
        <v>374</v>
      </c>
      <c r="D1195" s="75">
        <v>1071</v>
      </c>
      <c r="E1195" s="76">
        <v>1071</v>
      </c>
    </row>
    <row r="1196" spans="1:5" s="4" customFormat="1" ht="15.75" hidden="1" x14ac:dyDescent="0.25">
      <c r="A1196" s="8" t="s">
        <v>579</v>
      </c>
      <c r="B1196" s="25" t="s">
        <v>451</v>
      </c>
      <c r="C1196" s="25" t="s">
        <v>71</v>
      </c>
      <c r="D1196" s="75">
        <v>1044</v>
      </c>
      <c r="E1196" s="76">
        <v>1044</v>
      </c>
    </row>
    <row r="1197" spans="1:5" s="4" customFormat="1" ht="15.75" x14ac:dyDescent="0.25">
      <c r="A1197" s="12" t="s">
        <v>13</v>
      </c>
      <c r="B1197" s="25" t="s">
        <v>451</v>
      </c>
      <c r="C1197" s="25" t="s">
        <v>14</v>
      </c>
      <c r="D1197" s="75">
        <f t="shared" ref="D1197:E1197" si="370">D1198</f>
        <v>600</v>
      </c>
      <c r="E1197" s="76">
        <f t="shared" si="370"/>
        <v>600</v>
      </c>
    </row>
    <row r="1198" spans="1:5" s="4" customFormat="1" ht="15.75" x14ac:dyDescent="0.25">
      <c r="A1198" s="8" t="s">
        <v>33</v>
      </c>
      <c r="B1198" s="25" t="s">
        <v>451</v>
      </c>
      <c r="C1198" s="25" t="s">
        <v>32</v>
      </c>
      <c r="D1198" s="75">
        <f>SUM(D1199:D1200)</f>
        <v>600</v>
      </c>
      <c r="E1198" s="76">
        <f>SUM(E1199:E1200)</f>
        <v>600</v>
      </c>
    </row>
    <row r="1199" spans="1:5" s="4" customFormat="1" ht="15.75" hidden="1" x14ac:dyDescent="0.25">
      <c r="A1199" s="8" t="s">
        <v>72</v>
      </c>
      <c r="B1199" s="25" t="s">
        <v>451</v>
      </c>
      <c r="C1199" s="25" t="s">
        <v>73</v>
      </c>
      <c r="D1199" s="75">
        <v>598</v>
      </c>
      <c r="E1199" s="76">
        <v>598</v>
      </c>
    </row>
    <row r="1200" spans="1:5" s="4" customFormat="1" ht="15.75" hidden="1" x14ac:dyDescent="0.25">
      <c r="A1200" s="8" t="s">
        <v>74</v>
      </c>
      <c r="B1200" s="25" t="s">
        <v>451</v>
      </c>
      <c r="C1200" s="25" t="s">
        <v>75</v>
      </c>
      <c r="D1200" s="75">
        <v>2</v>
      </c>
      <c r="E1200" s="76">
        <v>2</v>
      </c>
    </row>
    <row r="1201" spans="1:16320" s="4" customFormat="1" ht="75" x14ac:dyDescent="0.3">
      <c r="A1201" s="9" t="s">
        <v>878</v>
      </c>
      <c r="B1201" s="28" t="s">
        <v>347</v>
      </c>
      <c r="C1201" s="30"/>
      <c r="D1201" s="172">
        <f>D1202+D1224</f>
        <v>280191</v>
      </c>
      <c r="E1201" s="174">
        <f>E1202+E1224</f>
        <v>274856</v>
      </c>
    </row>
    <row r="1202" spans="1:16320" s="118" customFormat="1" ht="63" x14ac:dyDescent="0.25">
      <c r="A1202" s="5" t="s">
        <v>564</v>
      </c>
      <c r="B1202" s="21" t="s">
        <v>431</v>
      </c>
      <c r="C1202" s="30"/>
      <c r="D1202" s="70">
        <f>D1203</f>
        <v>243866</v>
      </c>
      <c r="E1202" s="78">
        <f>E1203</f>
        <v>243866</v>
      </c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  <c r="BK1202" s="4"/>
      <c r="BL1202" s="4"/>
      <c r="BM1202" s="4"/>
      <c r="BN1202" s="4"/>
      <c r="BO1202" s="4"/>
      <c r="BP1202" s="4"/>
      <c r="BQ1202" s="4"/>
      <c r="BR1202" s="4"/>
      <c r="BS1202" s="4"/>
      <c r="BT1202" s="4"/>
      <c r="BU1202" s="4"/>
      <c r="BV1202" s="4"/>
      <c r="BW1202" s="4"/>
      <c r="BX1202" s="4"/>
      <c r="BY1202" s="4"/>
      <c r="BZ1202" s="4"/>
      <c r="CA1202" s="4"/>
      <c r="CB1202" s="4"/>
      <c r="CC1202" s="4"/>
      <c r="CD1202" s="4"/>
      <c r="CE1202" s="4"/>
      <c r="CF1202" s="4"/>
      <c r="CG1202" s="4"/>
      <c r="CH1202" s="4"/>
      <c r="CI1202" s="4"/>
      <c r="CJ1202" s="4"/>
      <c r="CK1202" s="4"/>
      <c r="CL1202" s="4"/>
      <c r="CM1202" s="4"/>
      <c r="CN1202" s="4"/>
      <c r="CO1202" s="4"/>
      <c r="CP1202" s="4"/>
      <c r="CQ1202" s="4"/>
      <c r="CR1202" s="4"/>
      <c r="CS1202" s="4"/>
      <c r="CT1202" s="4"/>
      <c r="CU1202" s="4"/>
      <c r="CV1202" s="4"/>
      <c r="CW1202" s="4"/>
      <c r="CX1202" s="4"/>
      <c r="CY1202" s="4"/>
      <c r="CZ1202" s="4"/>
      <c r="DA1202" s="4"/>
      <c r="DB1202" s="4"/>
      <c r="DC1202" s="4"/>
      <c r="DD1202" s="4"/>
      <c r="DE1202" s="4"/>
      <c r="DF1202" s="4"/>
      <c r="DG1202" s="4"/>
      <c r="DH1202" s="4"/>
      <c r="DI1202" s="4"/>
      <c r="DJ1202" s="4"/>
      <c r="DK1202" s="4"/>
      <c r="DL1202" s="4"/>
      <c r="DM1202" s="4"/>
      <c r="DN1202" s="4"/>
      <c r="DO1202" s="4"/>
      <c r="DP1202" s="4"/>
      <c r="DQ1202" s="4"/>
      <c r="DR1202" s="4"/>
      <c r="DS1202" s="4"/>
      <c r="DT1202" s="4"/>
      <c r="DU1202" s="4"/>
      <c r="DV1202" s="4"/>
      <c r="DW1202" s="4"/>
      <c r="DX1202" s="4"/>
      <c r="DY1202" s="4"/>
      <c r="DZ1202" s="4"/>
      <c r="EA1202" s="4"/>
      <c r="EB1202" s="4"/>
      <c r="EC1202" s="4"/>
      <c r="ED1202" s="4"/>
      <c r="EE1202" s="4"/>
      <c r="EF1202" s="4"/>
      <c r="EG1202" s="4"/>
      <c r="EH1202" s="4"/>
      <c r="EI1202" s="4"/>
      <c r="EJ1202" s="4"/>
      <c r="EK1202" s="4"/>
      <c r="EL1202" s="4"/>
      <c r="EM1202" s="4"/>
      <c r="EN1202" s="4"/>
      <c r="EO1202" s="4"/>
      <c r="EP1202" s="4"/>
      <c r="EQ1202" s="4"/>
      <c r="ER1202" s="4"/>
      <c r="ES1202" s="4"/>
      <c r="ET1202" s="4"/>
      <c r="EU1202" s="4"/>
      <c r="EV1202" s="4"/>
      <c r="EW1202" s="4"/>
      <c r="EX1202" s="4"/>
      <c r="EY1202" s="4"/>
      <c r="EZ1202" s="4"/>
      <c r="FA1202" s="4"/>
      <c r="FB1202" s="4"/>
      <c r="FC1202" s="4"/>
      <c r="FD1202" s="4"/>
      <c r="FE1202" s="4"/>
      <c r="FF1202" s="4"/>
      <c r="FG1202" s="4"/>
      <c r="FH1202" s="4"/>
      <c r="FI1202" s="4"/>
      <c r="FJ1202" s="4"/>
      <c r="FK1202" s="4"/>
      <c r="FL1202" s="4"/>
      <c r="FM1202" s="4"/>
      <c r="FN1202" s="4"/>
      <c r="FO1202" s="4"/>
      <c r="FP1202" s="4"/>
      <c r="FQ1202" s="4"/>
      <c r="FR1202" s="4"/>
      <c r="FS1202" s="4"/>
      <c r="FT1202" s="4"/>
      <c r="FU1202" s="4"/>
      <c r="FV1202" s="4"/>
      <c r="FW1202" s="4"/>
      <c r="FX1202" s="4"/>
      <c r="FY1202" s="4"/>
      <c r="FZ1202" s="4"/>
      <c r="GA1202" s="4"/>
      <c r="GB1202" s="4"/>
      <c r="GC1202" s="4"/>
      <c r="GD1202" s="4"/>
      <c r="GE1202" s="4"/>
      <c r="GF1202" s="4"/>
      <c r="GG1202" s="4"/>
      <c r="GH1202" s="4"/>
      <c r="GI1202" s="4"/>
      <c r="GJ1202" s="4"/>
      <c r="GK1202" s="4"/>
      <c r="GL1202" s="4"/>
      <c r="GM1202" s="4"/>
      <c r="GN1202" s="4"/>
      <c r="GO1202" s="4"/>
      <c r="GP1202" s="4"/>
      <c r="GQ1202" s="4"/>
      <c r="GR1202" s="4"/>
      <c r="GS1202" s="4"/>
      <c r="GT1202" s="4"/>
      <c r="GU1202" s="4"/>
      <c r="GV1202" s="4"/>
      <c r="GW1202" s="4"/>
      <c r="GX1202" s="4"/>
      <c r="GY1202" s="4"/>
      <c r="GZ1202" s="4"/>
      <c r="HA1202" s="4"/>
      <c r="HB1202" s="4"/>
      <c r="HC1202" s="4"/>
      <c r="HD1202" s="4"/>
      <c r="HE1202" s="4"/>
      <c r="HF1202" s="4"/>
      <c r="HG1202" s="4"/>
      <c r="HH1202" s="4"/>
      <c r="HI1202" s="4"/>
      <c r="HJ1202" s="4"/>
      <c r="HK1202" s="4"/>
      <c r="HL1202" s="4"/>
      <c r="HM1202" s="4"/>
      <c r="HN1202" s="4"/>
      <c r="HO1202" s="4"/>
      <c r="HP1202" s="4"/>
      <c r="HQ1202" s="4"/>
      <c r="HR1202" s="4"/>
      <c r="HS1202" s="4"/>
      <c r="HT1202" s="4"/>
      <c r="HU1202" s="4"/>
      <c r="HV1202" s="4"/>
      <c r="HW1202" s="4"/>
      <c r="HX1202" s="4"/>
      <c r="HY1202" s="4"/>
      <c r="HZ1202" s="4"/>
      <c r="IA1202" s="4"/>
      <c r="IB1202" s="4"/>
      <c r="IC1202" s="4"/>
      <c r="ID1202" s="4"/>
      <c r="IE1202" s="4"/>
      <c r="IF1202" s="4"/>
      <c r="IG1202" s="4"/>
      <c r="IH1202" s="4"/>
      <c r="II1202" s="4"/>
      <c r="IJ1202" s="4"/>
      <c r="IK1202" s="4"/>
      <c r="IL1202" s="4"/>
      <c r="IM1202" s="4"/>
      <c r="IN1202" s="4"/>
      <c r="IO1202" s="4"/>
      <c r="IP1202" s="4"/>
      <c r="IQ1202" s="4"/>
      <c r="IR1202" s="4"/>
      <c r="IS1202" s="4"/>
      <c r="IT1202" s="4"/>
      <c r="IU1202" s="4"/>
      <c r="IV1202" s="4"/>
      <c r="IW1202" s="4"/>
      <c r="IX1202" s="4"/>
      <c r="IY1202" s="4"/>
      <c r="IZ1202" s="4"/>
      <c r="JA1202" s="4"/>
      <c r="JB1202" s="4"/>
      <c r="JC1202" s="4"/>
      <c r="JD1202" s="4"/>
      <c r="JE1202" s="4"/>
      <c r="JF1202" s="4"/>
      <c r="JG1202" s="4"/>
      <c r="JH1202" s="4"/>
      <c r="JI1202" s="4"/>
      <c r="JJ1202" s="4"/>
      <c r="JK1202" s="4"/>
      <c r="JL1202" s="4"/>
      <c r="JM1202" s="4"/>
      <c r="JN1202" s="4"/>
      <c r="JO1202" s="4"/>
      <c r="JP1202" s="4"/>
      <c r="JQ1202" s="4"/>
      <c r="JR1202" s="4"/>
      <c r="JS1202" s="4"/>
      <c r="JT1202" s="4"/>
      <c r="JU1202" s="4"/>
      <c r="JV1202" s="4"/>
      <c r="JW1202" s="4"/>
      <c r="JX1202" s="4"/>
      <c r="JY1202" s="4"/>
      <c r="JZ1202" s="4"/>
      <c r="KA1202" s="4"/>
      <c r="KB1202" s="4"/>
      <c r="KC1202" s="4"/>
      <c r="KD1202" s="4"/>
      <c r="KE1202" s="4"/>
      <c r="KF1202" s="4"/>
      <c r="KG1202" s="4"/>
      <c r="KH1202" s="4"/>
      <c r="KI1202" s="4"/>
      <c r="KJ1202" s="4"/>
      <c r="KK1202" s="4"/>
      <c r="KL1202" s="4"/>
      <c r="KM1202" s="4"/>
      <c r="KN1202" s="4"/>
      <c r="KO1202" s="4"/>
      <c r="KP1202" s="4"/>
      <c r="KQ1202" s="4"/>
      <c r="KR1202" s="4"/>
      <c r="KS1202" s="4"/>
      <c r="KT1202" s="4"/>
      <c r="KU1202" s="4"/>
      <c r="KV1202" s="4"/>
      <c r="KW1202" s="4"/>
      <c r="KX1202" s="4"/>
      <c r="KY1202" s="4"/>
      <c r="KZ1202" s="4"/>
      <c r="LA1202" s="4"/>
      <c r="LB1202" s="4"/>
      <c r="LC1202" s="4"/>
      <c r="LD1202" s="4"/>
      <c r="LE1202" s="4"/>
      <c r="LF1202" s="4"/>
      <c r="LG1202" s="4"/>
      <c r="LH1202" s="4"/>
      <c r="LI1202" s="4"/>
      <c r="LJ1202" s="4"/>
      <c r="LK1202" s="4"/>
      <c r="LL1202" s="4"/>
      <c r="LM1202" s="4"/>
      <c r="LN1202" s="4"/>
      <c r="LO1202" s="4"/>
      <c r="LP1202" s="4"/>
      <c r="LQ1202" s="4"/>
      <c r="LR1202" s="4"/>
      <c r="LS1202" s="4"/>
      <c r="LT1202" s="4"/>
      <c r="LU1202" s="4"/>
      <c r="LV1202" s="4"/>
      <c r="LW1202" s="4"/>
      <c r="LX1202" s="4"/>
      <c r="LY1202" s="4"/>
      <c r="LZ1202" s="4"/>
      <c r="MA1202" s="4"/>
      <c r="MB1202" s="4"/>
      <c r="MC1202" s="4"/>
      <c r="MD1202" s="4"/>
      <c r="ME1202" s="4"/>
      <c r="MF1202" s="4"/>
      <c r="MG1202" s="4"/>
      <c r="MH1202" s="4"/>
      <c r="MI1202" s="4"/>
      <c r="MJ1202" s="4"/>
      <c r="MK1202" s="4"/>
      <c r="ML1202" s="4"/>
      <c r="MM1202" s="4"/>
      <c r="MN1202" s="4"/>
      <c r="MO1202" s="4"/>
      <c r="MP1202" s="4"/>
      <c r="MQ1202" s="4"/>
      <c r="MR1202" s="4"/>
      <c r="MS1202" s="4"/>
      <c r="MT1202" s="4"/>
      <c r="MU1202" s="4"/>
      <c r="MV1202" s="4"/>
      <c r="MW1202" s="4"/>
      <c r="MX1202" s="4"/>
      <c r="MY1202" s="4"/>
      <c r="MZ1202" s="4"/>
      <c r="NA1202" s="4"/>
      <c r="NB1202" s="4"/>
      <c r="NC1202" s="4"/>
      <c r="ND1202" s="4"/>
      <c r="NE1202" s="4"/>
      <c r="NF1202" s="4"/>
      <c r="NG1202" s="4"/>
      <c r="NH1202" s="4"/>
      <c r="NI1202" s="4"/>
      <c r="NJ1202" s="4"/>
      <c r="NK1202" s="4"/>
      <c r="NL1202" s="4"/>
      <c r="NM1202" s="4"/>
      <c r="NN1202" s="4"/>
      <c r="NO1202" s="4"/>
      <c r="NP1202" s="4"/>
      <c r="NQ1202" s="4"/>
      <c r="NR1202" s="4"/>
      <c r="NS1202" s="4"/>
      <c r="NT1202" s="4"/>
      <c r="NU1202" s="4"/>
      <c r="NV1202" s="4"/>
      <c r="NW1202" s="4"/>
      <c r="NX1202" s="4"/>
      <c r="NY1202" s="4"/>
      <c r="NZ1202" s="4"/>
      <c r="OA1202" s="4"/>
      <c r="OB1202" s="4"/>
      <c r="OC1202" s="4"/>
      <c r="OD1202" s="4"/>
      <c r="OE1202" s="4"/>
      <c r="OF1202" s="4"/>
      <c r="OG1202" s="4"/>
      <c r="OH1202" s="4"/>
      <c r="OI1202" s="4"/>
      <c r="OJ1202" s="4"/>
      <c r="OK1202" s="4"/>
      <c r="OL1202" s="4"/>
      <c r="OM1202" s="4"/>
      <c r="ON1202" s="4"/>
      <c r="OO1202" s="4"/>
      <c r="OP1202" s="4"/>
      <c r="OQ1202" s="4"/>
      <c r="OR1202" s="4"/>
      <c r="OS1202" s="4"/>
      <c r="OT1202" s="4"/>
      <c r="OU1202" s="4"/>
      <c r="OV1202" s="4"/>
      <c r="OW1202" s="4"/>
      <c r="OX1202" s="4"/>
      <c r="OY1202" s="4"/>
      <c r="OZ1202" s="4"/>
      <c r="PA1202" s="4"/>
      <c r="PB1202" s="4"/>
      <c r="PC1202" s="4"/>
      <c r="PD1202" s="4"/>
      <c r="PE1202" s="4"/>
      <c r="PF1202" s="4"/>
      <c r="PG1202" s="4"/>
      <c r="PH1202" s="4"/>
      <c r="PI1202" s="4"/>
      <c r="PJ1202" s="4"/>
      <c r="PK1202" s="4"/>
      <c r="PL1202" s="4"/>
      <c r="PM1202" s="4"/>
      <c r="PN1202" s="4"/>
      <c r="PO1202" s="4"/>
      <c r="PP1202" s="4"/>
      <c r="PQ1202" s="4"/>
      <c r="PR1202" s="4"/>
      <c r="PS1202" s="4"/>
      <c r="PT1202" s="4"/>
      <c r="PU1202" s="4"/>
      <c r="PV1202" s="4"/>
      <c r="PW1202" s="4"/>
      <c r="PX1202" s="4"/>
      <c r="PY1202" s="4"/>
      <c r="PZ1202" s="4"/>
      <c r="QA1202" s="4"/>
      <c r="QB1202" s="4"/>
      <c r="QC1202" s="4"/>
      <c r="QD1202" s="4"/>
      <c r="QE1202" s="4"/>
      <c r="QF1202" s="4"/>
      <c r="QG1202" s="4"/>
      <c r="QH1202" s="4"/>
      <c r="QI1202" s="4"/>
      <c r="QJ1202" s="4"/>
      <c r="QK1202" s="4"/>
      <c r="QL1202" s="4"/>
      <c r="QM1202" s="4"/>
      <c r="QN1202" s="4"/>
      <c r="QO1202" s="4"/>
      <c r="QP1202" s="4"/>
      <c r="QQ1202" s="4"/>
      <c r="QR1202" s="4"/>
      <c r="QS1202" s="4"/>
      <c r="QT1202" s="4"/>
      <c r="QU1202" s="4"/>
      <c r="QV1202" s="4"/>
      <c r="QW1202" s="4"/>
      <c r="QX1202" s="4"/>
      <c r="QY1202" s="4"/>
      <c r="QZ1202" s="4"/>
      <c r="RA1202" s="4"/>
      <c r="RB1202" s="4"/>
      <c r="RC1202" s="4"/>
      <c r="RD1202" s="4"/>
      <c r="RE1202" s="4"/>
      <c r="RF1202" s="4"/>
      <c r="RG1202" s="4"/>
      <c r="RH1202" s="4"/>
      <c r="RI1202" s="4"/>
      <c r="RJ1202" s="4"/>
      <c r="RK1202" s="4"/>
      <c r="RL1202" s="4"/>
      <c r="RM1202" s="4"/>
      <c r="RN1202" s="4"/>
      <c r="RO1202" s="4"/>
      <c r="RP1202" s="4"/>
      <c r="RQ1202" s="4"/>
      <c r="RR1202" s="4"/>
      <c r="RS1202" s="4"/>
      <c r="RT1202" s="4"/>
      <c r="RU1202" s="4"/>
      <c r="RV1202" s="4"/>
      <c r="RW1202" s="4"/>
      <c r="RX1202" s="4"/>
      <c r="RY1202" s="4"/>
      <c r="RZ1202" s="4"/>
      <c r="SA1202" s="4"/>
      <c r="SB1202" s="4"/>
      <c r="SC1202" s="4"/>
      <c r="SD1202" s="4"/>
      <c r="SE1202" s="4"/>
      <c r="SF1202" s="4"/>
      <c r="SG1202" s="4"/>
      <c r="SH1202" s="4"/>
      <c r="SI1202" s="4"/>
      <c r="SJ1202" s="4"/>
      <c r="SK1202" s="4"/>
      <c r="SL1202" s="4"/>
      <c r="SM1202" s="4"/>
      <c r="SN1202" s="4"/>
      <c r="SO1202" s="4"/>
      <c r="SP1202" s="4"/>
      <c r="SQ1202" s="4"/>
      <c r="SR1202" s="4"/>
      <c r="SS1202" s="4"/>
      <c r="ST1202" s="4"/>
      <c r="SU1202" s="4"/>
      <c r="SV1202" s="4"/>
      <c r="SW1202" s="4"/>
      <c r="SX1202" s="4"/>
      <c r="SY1202" s="4"/>
      <c r="SZ1202" s="4"/>
      <c r="TA1202" s="4"/>
      <c r="TB1202" s="4"/>
      <c r="TC1202" s="4"/>
      <c r="TD1202" s="4"/>
      <c r="TE1202" s="4"/>
      <c r="TF1202" s="4"/>
      <c r="TG1202" s="4"/>
      <c r="TH1202" s="4"/>
      <c r="TI1202" s="4"/>
      <c r="TJ1202" s="4"/>
      <c r="TK1202" s="4"/>
      <c r="TL1202" s="4"/>
      <c r="TM1202" s="4"/>
      <c r="TN1202" s="4"/>
      <c r="TO1202" s="4"/>
      <c r="TP1202" s="4"/>
      <c r="TQ1202" s="4"/>
      <c r="TR1202" s="4"/>
      <c r="TS1202" s="4"/>
      <c r="TT1202" s="4"/>
      <c r="TU1202" s="4"/>
      <c r="TV1202" s="4"/>
      <c r="TW1202" s="4"/>
      <c r="TX1202" s="4"/>
      <c r="TY1202" s="4"/>
      <c r="TZ1202" s="4"/>
      <c r="UA1202" s="4"/>
      <c r="UB1202" s="4"/>
      <c r="UC1202" s="4"/>
      <c r="UD1202" s="4"/>
      <c r="UE1202" s="4"/>
      <c r="UF1202" s="4"/>
      <c r="UG1202" s="4"/>
      <c r="UH1202" s="4"/>
      <c r="UI1202" s="4"/>
      <c r="UJ1202" s="4"/>
      <c r="UK1202" s="4"/>
      <c r="UL1202" s="4"/>
      <c r="UM1202" s="4"/>
      <c r="UN1202" s="4"/>
      <c r="UO1202" s="4"/>
      <c r="UP1202" s="4"/>
      <c r="UQ1202" s="4"/>
      <c r="UR1202" s="4"/>
      <c r="US1202" s="4"/>
      <c r="UT1202" s="4"/>
      <c r="UU1202" s="4"/>
      <c r="UV1202" s="4"/>
      <c r="UW1202" s="4"/>
      <c r="UX1202" s="4"/>
      <c r="UY1202" s="4"/>
      <c r="UZ1202" s="4"/>
      <c r="VA1202" s="4"/>
      <c r="VB1202" s="4"/>
      <c r="VC1202" s="4"/>
      <c r="VD1202" s="4"/>
      <c r="VE1202" s="4"/>
      <c r="VF1202" s="4"/>
      <c r="VG1202" s="4"/>
      <c r="VH1202" s="4"/>
      <c r="VI1202" s="4"/>
      <c r="VJ1202" s="4"/>
      <c r="VK1202" s="4"/>
      <c r="VL1202" s="4"/>
      <c r="VM1202" s="4"/>
      <c r="VN1202" s="4"/>
      <c r="VO1202" s="4"/>
      <c r="VP1202" s="4"/>
      <c r="VQ1202" s="4"/>
      <c r="VR1202" s="4"/>
      <c r="VS1202" s="4"/>
      <c r="VT1202" s="4"/>
      <c r="VU1202" s="4"/>
      <c r="VV1202" s="4"/>
      <c r="VW1202" s="4"/>
      <c r="VX1202" s="4"/>
      <c r="VY1202" s="4"/>
      <c r="VZ1202" s="4"/>
      <c r="WA1202" s="4"/>
      <c r="WB1202" s="4"/>
      <c r="WC1202" s="4"/>
      <c r="WD1202" s="4"/>
      <c r="WE1202" s="4"/>
      <c r="WF1202" s="4"/>
      <c r="WG1202" s="4"/>
      <c r="WH1202" s="4"/>
      <c r="WI1202" s="4"/>
      <c r="WJ1202" s="4"/>
      <c r="WK1202" s="4"/>
      <c r="WL1202" s="4"/>
      <c r="WM1202" s="4"/>
      <c r="WN1202" s="4"/>
      <c r="WO1202" s="4"/>
      <c r="WP1202" s="4"/>
      <c r="WQ1202" s="4"/>
      <c r="WR1202" s="4"/>
      <c r="WS1202" s="4"/>
      <c r="WT1202" s="4"/>
      <c r="WU1202" s="4"/>
      <c r="WV1202" s="4"/>
      <c r="WW1202" s="4"/>
      <c r="WX1202" s="4"/>
      <c r="WY1202" s="4"/>
      <c r="WZ1202" s="4"/>
      <c r="XA1202" s="4"/>
      <c r="XB1202" s="4"/>
      <c r="XC1202" s="4"/>
      <c r="XD1202" s="4"/>
      <c r="XE1202" s="4"/>
      <c r="XF1202" s="4"/>
      <c r="XG1202" s="4"/>
      <c r="XH1202" s="4"/>
      <c r="XI1202" s="4"/>
      <c r="XJ1202" s="4"/>
      <c r="XK1202" s="4"/>
      <c r="XL1202" s="4"/>
      <c r="XM1202" s="4"/>
      <c r="XN1202" s="4"/>
      <c r="XO1202" s="4"/>
      <c r="XP1202" s="4"/>
      <c r="XQ1202" s="4"/>
      <c r="XR1202" s="4"/>
      <c r="XS1202" s="4"/>
      <c r="XT1202" s="4"/>
      <c r="XU1202" s="4"/>
      <c r="XV1202" s="4"/>
      <c r="XW1202" s="4"/>
      <c r="XX1202" s="4"/>
      <c r="XY1202" s="4"/>
      <c r="XZ1202" s="4"/>
      <c r="YA1202" s="4"/>
      <c r="YB1202" s="4"/>
      <c r="YC1202" s="4"/>
      <c r="YD1202" s="4"/>
      <c r="YE1202" s="4"/>
      <c r="YF1202" s="4"/>
      <c r="YG1202" s="4"/>
      <c r="YH1202" s="4"/>
      <c r="YI1202" s="4"/>
      <c r="YJ1202" s="4"/>
      <c r="YK1202" s="4"/>
      <c r="YL1202" s="4"/>
      <c r="YM1202" s="4"/>
      <c r="YN1202" s="4"/>
      <c r="YO1202" s="4"/>
      <c r="YP1202" s="4"/>
      <c r="YQ1202" s="4"/>
      <c r="YR1202" s="4"/>
      <c r="YS1202" s="4"/>
      <c r="YT1202" s="4"/>
      <c r="YU1202" s="4"/>
      <c r="YV1202" s="4"/>
      <c r="YW1202" s="4"/>
      <c r="YX1202" s="4"/>
      <c r="YY1202" s="4"/>
      <c r="YZ1202" s="4"/>
      <c r="ZA1202" s="4"/>
      <c r="ZB1202" s="4"/>
      <c r="ZC1202" s="4"/>
      <c r="ZD1202" s="4"/>
      <c r="ZE1202" s="4"/>
      <c r="ZF1202" s="4"/>
      <c r="ZG1202" s="4"/>
      <c r="ZH1202" s="4"/>
      <c r="ZI1202" s="4"/>
      <c r="ZJ1202" s="4"/>
      <c r="ZK1202" s="4"/>
      <c r="ZL1202" s="4"/>
      <c r="ZM1202" s="4"/>
      <c r="ZN1202" s="4"/>
      <c r="ZO1202" s="4"/>
      <c r="ZP1202" s="4"/>
      <c r="ZQ1202" s="4"/>
      <c r="ZR1202" s="4"/>
      <c r="ZS1202" s="4"/>
      <c r="ZT1202" s="4"/>
      <c r="ZU1202" s="4"/>
      <c r="ZV1202" s="4"/>
      <c r="ZW1202" s="4"/>
      <c r="ZX1202" s="4"/>
      <c r="ZY1202" s="4"/>
      <c r="ZZ1202" s="4"/>
      <c r="AAA1202" s="4"/>
      <c r="AAB1202" s="4"/>
      <c r="AAC1202" s="4"/>
      <c r="AAD1202" s="4"/>
      <c r="AAE1202" s="4"/>
      <c r="AAF1202" s="4"/>
      <c r="AAG1202" s="4"/>
      <c r="AAH1202" s="4"/>
      <c r="AAI1202" s="4"/>
      <c r="AAJ1202" s="4"/>
      <c r="AAK1202" s="4"/>
      <c r="AAL1202" s="4"/>
      <c r="AAM1202" s="4"/>
      <c r="AAN1202" s="4"/>
      <c r="AAO1202" s="4"/>
      <c r="AAP1202" s="4"/>
      <c r="AAQ1202" s="4"/>
      <c r="AAR1202" s="4"/>
      <c r="AAS1202" s="4"/>
      <c r="AAT1202" s="4"/>
      <c r="AAU1202" s="4"/>
      <c r="AAV1202" s="4"/>
      <c r="AAW1202" s="4"/>
      <c r="AAX1202" s="4"/>
      <c r="AAY1202" s="4"/>
      <c r="AAZ1202" s="4"/>
      <c r="ABA1202" s="4"/>
      <c r="ABB1202" s="4"/>
      <c r="ABC1202" s="4"/>
      <c r="ABD1202" s="4"/>
      <c r="ABE1202" s="4"/>
      <c r="ABF1202" s="4"/>
      <c r="ABG1202" s="4"/>
      <c r="ABH1202" s="4"/>
      <c r="ABI1202" s="4"/>
      <c r="ABJ1202" s="4"/>
      <c r="ABK1202" s="4"/>
      <c r="ABL1202" s="4"/>
      <c r="ABM1202" s="4"/>
      <c r="ABN1202" s="4"/>
      <c r="ABO1202" s="4"/>
      <c r="ABP1202" s="4"/>
      <c r="ABQ1202" s="4"/>
      <c r="ABR1202" s="4"/>
      <c r="ABS1202" s="4"/>
      <c r="ABT1202" s="4"/>
      <c r="ABU1202" s="4"/>
      <c r="ABV1202" s="4"/>
      <c r="ABW1202" s="4"/>
      <c r="ABX1202" s="4"/>
      <c r="ABY1202" s="4"/>
      <c r="ABZ1202" s="4"/>
      <c r="ACA1202" s="4"/>
      <c r="ACB1202" s="4"/>
      <c r="ACC1202" s="4"/>
      <c r="ACD1202" s="4"/>
      <c r="ACE1202" s="4"/>
      <c r="ACF1202" s="4"/>
      <c r="ACG1202" s="4"/>
      <c r="ACH1202" s="4"/>
      <c r="ACI1202" s="4"/>
      <c r="ACJ1202" s="4"/>
      <c r="ACK1202" s="4"/>
      <c r="ACL1202" s="4"/>
      <c r="ACM1202" s="4"/>
      <c r="ACN1202" s="4"/>
      <c r="ACO1202" s="4"/>
      <c r="ACP1202" s="4"/>
      <c r="ACQ1202" s="4"/>
      <c r="ACR1202" s="4"/>
      <c r="ACS1202" s="4"/>
      <c r="ACT1202" s="4"/>
      <c r="ACU1202" s="4"/>
      <c r="ACV1202" s="4"/>
      <c r="ACW1202" s="4"/>
      <c r="ACX1202" s="4"/>
      <c r="ACY1202" s="4"/>
      <c r="ACZ1202" s="4"/>
      <c r="ADA1202" s="4"/>
      <c r="ADB1202" s="4"/>
      <c r="ADC1202" s="4"/>
      <c r="ADD1202" s="4"/>
      <c r="ADE1202" s="4"/>
      <c r="ADF1202" s="4"/>
      <c r="ADG1202" s="4"/>
      <c r="ADH1202" s="4"/>
      <c r="ADI1202" s="4"/>
      <c r="ADJ1202" s="4"/>
      <c r="ADK1202" s="4"/>
      <c r="ADL1202" s="4"/>
      <c r="ADM1202" s="4"/>
      <c r="ADN1202" s="4"/>
      <c r="ADO1202" s="4"/>
      <c r="ADP1202" s="4"/>
      <c r="ADQ1202" s="4"/>
      <c r="ADR1202" s="4"/>
      <c r="ADS1202" s="4"/>
      <c r="ADT1202" s="4"/>
      <c r="ADU1202" s="4"/>
      <c r="ADV1202" s="4"/>
      <c r="ADW1202" s="4"/>
      <c r="ADX1202" s="4"/>
      <c r="ADY1202" s="4"/>
      <c r="ADZ1202" s="4"/>
      <c r="AEA1202" s="4"/>
      <c r="AEB1202" s="4"/>
      <c r="AEC1202" s="4"/>
      <c r="AED1202" s="4"/>
      <c r="AEE1202" s="4"/>
      <c r="AEF1202" s="4"/>
      <c r="AEG1202" s="4"/>
      <c r="AEH1202" s="4"/>
      <c r="AEI1202" s="4"/>
      <c r="AEJ1202" s="4"/>
      <c r="AEK1202" s="4"/>
      <c r="AEL1202" s="4"/>
      <c r="AEM1202" s="4"/>
      <c r="AEN1202" s="4"/>
      <c r="AEO1202" s="4"/>
      <c r="AEP1202" s="4"/>
      <c r="AEQ1202" s="4"/>
      <c r="AER1202" s="4"/>
      <c r="AES1202" s="4"/>
      <c r="AET1202" s="4"/>
      <c r="AEU1202" s="4"/>
      <c r="AEV1202" s="4"/>
      <c r="AEW1202" s="4"/>
      <c r="AEX1202" s="4"/>
      <c r="AEY1202" s="4"/>
      <c r="AEZ1202" s="4"/>
      <c r="AFA1202" s="4"/>
      <c r="AFB1202" s="4"/>
      <c r="AFC1202" s="4"/>
      <c r="AFD1202" s="4"/>
      <c r="AFE1202" s="4"/>
      <c r="AFF1202" s="4"/>
      <c r="AFG1202" s="4"/>
      <c r="AFH1202" s="4"/>
      <c r="AFI1202" s="4"/>
      <c r="AFJ1202" s="4"/>
      <c r="AFK1202" s="4"/>
      <c r="AFL1202" s="4"/>
      <c r="AFM1202" s="4"/>
      <c r="AFN1202" s="4"/>
      <c r="AFO1202" s="4"/>
      <c r="AFP1202" s="4"/>
      <c r="AFQ1202" s="4"/>
      <c r="AFR1202" s="4"/>
      <c r="AFS1202" s="4"/>
      <c r="AFT1202" s="4"/>
      <c r="AFU1202" s="4"/>
      <c r="AFV1202" s="4"/>
      <c r="AFW1202" s="4"/>
      <c r="AFX1202" s="4"/>
      <c r="AFY1202" s="4"/>
      <c r="AFZ1202" s="4"/>
      <c r="AGA1202" s="4"/>
      <c r="AGB1202" s="4"/>
      <c r="AGC1202" s="4"/>
      <c r="AGD1202" s="4"/>
      <c r="AGE1202" s="4"/>
      <c r="AGF1202" s="4"/>
      <c r="AGG1202" s="4"/>
      <c r="AGH1202" s="4"/>
      <c r="AGI1202" s="4"/>
      <c r="AGJ1202" s="4"/>
      <c r="AGK1202" s="4"/>
      <c r="AGL1202" s="4"/>
      <c r="AGM1202" s="4"/>
      <c r="AGN1202" s="4"/>
      <c r="AGO1202" s="4"/>
      <c r="AGP1202" s="4"/>
      <c r="AGQ1202" s="4"/>
      <c r="AGR1202" s="4"/>
      <c r="AGS1202" s="4"/>
      <c r="AGT1202" s="4"/>
      <c r="AGU1202" s="4"/>
      <c r="AGV1202" s="4"/>
      <c r="AGW1202" s="4"/>
      <c r="AGX1202" s="4"/>
      <c r="AGY1202" s="4"/>
      <c r="AGZ1202" s="4"/>
      <c r="AHA1202" s="4"/>
      <c r="AHB1202" s="4"/>
      <c r="AHC1202" s="4"/>
      <c r="AHD1202" s="4"/>
      <c r="AHE1202" s="4"/>
      <c r="AHF1202" s="4"/>
      <c r="AHG1202" s="4"/>
      <c r="AHH1202" s="4"/>
      <c r="AHI1202" s="4"/>
      <c r="AHJ1202" s="4"/>
      <c r="AHK1202" s="4"/>
      <c r="AHL1202" s="4"/>
      <c r="AHM1202" s="4"/>
      <c r="AHN1202" s="4"/>
      <c r="AHO1202" s="4"/>
      <c r="AHP1202" s="4"/>
      <c r="AHQ1202" s="4"/>
      <c r="AHR1202" s="4"/>
      <c r="AHS1202" s="4"/>
      <c r="AHT1202" s="4"/>
      <c r="AHU1202" s="4"/>
      <c r="AHV1202" s="4"/>
      <c r="AHW1202" s="4"/>
      <c r="AHX1202" s="4"/>
      <c r="AHY1202" s="4"/>
      <c r="AHZ1202" s="4"/>
      <c r="AIA1202" s="4"/>
      <c r="AIB1202" s="4"/>
      <c r="AIC1202" s="4"/>
      <c r="AID1202" s="4"/>
      <c r="AIE1202" s="4"/>
      <c r="AIF1202" s="4"/>
      <c r="AIG1202" s="4"/>
      <c r="AIH1202" s="4"/>
      <c r="AII1202" s="4"/>
      <c r="AIJ1202" s="4"/>
      <c r="AIK1202" s="4"/>
      <c r="AIL1202" s="4"/>
      <c r="AIM1202" s="4"/>
      <c r="AIN1202" s="4"/>
      <c r="AIO1202" s="4"/>
      <c r="AIP1202" s="4"/>
      <c r="AIQ1202" s="4"/>
      <c r="AIR1202" s="4"/>
      <c r="AIS1202" s="4"/>
      <c r="AIT1202" s="4"/>
      <c r="AIU1202" s="4"/>
      <c r="AIV1202" s="4"/>
      <c r="AIW1202" s="4"/>
      <c r="AIX1202" s="4"/>
      <c r="AIY1202" s="4"/>
      <c r="AIZ1202" s="4"/>
      <c r="AJA1202" s="4"/>
      <c r="AJB1202" s="4"/>
      <c r="AJC1202" s="4"/>
      <c r="AJD1202" s="4"/>
      <c r="AJE1202" s="4"/>
      <c r="AJF1202" s="4"/>
      <c r="AJG1202" s="4"/>
      <c r="AJH1202" s="4"/>
      <c r="AJI1202" s="4"/>
      <c r="AJJ1202" s="4"/>
      <c r="AJK1202" s="4"/>
      <c r="AJL1202" s="4"/>
      <c r="AJM1202" s="4"/>
      <c r="AJN1202" s="4"/>
      <c r="AJO1202" s="4"/>
      <c r="AJP1202" s="4"/>
      <c r="AJQ1202" s="4"/>
      <c r="AJR1202" s="4"/>
      <c r="AJS1202" s="4"/>
      <c r="AJT1202" s="4"/>
      <c r="AJU1202" s="4"/>
      <c r="AJV1202" s="4"/>
      <c r="AJW1202" s="4"/>
      <c r="AJX1202" s="4"/>
      <c r="AJY1202" s="4"/>
      <c r="AJZ1202" s="4"/>
      <c r="AKA1202" s="4"/>
      <c r="AKB1202" s="4"/>
      <c r="AKC1202" s="4"/>
      <c r="AKD1202" s="4"/>
      <c r="AKE1202" s="4"/>
      <c r="AKF1202" s="4"/>
      <c r="AKG1202" s="4"/>
      <c r="AKH1202" s="4"/>
      <c r="AKI1202" s="4"/>
      <c r="AKJ1202" s="4"/>
      <c r="AKK1202" s="4"/>
      <c r="AKL1202" s="4"/>
      <c r="AKM1202" s="4"/>
      <c r="AKN1202" s="4"/>
      <c r="AKO1202" s="4"/>
      <c r="AKP1202" s="4"/>
      <c r="AKQ1202" s="4"/>
      <c r="AKR1202" s="4"/>
      <c r="AKS1202" s="4"/>
      <c r="AKT1202" s="4"/>
      <c r="AKU1202" s="4"/>
      <c r="AKV1202" s="4"/>
      <c r="AKW1202" s="4"/>
      <c r="AKX1202" s="4"/>
      <c r="AKY1202" s="4"/>
      <c r="AKZ1202" s="4"/>
      <c r="ALA1202" s="4"/>
      <c r="ALB1202" s="4"/>
      <c r="ALC1202" s="4"/>
      <c r="ALD1202" s="4"/>
      <c r="ALE1202" s="4"/>
      <c r="ALF1202" s="4"/>
      <c r="ALG1202" s="4"/>
      <c r="ALH1202" s="4"/>
      <c r="ALI1202" s="4"/>
      <c r="ALJ1202" s="4"/>
      <c r="ALK1202" s="4"/>
      <c r="ALL1202" s="4"/>
      <c r="ALM1202" s="4"/>
      <c r="ALN1202" s="4"/>
      <c r="ALO1202" s="4"/>
      <c r="ALP1202" s="4"/>
      <c r="ALQ1202" s="4"/>
      <c r="ALR1202" s="4"/>
      <c r="ALS1202" s="4"/>
      <c r="ALT1202" s="4"/>
      <c r="ALU1202" s="4"/>
      <c r="ALV1202" s="4"/>
      <c r="ALW1202" s="4"/>
      <c r="ALX1202" s="4"/>
      <c r="ALY1202" s="4"/>
      <c r="ALZ1202" s="4"/>
      <c r="AMA1202" s="4"/>
      <c r="AMB1202" s="4"/>
      <c r="AMC1202" s="4"/>
      <c r="AMD1202" s="4"/>
      <c r="AME1202" s="4"/>
      <c r="AMF1202" s="4"/>
      <c r="AMG1202" s="4"/>
      <c r="AMH1202" s="4"/>
      <c r="AMI1202" s="4"/>
      <c r="AMJ1202" s="4"/>
      <c r="AMK1202" s="4"/>
      <c r="AML1202" s="4"/>
      <c r="AMM1202" s="4"/>
      <c r="AMN1202" s="4"/>
      <c r="AMO1202" s="4"/>
      <c r="AMP1202" s="4"/>
      <c r="AMQ1202" s="4"/>
      <c r="AMR1202" s="4"/>
      <c r="AMS1202" s="4"/>
      <c r="AMT1202" s="4"/>
      <c r="AMU1202" s="4"/>
      <c r="AMV1202" s="4"/>
      <c r="AMW1202" s="4"/>
      <c r="AMX1202" s="4"/>
      <c r="AMY1202" s="4"/>
      <c r="AMZ1202" s="4"/>
      <c r="ANA1202" s="4"/>
      <c r="ANB1202" s="4"/>
      <c r="ANC1202" s="4"/>
      <c r="AND1202" s="4"/>
      <c r="ANE1202" s="4"/>
      <c r="ANF1202" s="4"/>
      <c r="ANG1202" s="4"/>
      <c r="ANH1202" s="4"/>
      <c r="ANI1202" s="4"/>
      <c r="ANJ1202" s="4"/>
      <c r="ANK1202" s="4"/>
      <c r="ANL1202" s="4"/>
      <c r="ANM1202" s="4"/>
      <c r="ANN1202" s="4"/>
      <c r="ANO1202" s="4"/>
      <c r="ANP1202" s="4"/>
      <c r="ANQ1202" s="4"/>
      <c r="ANR1202" s="4"/>
      <c r="ANS1202" s="4"/>
      <c r="ANT1202" s="4"/>
      <c r="ANU1202" s="4"/>
      <c r="ANV1202" s="4"/>
      <c r="ANW1202" s="4"/>
      <c r="ANX1202" s="4"/>
      <c r="ANY1202" s="4"/>
      <c r="ANZ1202" s="4"/>
      <c r="AOA1202" s="4"/>
      <c r="AOB1202" s="4"/>
      <c r="AOC1202" s="4"/>
      <c r="AOD1202" s="4"/>
      <c r="AOE1202" s="4"/>
      <c r="AOF1202" s="4"/>
      <c r="AOG1202" s="4"/>
      <c r="AOH1202" s="4"/>
      <c r="AOI1202" s="4"/>
      <c r="AOJ1202" s="4"/>
      <c r="AOK1202" s="4"/>
      <c r="AOL1202" s="4"/>
      <c r="AOM1202" s="4"/>
      <c r="AON1202" s="4"/>
      <c r="AOO1202" s="4"/>
      <c r="AOP1202" s="4"/>
      <c r="AOQ1202" s="4"/>
      <c r="AOR1202" s="4"/>
      <c r="AOS1202" s="4"/>
      <c r="AOT1202" s="4"/>
      <c r="AOU1202" s="4"/>
      <c r="AOV1202" s="4"/>
      <c r="AOW1202" s="4"/>
      <c r="AOX1202" s="4"/>
      <c r="AOY1202" s="4"/>
      <c r="AOZ1202" s="4"/>
      <c r="APA1202" s="4"/>
      <c r="APB1202" s="4"/>
      <c r="APC1202" s="4"/>
      <c r="APD1202" s="4"/>
      <c r="APE1202" s="4"/>
      <c r="APF1202" s="4"/>
      <c r="APG1202" s="4"/>
      <c r="APH1202" s="4"/>
      <c r="API1202" s="4"/>
      <c r="APJ1202" s="4"/>
      <c r="APK1202" s="4"/>
      <c r="APL1202" s="4"/>
      <c r="APM1202" s="4"/>
      <c r="APN1202" s="4"/>
      <c r="APO1202" s="4"/>
      <c r="APP1202" s="4"/>
      <c r="APQ1202" s="4"/>
      <c r="APR1202" s="4"/>
      <c r="APS1202" s="4"/>
      <c r="APT1202" s="4"/>
      <c r="APU1202" s="4"/>
      <c r="APV1202" s="4"/>
      <c r="APW1202" s="4"/>
      <c r="APX1202" s="4"/>
      <c r="APY1202" s="4"/>
      <c r="APZ1202" s="4"/>
      <c r="AQA1202" s="4"/>
      <c r="AQB1202" s="4"/>
      <c r="AQC1202" s="4"/>
      <c r="AQD1202" s="4"/>
      <c r="AQE1202" s="4"/>
      <c r="AQF1202" s="4"/>
      <c r="AQG1202" s="4"/>
      <c r="AQH1202" s="4"/>
      <c r="AQI1202" s="4"/>
      <c r="AQJ1202" s="4"/>
      <c r="AQK1202" s="4"/>
      <c r="AQL1202" s="4"/>
      <c r="AQM1202" s="4"/>
      <c r="AQN1202" s="4"/>
      <c r="AQO1202" s="4"/>
      <c r="AQP1202" s="4"/>
      <c r="AQQ1202" s="4"/>
      <c r="AQR1202" s="4"/>
      <c r="AQS1202" s="4"/>
      <c r="AQT1202" s="4"/>
      <c r="AQU1202" s="4"/>
      <c r="AQV1202" s="4"/>
      <c r="AQW1202" s="4"/>
      <c r="AQX1202" s="4"/>
      <c r="AQY1202" s="4"/>
      <c r="AQZ1202" s="4"/>
      <c r="ARA1202" s="4"/>
      <c r="ARB1202" s="4"/>
      <c r="ARC1202" s="4"/>
      <c r="ARD1202" s="4"/>
      <c r="ARE1202" s="4"/>
      <c r="ARF1202" s="4"/>
      <c r="ARG1202" s="4"/>
      <c r="ARH1202" s="4"/>
      <c r="ARI1202" s="4"/>
      <c r="ARJ1202" s="4"/>
      <c r="ARK1202" s="4"/>
      <c r="ARL1202" s="4"/>
      <c r="ARM1202" s="4"/>
      <c r="ARN1202" s="4"/>
      <c r="ARO1202" s="4"/>
      <c r="ARP1202" s="4"/>
      <c r="ARQ1202" s="4"/>
      <c r="ARR1202" s="4"/>
      <c r="ARS1202" s="4"/>
      <c r="ART1202" s="4"/>
      <c r="ARU1202" s="4"/>
      <c r="ARV1202" s="4"/>
      <c r="ARW1202" s="4"/>
      <c r="ARX1202" s="4"/>
      <c r="ARY1202" s="4"/>
      <c r="ARZ1202" s="4"/>
      <c r="ASA1202" s="4"/>
      <c r="ASB1202" s="4"/>
      <c r="ASC1202" s="4"/>
      <c r="ASD1202" s="4"/>
      <c r="ASE1202" s="4"/>
      <c r="ASF1202" s="4"/>
      <c r="ASG1202" s="4"/>
      <c r="ASH1202" s="4"/>
      <c r="ASI1202" s="4"/>
      <c r="ASJ1202" s="4"/>
      <c r="ASK1202" s="4"/>
      <c r="ASL1202" s="4"/>
      <c r="ASM1202" s="4"/>
      <c r="ASN1202" s="4"/>
      <c r="ASO1202" s="4"/>
      <c r="ASP1202" s="4"/>
      <c r="ASQ1202" s="4"/>
      <c r="ASR1202" s="4"/>
      <c r="ASS1202" s="4"/>
      <c r="AST1202" s="4"/>
      <c r="ASU1202" s="4"/>
      <c r="ASV1202" s="4"/>
      <c r="ASW1202" s="4"/>
      <c r="ASX1202" s="4"/>
      <c r="ASY1202" s="4"/>
      <c r="ASZ1202" s="4"/>
      <c r="ATA1202" s="4"/>
      <c r="ATB1202" s="4"/>
      <c r="ATC1202" s="4"/>
      <c r="ATD1202" s="4"/>
      <c r="ATE1202" s="4"/>
      <c r="ATF1202" s="4"/>
      <c r="ATG1202" s="4"/>
      <c r="ATH1202" s="4"/>
      <c r="ATI1202" s="4"/>
      <c r="ATJ1202" s="4"/>
      <c r="ATK1202" s="4"/>
      <c r="ATL1202" s="4"/>
      <c r="ATM1202" s="4"/>
      <c r="ATN1202" s="4"/>
      <c r="ATO1202" s="4"/>
      <c r="ATP1202" s="4"/>
      <c r="ATQ1202" s="4"/>
      <c r="ATR1202" s="4"/>
      <c r="ATS1202" s="4"/>
      <c r="ATT1202" s="4"/>
      <c r="ATU1202" s="4"/>
      <c r="ATV1202" s="4"/>
      <c r="ATW1202" s="4"/>
      <c r="ATX1202" s="4"/>
      <c r="ATY1202" s="4"/>
      <c r="ATZ1202" s="4"/>
      <c r="AUA1202" s="4"/>
      <c r="AUB1202" s="4"/>
      <c r="AUC1202" s="4"/>
      <c r="AUD1202" s="4"/>
      <c r="AUE1202" s="4"/>
      <c r="AUF1202" s="4"/>
      <c r="AUG1202" s="4"/>
      <c r="AUH1202" s="4"/>
      <c r="AUI1202" s="4"/>
      <c r="AUJ1202" s="4"/>
      <c r="AUK1202" s="4"/>
      <c r="AUL1202" s="4"/>
      <c r="AUM1202" s="4"/>
      <c r="AUN1202" s="4"/>
      <c r="AUO1202" s="4"/>
      <c r="AUP1202" s="4"/>
      <c r="AUQ1202" s="4"/>
      <c r="AUR1202" s="4"/>
      <c r="AUS1202" s="4"/>
      <c r="AUT1202" s="4"/>
      <c r="AUU1202" s="4"/>
      <c r="AUV1202" s="4"/>
      <c r="AUW1202" s="4"/>
      <c r="AUX1202" s="4"/>
      <c r="AUY1202" s="4"/>
      <c r="AUZ1202" s="4"/>
      <c r="AVA1202" s="4"/>
      <c r="AVB1202" s="4"/>
      <c r="AVC1202" s="4"/>
      <c r="AVD1202" s="4"/>
      <c r="AVE1202" s="4"/>
      <c r="AVF1202" s="4"/>
      <c r="AVG1202" s="4"/>
      <c r="AVH1202" s="4"/>
      <c r="AVI1202" s="4"/>
      <c r="AVJ1202" s="4"/>
      <c r="AVK1202" s="4"/>
      <c r="AVL1202" s="4"/>
      <c r="AVM1202" s="4"/>
      <c r="AVN1202" s="4"/>
      <c r="AVO1202" s="4"/>
      <c r="AVP1202" s="4"/>
      <c r="AVQ1202" s="4"/>
      <c r="AVR1202" s="4"/>
      <c r="AVS1202" s="4"/>
      <c r="AVT1202" s="4"/>
      <c r="AVU1202" s="4"/>
      <c r="AVV1202" s="4"/>
      <c r="AVW1202" s="4"/>
      <c r="AVX1202" s="4"/>
      <c r="AVY1202" s="4"/>
      <c r="AVZ1202" s="4"/>
      <c r="AWA1202" s="4"/>
      <c r="AWB1202" s="4"/>
      <c r="AWC1202" s="4"/>
      <c r="AWD1202" s="4"/>
      <c r="AWE1202" s="4"/>
      <c r="AWF1202" s="4"/>
      <c r="AWG1202" s="4"/>
      <c r="AWH1202" s="4"/>
      <c r="AWI1202" s="4"/>
      <c r="AWJ1202" s="4"/>
      <c r="AWK1202" s="4"/>
      <c r="AWL1202" s="4"/>
      <c r="AWM1202" s="4"/>
      <c r="AWN1202" s="4"/>
      <c r="AWO1202" s="4"/>
      <c r="AWP1202" s="4"/>
      <c r="AWQ1202" s="4"/>
      <c r="AWR1202" s="4"/>
      <c r="AWS1202" s="4"/>
      <c r="AWT1202" s="4"/>
      <c r="AWU1202" s="4"/>
      <c r="AWV1202" s="4"/>
      <c r="AWW1202" s="4"/>
      <c r="AWX1202" s="4"/>
      <c r="AWY1202" s="4"/>
      <c r="AWZ1202" s="4"/>
      <c r="AXA1202" s="4"/>
      <c r="AXB1202" s="4"/>
      <c r="AXC1202" s="4"/>
      <c r="AXD1202" s="4"/>
      <c r="AXE1202" s="4"/>
      <c r="AXF1202" s="4"/>
      <c r="AXG1202" s="4"/>
      <c r="AXH1202" s="4"/>
      <c r="AXI1202" s="4"/>
      <c r="AXJ1202" s="4"/>
      <c r="AXK1202" s="4"/>
      <c r="AXL1202" s="4"/>
      <c r="AXM1202" s="4"/>
      <c r="AXN1202" s="4"/>
      <c r="AXO1202" s="4"/>
      <c r="AXP1202" s="4"/>
      <c r="AXQ1202" s="4"/>
      <c r="AXR1202" s="4"/>
      <c r="AXS1202" s="4"/>
      <c r="AXT1202" s="4"/>
      <c r="AXU1202" s="4"/>
      <c r="AXV1202" s="4"/>
      <c r="AXW1202" s="4"/>
      <c r="AXX1202" s="4"/>
      <c r="AXY1202" s="4"/>
      <c r="AXZ1202" s="4"/>
      <c r="AYA1202" s="4"/>
      <c r="AYB1202" s="4"/>
      <c r="AYC1202" s="4"/>
      <c r="AYD1202" s="4"/>
      <c r="AYE1202" s="4"/>
      <c r="AYF1202" s="4"/>
      <c r="AYG1202" s="4"/>
      <c r="AYH1202" s="4"/>
      <c r="AYI1202" s="4"/>
      <c r="AYJ1202" s="4"/>
      <c r="AYK1202" s="4"/>
      <c r="AYL1202" s="4"/>
      <c r="AYM1202" s="4"/>
      <c r="AYN1202" s="4"/>
      <c r="AYO1202" s="4"/>
      <c r="AYP1202" s="4"/>
      <c r="AYQ1202" s="4"/>
      <c r="AYR1202" s="4"/>
      <c r="AYS1202" s="4"/>
      <c r="AYT1202" s="4"/>
      <c r="AYU1202" s="4"/>
      <c r="AYV1202" s="4"/>
      <c r="AYW1202" s="4"/>
      <c r="AYX1202" s="4"/>
      <c r="AYY1202" s="4"/>
      <c r="AYZ1202" s="4"/>
      <c r="AZA1202" s="4"/>
      <c r="AZB1202" s="4"/>
      <c r="AZC1202" s="4"/>
      <c r="AZD1202" s="4"/>
      <c r="AZE1202" s="4"/>
      <c r="AZF1202" s="4"/>
      <c r="AZG1202" s="4"/>
      <c r="AZH1202" s="4"/>
      <c r="AZI1202" s="4"/>
      <c r="AZJ1202" s="4"/>
      <c r="AZK1202" s="4"/>
      <c r="AZL1202" s="4"/>
      <c r="AZM1202" s="4"/>
      <c r="AZN1202" s="4"/>
      <c r="AZO1202" s="4"/>
      <c r="AZP1202" s="4"/>
      <c r="AZQ1202" s="4"/>
      <c r="AZR1202" s="4"/>
      <c r="AZS1202" s="4"/>
      <c r="AZT1202" s="4"/>
      <c r="AZU1202" s="4"/>
      <c r="AZV1202" s="4"/>
      <c r="AZW1202" s="4"/>
      <c r="AZX1202" s="4"/>
      <c r="AZY1202" s="4"/>
      <c r="AZZ1202" s="4"/>
      <c r="BAA1202" s="4"/>
      <c r="BAB1202" s="4"/>
      <c r="BAC1202" s="4"/>
      <c r="BAD1202" s="4"/>
      <c r="BAE1202" s="4"/>
      <c r="BAF1202" s="4"/>
      <c r="BAG1202" s="4"/>
      <c r="BAH1202" s="4"/>
      <c r="BAI1202" s="4"/>
      <c r="BAJ1202" s="4"/>
      <c r="BAK1202" s="4"/>
      <c r="BAL1202" s="4"/>
      <c r="BAM1202" s="4"/>
      <c r="BAN1202" s="4"/>
      <c r="BAO1202" s="4"/>
      <c r="BAP1202" s="4"/>
      <c r="BAQ1202" s="4"/>
      <c r="BAR1202" s="4"/>
      <c r="BAS1202" s="4"/>
      <c r="BAT1202" s="4"/>
      <c r="BAU1202" s="4"/>
      <c r="BAV1202" s="4"/>
      <c r="BAW1202" s="4"/>
      <c r="BAX1202" s="4"/>
      <c r="BAY1202" s="4"/>
      <c r="BAZ1202" s="4"/>
      <c r="BBA1202" s="4"/>
      <c r="BBB1202" s="4"/>
      <c r="BBC1202" s="4"/>
      <c r="BBD1202" s="4"/>
      <c r="BBE1202" s="4"/>
      <c r="BBF1202" s="4"/>
      <c r="BBG1202" s="4"/>
      <c r="BBH1202" s="4"/>
      <c r="BBI1202" s="4"/>
      <c r="BBJ1202" s="4"/>
      <c r="BBK1202" s="4"/>
      <c r="BBL1202" s="4"/>
      <c r="BBM1202" s="4"/>
      <c r="BBN1202" s="4"/>
      <c r="BBO1202" s="4"/>
      <c r="BBP1202" s="4"/>
      <c r="BBQ1202" s="4"/>
      <c r="BBR1202" s="4"/>
      <c r="BBS1202" s="4"/>
      <c r="BBT1202" s="4"/>
      <c r="BBU1202" s="4"/>
      <c r="BBV1202" s="4"/>
      <c r="BBW1202" s="4"/>
      <c r="BBX1202" s="4"/>
      <c r="BBY1202" s="4"/>
      <c r="BBZ1202" s="4"/>
      <c r="BCA1202" s="4"/>
      <c r="BCB1202" s="4"/>
      <c r="BCC1202" s="4"/>
      <c r="BCD1202" s="4"/>
      <c r="BCE1202" s="4"/>
      <c r="BCF1202" s="4"/>
      <c r="BCG1202" s="4"/>
      <c r="BCH1202" s="4"/>
      <c r="BCI1202" s="4"/>
      <c r="BCJ1202" s="4"/>
      <c r="BCK1202" s="4"/>
      <c r="BCL1202" s="4"/>
      <c r="BCM1202" s="4"/>
      <c r="BCN1202" s="4"/>
      <c r="BCO1202" s="4"/>
      <c r="BCP1202" s="4"/>
      <c r="BCQ1202" s="4"/>
      <c r="BCR1202" s="4"/>
      <c r="BCS1202" s="4"/>
      <c r="BCT1202" s="4"/>
      <c r="BCU1202" s="4"/>
      <c r="BCV1202" s="4"/>
      <c r="BCW1202" s="4"/>
      <c r="BCX1202" s="4"/>
      <c r="BCY1202" s="4"/>
      <c r="BCZ1202" s="4"/>
      <c r="BDA1202" s="4"/>
      <c r="BDB1202" s="4"/>
      <c r="BDC1202" s="4"/>
      <c r="BDD1202" s="4"/>
      <c r="BDE1202" s="4"/>
      <c r="BDF1202" s="4"/>
      <c r="BDG1202" s="4"/>
      <c r="BDH1202" s="4"/>
      <c r="BDI1202" s="4"/>
      <c r="BDJ1202" s="4"/>
      <c r="BDK1202" s="4"/>
      <c r="BDL1202" s="4"/>
      <c r="BDM1202" s="4"/>
      <c r="BDN1202" s="4"/>
      <c r="BDO1202" s="4"/>
      <c r="BDP1202" s="4"/>
      <c r="BDQ1202" s="4"/>
      <c r="BDR1202" s="4"/>
      <c r="BDS1202" s="4"/>
      <c r="BDT1202" s="4"/>
      <c r="BDU1202" s="4"/>
      <c r="BDV1202" s="4"/>
      <c r="BDW1202" s="4"/>
      <c r="BDX1202" s="4"/>
      <c r="BDY1202" s="4"/>
      <c r="BDZ1202" s="4"/>
      <c r="BEA1202" s="4"/>
      <c r="BEB1202" s="4"/>
      <c r="BEC1202" s="4"/>
      <c r="BED1202" s="4"/>
      <c r="BEE1202" s="4"/>
      <c r="BEF1202" s="4"/>
      <c r="BEG1202" s="4"/>
      <c r="BEH1202" s="4"/>
      <c r="BEI1202" s="4"/>
      <c r="BEJ1202" s="4"/>
      <c r="BEK1202" s="4"/>
      <c r="BEL1202" s="4"/>
      <c r="BEM1202" s="4"/>
      <c r="BEN1202" s="4"/>
      <c r="BEO1202" s="4"/>
      <c r="BEP1202" s="4"/>
      <c r="BEQ1202" s="4"/>
      <c r="BER1202" s="4"/>
      <c r="BES1202" s="4"/>
      <c r="BET1202" s="4"/>
      <c r="BEU1202" s="4"/>
      <c r="BEV1202" s="4"/>
      <c r="BEW1202" s="4"/>
      <c r="BEX1202" s="4"/>
      <c r="BEY1202" s="4"/>
      <c r="BEZ1202" s="4"/>
      <c r="BFA1202" s="4"/>
      <c r="BFB1202" s="4"/>
      <c r="BFC1202" s="4"/>
      <c r="BFD1202" s="4"/>
      <c r="BFE1202" s="4"/>
      <c r="BFF1202" s="4"/>
      <c r="BFG1202" s="4"/>
      <c r="BFH1202" s="4"/>
      <c r="BFI1202" s="4"/>
      <c r="BFJ1202" s="4"/>
      <c r="BFK1202" s="4"/>
      <c r="BFL1202" s="4"/>
      <c r="BFM1202" s="4"/>
      <c r="BFN1202" s="4"/>
      <c r="BFO1202" s="4"/>
      <c r="BFP1202" s="4"/>
      <c r="BFQ1202" s="4"/>
      <c r="BFR1202" s="4"/>
      <c r="BFS1202" s="4"/>
      <c r="BFT1202" s="4"/>
      <c r="BFU1202" s="4"/>
      <c r="BFV1202" s="4"/>
      <c r="BFW1202" s="4"/>
      <c r="BFX1202" s="4"/>
      <c r="BFY1202" s="4"/>
      <c r="BFZ1202" s="4"/>
      <c r="BGA1202" s="4"/>
      <c r="BGB1202" s="4"/>
      <c r="BGC1202" s="4"/>
      <c r="BGD1202" s="4"/>
      <c r="BGE1202" s="4"/>
      <c r="BGF1202" s="4"/>
      <c r="BGG1202" s="4"/>
      <c r="BGH1202" s="4"/>
      <c r="BGI1202" s="4"/>
      <c r="BGJ1202" s="4"/>
      <c r="BGK1202" s="4"/>
      <c r="BGL1202" s="4"/>
      <c r="BGM1202" s="4"/>
      <c r="BGN1202" s="4"/>
      <c r="BGO1202" s="4"/>
      <c r="BGP1202" s="4"/>
      <c r="BGQ1202" s="4"/>
      <c r="BGR1202" s="4"/>
      <c r="BGS1202" s="4"/>
      <c r="BGT1202" s="4"/>
      <c r="BGU1202" s="4"/>
      <c r="BGV1202" s="4"/>
      <c r="BGW1202" s="4"/>
      <c r="BGX1202" s="4"/>
      <c r="BGY1202" s="4"/>
      <c r="BGZ1202" s="4"/>
      <c r="BHA1202" s="4"/>
      <c r="BHB1202" s="4"/>
      <c r="BHC1202" s="4"/>
      <c r="BHD1202" s="4"/>
      <c r="BHE1202" s="4"/>
      <c r="BHF1202" s="4"/>
      <c r="BHG1202" s="4"/>
      <c r="BHH1202" s="4"/>
      <c r="BHI1202" s="4"/>
      <c r="BHJ1202" s="4"/>
      <c r="BHK1202" s="4"/>
      <c r="BHL1202" s="4"/>
      <c r="BHM1202" s="4"/>
      <c r="BHN1202" s="4"/>
      <c r="BHO1202" s="4"/>
      <c r="BHP1202" s="4"/>
      <c r="BHQ1202" s="4"/>
      <c r="BHR1202" s="4"/>
      <c r="BHS1202" s="4"/>
      <c r="BHT1202" s="4"/>
      <c r="BHU1202" s="4"/>
      <c r="BHV1202" s="4"/>
      <c r="BHW1202" s="4"/>
      <c r="BHX1202" s="4"/>
      <c r="BHY1202" s="4"/>
      <c r="BHZ1202" s="4"/>
      <c r="BIA1202" s="4"/>
      <c r="BIB1202" s="4"/>
      <c r="BIC1202" s="4"/>
      <c r="BID1202" s="4"/>
      <c r="BIE1202" s="4"/>
      <c r="BIF1202" s="4"/>
      <c r="BIG1202" s="4"/>
      <c r="BIH1202" s="4"/>
      <c r="BII1202" s="4"/>
      <c r="BIJ1202" s="4"/>
      <c r="BIK1202" s="4"/>
      <c r="BIL1202" s="4"/>
      <c r="BIM1202" s="4"/>
      <c r="BIN1202" s="4"/>
      <c r="BIO1202" s="4"/>
      <c r="BIP1202" s="4"/>
      <c r="BIQ1202" s="4"/>
      <c r="BIR1202" s="4"/>
      <c r="BIS1202" s="4"/>
      <c r="BIT1202" s="4"/>
      <c r="BIU1202" s="4"/>
      <c r="BIV1202" s="4"/>
      <c r="BIW1202" s="4"/>
      <c r="BIX1202" s="4"/>
      <c r="BIY1202" s="4"/>
      <c r="BIZ1202" s="4"/>
      <c r="BJA1202" s="4"/>
      <c r="BJB1202" s="4"/>
      <c r="BJC1202" s="4"/>
      <c r="BJD1202" s="4"/>
      <c r="BJE1202" s="4"/>
      <c r="BJF1202" s="4"/>
      <c r="BJG1202" s="4"/>
      <c r="BJH1202" s="4"/>
      <c r="BJI1202" s="4"/>
      <c r="BJJ1202" s="4"/>
      <c r="BJK1202" s="4"/>
      <c r="BJL1202" s="4"/>
      <c r="BJM1202" s="4"/>
      <c r="BJN1202" s="4"/>
      <c r="BJO1202" s="4"/>
      <c r="BJP1202" s="4"/>
      <c r="BJQ1202" s="4"/>
      <c r="BJR1202" s="4"/>
      <c r="BJS1202" s="4"/>
      <c r="BJT1202" s="4"/>
      <c r="BJU1202" s="4"/>
      <c r="BJV1202" s="4"/>
      <c r="BJW1202" s="4"/>
      <c r="BJX1202" s="4"/>
      <c r="BJY1202" s="4"/>
      <c r="BJZ1202" s="4"/>
      <c r="BKA1202" s="4"/>
      <c r="BKB1202" s="4"/>
      <c r="BKC1202" s="4"/>
      <c r="BKD1202" s="4"/>
      <c r="BKE1202" s="4"/>
      <c r="BKF1202" s="4"/>
      <c r="BKG1202" s="4"/>
      <c r="BKH1202" s="4"/>
      <c r="BKI1202" s="4"/>
      <c r="BKJ1202" s="4"/>
      <c r="BKK1202" s="4"/>
      <c r="BKL1202" s="4"/>
      <c r="BKM1202" s="4"/>
      <c r="BKN1202" s="4"/>
      <c r="BKO1202" s="4"/>
      <c r="BKP1202" s="4"/>
      <c r="BKQ1202" s="4"/>
      <c r="BKR1202" s="4"/>
      <c r="BKS1202" s="4"/>
      <c r="BKT1202" s="4"/>
      <c r="BKU1202" s="4"/>
      <c r="BKV1202" s="4"/>
      <c r="BKW1202" s="4"/>
      <c r="BKX1202" s="4"/>
      <c r="BKY1202" s="4"/>
      <c r="BKZ1202" s="4"/>
      <c r="BLA1202" s="4"/>
      <c r="BLB1202" s="4"/>
      <c r="BLC1202" s="4"/>
      <c r="BLD1202" s="4"/>
      <c r="BLE1202" s="4"/>
      <c r="BLF1202" s="4"/>
      <c r="BLG1202" s="4"/>
      <c r="BLH1202" s="4"/>
      <c r="BLI1202" s="4"/>
      <c r="BLJ1202" s="4"/>
      <c r="BLK1202" s="4"/>
      <c r="BLL1202" s="4"/>
      <c r="BLM1202" s="4"/>
      <c r="BLN1202" s="4"/>
      <c r="BLO1202" s="4"/>
      <c r="BLP1202" s="4"/>
      <c r="BLQ1202" s="4"/>
      <c r="BLR1202" s="4"/>
      <c r="BLS1202" s="4"/>
      <c r="BLT1202" s="4"/>
      <c r="BLU1202" s="4"/>
      <c r="BLV1202" s="4"/>
      <c r="BLW1202" s="4"/>
      <c r="BLX1202" s="4"/>
      <c r="BLY1202" s="4"/>
      <c r="BLZ1202" s="4"/>
      <c r="BMA1202" s="4"/>
      <c r="BMB1202" s="4"/>
      <c r="BMC1202" s="4"/>
      <c r="BMD1202" s="4"/>
      <c r="BME1202" s="4"/>
      <c r="BMF1202" s="4"/>
      <c r="BMG1202" s="4"/>
      <c r="BMH1202" s="4"/>
      <c r="BMI1202" s="4"/>
      <c r="BMJ1202" s="4"/>
      <c r="BMK1202" s="4"/>
      <c r="BML1202" s="4"/>
      <c r="BMM1202" s="4"/>
      <c r="BMN1202" s="4"/>
      <c r="BMO1202" s="4"/>
      <c r="BMP1202" s="4"/>
      <c r="BMQ1202" s="4"/>
      <c r="BMR1202" s="4"/>
      <c r="BMS1202" s="4"/>
      <c r="BMT1202" s="4"/>
      <c r="BMU1202" s="4"/>
      <c r="BMV1202" s="4"/>
      <c r="BMW1202" s="4"/>
      <c r="BMX1202" s="4"/>
      <c r="BMY1202" s="4"/>
      <c r="BMZ1202" s="4"/>
      <c r="BNA1202" s="4"/>
      <c r="BNB1202" s="4"/>
      <c r="BNC1202" s="4"/>
      <c r="BND1202" s="4"/>
      <c r="BNE1202" s="4"/>
      <c r="BNF1202" s="4"/>
      <c r="BNG1202" s="4"/>
      <c r="BNH1202" s="4"/>
      <c r="BNI1202" s="4"/>
      <c r="BNJ1202" s="4"/>
      <c r="BNK1202" s="4"/>
      <c r="BNL1202" s="4"/>
      <c r="BNM1202" s="4"/>
      <c r="BNN1202" s="4"/>
      <c r="BNO1202" s="4"/>
      <c r="BNP1202" s="4"/>
      <c r="BNQ1202" s="4"/>
      <c r="BNR1202" s="4"/>
      <c r="BNS1202" s="4"/>
      <c r="BNT1202" s="4"/>
      <c r="BNU1202" s="4"/>
      <c r="BNV1202" s="4"/>
      <c r="BNW1202" s="4"/>
      <c r="BNX1202" s="4"/>
      <c r="BNY1202" s="4"/>
      <c r="BNZ1202" s="4"/>
      <c r="BOA1202" s="4"/>
      <c r="BOB1202" s="4"/>
      <c r="BOC1202" s="4"/>
      <c r="BOD1202" s="4"/>
      <c r="BOE1202" s="4"/>
      <c r="BOF1202" s="4"/>
      <c r="BOG1202" s="4"/>
      <c r="BOH1202" s="4"/>
      <c r="BOI1202" s="4"/>
      <c r="BOJ1202" s="4"/>
      <c r="BOK1202" s="4"/>
      <c r="BOL1202" s="4"/>
      <c r="BOM1202" s="4"/>
      <c r="BON1202" s="4"/>
      <c r="BOO1202" s="4"/>
      <c r="BOP1202" s="4"/>
      <c r="BOQ1202" s="4"/>
      <c r="BOR1202" s="4"/>
      <c r="BOS1202" s="4"/>
      <c r="BOT1202" s="4"/>
      <c r="BOU1202" s="4"/>
      <c r="BOV1202" s="4"/>
      <c r="BOW1202" s="4"/>
      <c r="BOX1202" s="4"/>
      <c r="BOY1202" s="4"/>
      <c r="BOZ1202" s="4"/>
      <c r="BPA1202" s="4"/>
      <c r="BPB1202" s="4"/>
      <c r="BPC1202" s="4"/>
      <c r="BPD1202" s="4"/>
      <c r="BPE1202" s="4"/>
      <c r="BPF1202" s="4"/>
      <c r="BPG1202" s="4"/>
      <c r="BPH1202" s="4"/>
      <c r="BPI1202" s="4"/>
      <c r="BPJ1202" s="4"/>
      <c r="BPK1202" s="4"/>
      <c r="BPL1202" s="4"/>
      <c r="BPM1202" s="4"/>
      <c r="BPN1202" s="4"/>
      <c r="BPO1202" s="4"/>
      <c r="BPP1202" s="4"/>
      <c r="BPQ1202" s="4"/>
      <c r="BPR1202" s="4"/>
      <c r="BPS1202" s="4"/>
      <c r="BPT1202" s="4"/>
      <c r="BPU1202" s="4"/>
      <c r="BPV1202" s="4"/>
      <c r="BPW1202" s="4"/>
      <c r="BPX1202" s="4"/>
      <c r="BPY1202" s="4"/>
      <c r="BPZ1202" s="4"/>
      <c r="BQA1202" s="4"/>
      <c r="BQB1202" s="4"/>
      <c r="BQC1202" s="4"/>
      <c r="BQD1202" s="4"/>
      <c r="BQE1202" s="4"/>
      <c r="BQF1202" s="4"/>
      <c r="BQG1202" s="4"/>
      <c r="BQH1202" s="4"/>
      <c r="BQI1202" s="4"/>
      <c r="BQJ1202" s="4"/>
      <c r="BQK1202" s="4"/>
      <c r="BQL1202" s="4"/>
      <c r="BQM1202" s="4"/>
      <c r="BQN1202" s="4"/>
      <c r="BQO1202" s="4"/>
      <c r="BQP1202" s="4"/>
      <c r="BQQ1202" s="4"/>
      <c r="BQR1202" s="4"/>
      <c r="BQS1202" s="4"/>
      <c r="BQT1202" s="4"/>
      <c r="BQU1202" s="4"/>
      <c r="BQV1202" s="4"/>
      <c r="BQW1202" s="4"/>
      <c r="BQX1202" s="4"/>
      <c r="BQY1202" s="4"/>
      <c r="BQZ1202" s="4"/>
      <c r="BRA1202" s="4"/>
      <c r="BRB1202" s="4"/>
      <c r="BRC1202" s="4"/>
      <c r="BRD1202" s="4"/>
      <c r="BRE1202" s="4"/>
      <c r="BRF1202" s="4"/>
      <c r="BRG1202" s="4"/>
      <c r="BRH1202" s="4"/>
      <c r="BRI1202" s="4"/>
      <c r="BRJ1202" s="4"/>
      <c r="BRK1202" s="4"/>
      <c r="BRL1202" s="4"/>
      <c r="BRM1202" s="4"/>
      <c r="BRN1202" s="4"/>
      <c r="BRO1202" s="4"/>
      <c r="BRP1202" s="4"/>
      <c r="BRQ1202" s="4"/>
      <c r="BRR1202" s="4"/>
      <c r="BRS1202" s="4"/>
      <c r="BRT1202" s="4"/>
      <c r="BRU1202" s="4"/>
      <c r="BRV1202" s="4"/>
      <c r="BRW1202" s="4"/>
      <c r="BRX1202" s="4"/>
      <c r="BRY1202" s="4"/>
      <c r="BRZ1202" s="4"/>
      <c r="BSA1202" s="4"/>
      <c r="BSB1202" s="4"/>
      <c r="BSC1202" s="4"/>
      <c r="BSD1202" s="4"/>
      <c r="BSE1202" s="4"/>
      <c r="BSF1202" s="4"/>
      <c r="BSG1202" s="4"/>
      <c r="BSH1202" s="4"/>
      <c r="BSI1202" s="4"/>
      <c r="BSJ1202" s="4"/>
      <c r="BSK1202" s="4"/>
      <c r="BSL1202" s="4"/>
      <c r="BSM1202" s="4"/>
      <c r="BSN1202" s="4"/>
      <c r="BSO1202" s="4"/>
      <c r="BSP1202" s="4"/>
      <c r="BSQ1202" s="4"/>
      <c r="BSR1202" s="4"/>
      <c r="BSS1202" s="4"/>
      <c r="BST1202" s="4"/>
      <c r="BSU1202" s="4"/>
      <c r="BSV1202" s="4"/>
      <c r="BSW1202" s="4"/>
      <c r="BSX1202" s="4"/>
      <c r="BSY1202" s="4"/>
      <c r="BSZ1202" s="4"/>
      <c r="BTA1202" s="4"/>
      <c r="BTB1202" s="4"/>
      <c r="BTC1202" s="4"/>
      <c r="BTD1202" s="4"/>
      <c r="BTE1202" s="4"/>
      <c r="BTF1202" s="4"/>
      <c r="BTG1202" s="4"/>
      <c r="BTH1202" s="4"/>
      <c r="BTI1202" s="4"/>
      <c r="BTJ1202" s="4"/>
      <c r="BTK1202" s="4"/>
      <c r="BTL1202" s="4"/>
      <c r="BTM1202" s="4"/>
      <c r="BTN1202" s="4"/>
      <c r="BTO1202" s="4"/>
      <c r="BTP1202" s="4"/>
      <c r="BTQ1202" s="4"/>
      <c r="BTR1202" s="4"/>
      <c r="BTS1202" s="4"/>
      <c r="BTT1202" s="4"/>
      <c r="BTU1202" s="4"/>
      <c r="BTV1202" s="4"/>
      <c r="BTW1202" s="4"/>
      <c r="BTX1202" s="4"/>
      <c r="BTY1202" s="4"/>
      <c r="BTZ1202" s="4"/>
      <c r="BUA1202" s="4"/>
      <c r="BUB1202" s="4"/>
      <c r="BUC1202" s="4"/>
      <c r="BUD1202" s="4"/>
      <c r="BUE1202" s="4"/>
      <c r="BUF1202" s="4"/>
      <c r="BUG1202" s="4"/>
      <c r="BUH1202" s="4"/>
      <c r="BUI1202" s="4"/>
      <c r="BUJ1202" s="4"/>
      <c r="BUK1202" s="4"/>
      <c r="BUL1202" s="4"/>
      <c r="BUM1202" s="4"/>
      <c r="BUN1202" s="4"/>
      <c r="BUO1202" s="4"/>
      <c r="BUP1202" s="4"/>
      <c r="BUQ1202" s="4"/>
      <c r="BUR1202" s="4"/>
      <c r="BUS1202" s="4"/>
      <c r="BUT1202" s="4"/>
      <c r="BUU1202" s="4"/>
      <c r="BUV1202" s="4"/>
      <c r="BUW1202" s="4"/>
      <c r="BUX1202" s="4"/>
      <c r="BUY1202" s="4"/>
      <c r="BUZ1202" s="4"/>
      <c r="BVA1202" s="4"/>
      <c r="BVB1202" s="4"/>
      <c r="BVC1202" s="4"/>
      <c r="BVD1202" s="4"/>
      <c r="BVE1202" s="4"/>
      <c r="BVF1202" s="4"/>
      <c r="BVG1202" s="4"/>
      <c r="BVH1202" s="4"/>
      <c r="BVI1202" s="4"/>
      <c r="BVJ1202" s="4"/>
      <c r="BVK1202" s="4"/>
      <c r="BVL1202" s="4"/>
      <c r="BVM1202" s="4"/>
      <c r="BVN1202" s="4"/>
      <c r="BVO1202" s="4"/>
      <c r="BVP1202" s="4"/>
      <c r="BVQ1202" s="4"/>
      <c r="BVR1202" s="4"/>
      <c r="BVS1202" s="4"/>
      <c r="BVT1202" s="4"/>
      <c r="BVU1202" s="4"/>
      <c r="BVV1202" s="4"/>
      <c r="BVW1202" s="4"/>
      <c r="BVX1202" s="4"/>
      <c r="BVY1202" s="4"/>
      <c r="BVZ1202" s="4"/>
      <c r="BWA1202" s="4"/>
      <c r="BWB1202" s="4"/>
      <c r="BWC1202" s="4"/>
      <c r="BWD1202" s="4"/>
      <c r="BWE1202" s="4"/>
      <c r="BWF1202" s="4"/>
      <c r="BWG1202" s="4"/>
      <c r="BWH1202" s="4"/>
      <c r="BWI1202" s="4"/>
      <c r="BWJ1202" s="4"/>
      <c r="BWK1202" s="4"/>
      <c r="BWL1202" s="4"/>
      <c r="BWM1202" s="4"/>
      <c r="BWN1202" s="4"/>
      <c r="BWO1202" s="4"/>
      <c r="BWP1202" s="4"/>
      <c r="BWQ1202" s="4"/>
      <c r="BWR1202" s="4"/>
      <c r="BWS1202" s="4"/>
      <c r="BWT1202" s="4"/>
      <c r="BWU1202" s="4"/>
      <c r="BWV1202" s="4"/>
      <c r="BWW1202" s="4"/>
      <c r="BWX1202" s="4"/>
      <c r="BWY1202" s="4"/>
      <c r="BWZ1202" s="4"/>
      <c r="BXA1202" s="4"/>
      <c r="BXB1202" s="4"/>
      <c r="BXC1202" s="4"/>
      <c r="BXD1202" s="4"/>
      <c r="BXE1202" s="4"/>
      <c r="BXF1202" s="4"/>
      <c r="BXG1202" s="4"/>
      <c r="BXH1202" s="4"/>
      <c r="BXI1202" s="4"/>
      <c r="BXJ1202" s="4"/>
      <c r="BXK1202" s="4"/>
      <c r="BXL1202" s="4"/>
      <c r="BXM1202" s="4"/>
      <c r="BXN1202" s="4"/>
      <c r="BXO1202" s="4"/>
      <c r="BXP1202" s="4"/>
      <c r="BXQ1202" s="4"/>
      <c r="BXR1202" s="4"/>
      <c r="BXS1202" s="4"/>
      <c r="BXT1202" s="4"/>
      <c r="BXU1202" s="4"/>
      <c r="BXV1202" s="4"/>
      <c r="BXW1202" s="4"/>
      <c r="BXX1202" s="4"/>
      <c r="BXY1202" s="4"/>
      <c r="BXZ1202" s="4"/>
      <c r="BYA1202" s="4"/>
      <c r="BYB1202" s="4"/>
      <c r="BYC1202" s="4"/>
      <c r="BYD1202" s="4"/>
      <c r="BYE1202" s="4"/>
      <c r="BYF1202" s="4"/>
      <c r="BYG1202" s="4"/>
      <c r="BYH1202" s="4"/>
      <c r="BYI1202" s="4"/>
      <c r="BYJ1202" s="4"/>
      <c r="BYK1202" s="4"/>
      <c r="BYL1202" s="4"/>
      <c r="BYM1202" s="4"/>
      <c r="BYN1202" s="4"/>
      <c r="BYO1202" s="4"/>
      <c r="BYP1202" s="4"/>
      <c r="BYQ1202" s="4"/>
      <c r="BYR1202" s="4"/>
      <c r="BYS1202" s="4"/>
      <c r="BYT1202" s="4"/>
      <c r="BYU1202" s="4"/>
      <c r="BYV1202" s="4"/>
      <c r="BYW1202" s="4"/>
      <c r="BYX1202" s="4"/>
      <c r="BYY1202" s="4"/>
      <c r="BYZ1202" s="4"/>
      <c r="BZA1202" s="4"/>
      <c r="BZB1202" s="4"/>
      <c r="BZC1202" s="4"/>
      <c r="BZD1202" s="4"/>
      <c r="BZE1202" s="4"/>
      <c r="BZF1202" s="4"/>
      <c r="BZG1202" s="4"/>
      <c r="BZH1202" s="4"/>
      <c r="BZI1202" s="4"/>
      <c r="BZJ1202" s="4"/>
      <c r="BZK1202" s="4"/>
      <c r="BZL1202" s="4"/>
      <c r="BZM1202" s="4"/>
      <c r="BZN1202" s="4"/>
      <c r="BZO1202" s="4"/>
      <c r="BZP1202" s="4"/>
      <c r="BZQ1202" s="4"/>
      <c r="BZR1202" s="4"/>
      <c r="BZS1202" s="4"/>
      <c r="BZT1202" s="4"/>
      <c r="BZU1202" s="4"/>
      <c r="BZV1202" s="4"/>
      <c r="BZW1202" s="4"/>
      <c r="BZX1202" s="4"/>
      <c r="BZY1202" s="4"/>
      <c r="BZZ1202" s="4"/>
      <c r="CAA1202" s="4"/>
      <c r="CAB1202" s="4"/>
      <c r="CAC1202" s="4"/>
      <c r="CAD1202" s="4"/>
      <c r="CAE1202" s="4"/>
      <c r="CAF1202" s="4"/>
      <c r="CAG1202" s="4"/>
      <c r="CAH1202" s="4"/>
      <c r="CAI1202" s="4"/>
      <c r="CAJ1202" s="4"/>
      <c r="CAK1202" s="4"/>
      <c r="CAL1202" s="4"/>
      <c r="CAM1202" s="4"/>
      <c r="CAN1202" s="4"/>
      <c r="CAO1202" s="4"/>
      <c r="CAP1202" s="4"/>
      <c r="CAQ1202" s="4"/>
      <c r="CAR1202" s="4"/>
      <c r="CAS1202" s="4"/>
      <c r="CAT1202" s="4"/>
      <c r="CAU1202" s="4"/>
      <c r="CAV1202" s="4"/>
      <c r="CAW1202" s="4"/>
      <c r="CAX1202" s="4"/>
      <c r="CAY1202" s="4"/>
      <c r="CAZ1202" s="4"/>
      <c r="CBA1202" s="4"/>
      <c r="CBB1202" s="4"/>
      <c r="CBC1202" s="4"/>
      <c r="CBD1202" s="4"/>
      <c r="CBE1202" s="4"/>
      <c r="CBF1202" s="4"/>
      <c r="CBG1202" s="4"/>
      <c r="CBH1202" s="4"/>
      <c r="CBI1202" s="4"/>
      <c r="CBJ1202" s="4"/>
      <c r="CBK1202" s="4"/>
      <c r="CBL1202" s="4"/>
      <c r="CBM1202" s="4"/>
      <c r="CBN1202" s="4"/>
      <c r="CBO1202" s="4"/>
      <c r="CBP1202" s="4"/>
      <c r="CBQ1202" s="4"/>
      <c r="CBR1202" s="4"/>
      <c r="CBS1202" s="4"/>
      <c r="CBT1202" s="4"/>
      <c r="CBU1202" s="4"/>
      <c r="CBV1202" s="4"/>
      <c r="CBW1202" s="4"/>
      <c r="CBX1202" s="4"/>
      <c r="CBY1202" s="4"/>
      <c r="CBZ1202" s="4"/>
      <c r="CCA1202" s="4"/>
      <c r="CCB1202" s="4"/>
      <c r="CCC1202" s="4"/>
      <c r="CCD1202" s="4"/>
      <c r="CCE1202" s="4"/>
      <c r="CCF1202" s="4"/>
      <c r="CCG1202" s="4"/>
      <c r="CCH1202" s="4"/>
      <c r="CCI1202" s="4"/>
      <c r="CCJ1202" s="4"/>
      <c r="CCK1202" s="4"/>
      <c r="CCL1202" s="4"/>
      <c r="CCM1202" s="4"/>
      <c r="CCN1202" s="4"/>
      <c r="CCO1202" s="4"/>
      <c r="CCP1202" s="4"/>
      <c r="CCQ1202" s="4"/>
      <c r="CCR1202" s="4"/>
      <c r="CCS1202" s="4"/>
      <c r="CCT1202" s="4"/>
      <c r="CCU1202" s="4"/>
      <c r="CCV1202" s="4"/>
      <c r="CCW1202" s="4"/>
      <c r="CCX1202" s="4"/>
      <c r="CCY1202" s="4"/>
      <c r="CCZ1202" s="4"/>
      <c r="CDA1202" s="4"/>
      <c r="CDB1202" s="4"/>
      <c r="CDC1202" s="4"/>
      <c r="CDD1202" s="4"/>
      <c r="CDE1202" s="4"/>
      <c r="CDF1202" s="4"/>
      <c r="CDG1202" s="4"/>
      <c r="CDH1202" s="4"/>
      <c r="CDI1202" s="4"/>
      <c r="CDJ1202" s="4"/>
      <c r="CDK1202" s="4"/>
      <c r="CDL1202" s="4"/>
      <c r="CDM1202" s="4"/>
      <c r="CDN1202" s="4"/>
      <c r="CDO1202" s="4"/>
      <c r="CDP1202" s="4"/>
      <c r="CDQ1202" s="4"/>
      <c r="CDR1202" s="4"/>
      <c r="CDS1202" s="4"/>
      <c r="CDT1202" s="4"/>
      <c r="CDU1202" s="4"/>
      <c r="CDV1202" s="4"/>
      <c r="CDW1202" s="4"/>
      <c r="CDX1202" s="4"/>
      <c r="CDY1202" s="4"/>
      <c r="CDZ1202" s="4"/>
      <c r="CEA1202" s="4"/>
      <c r="CEB1202" s="4"/>
      <c r="CEC1202" s="4"/>
      <c r="CED1202" s="4"/>
      <c r="CEE1202" s="4"/>
      <c r="CEF1202" s="4"/>
      <c r="CEG1202" s="4"/>
      <c r="CEH1202" s="4"/>
      <c r="CEI1202" s="4"/>
      <c r="CEJ1202" s="4"/>
      <c r="CEK1202" s="4"/>
      <c r="CEL1202" s="4"/>
      <c r="CEM1202" s="4"/>
      <c r="CEN1202" s="4"/>
      <c r="CEO1202" s="4"/>
      <c r="CEP1202" s="4"/>
      <c r="CEQ1202" s="4"/>
      <c r="CER1202" s="4"/>
      <c r="CES1202" s="4"/>
      <c r="CET1202" s="4"/>
      <c r="CEU1202" s="4"/>
      <c r="CEV1202" s="4"/>
      <c r="CEW1202" s="4"/>
      <c r="CEX1202" s="4"/>
      <c r="CEY1202" s="4"/>
      <c r="CEZ1202" s="4"/>
      <c r="CFA1202" s="4"/>
      <c r="CFB1202" s="4"/>
      <c r="CFC1202" s="4"/>
      <c r="CFD1202" s="4"/>
      <c r="CFE1202" s="4"/>
      <c r="CFF1202" s="4"/>
      <c r="CFG1202" s="4"/>
      <c r="CFH1202" s="4"/>
      <c r="CFI1202" s="4"/>
      <c r="CFJ1202" s="4"/>
      <c r="CFK1202" s="4"/>
      <c r="CFL1202" s="4"/>
      <c r="CFM1202" s="4"/>
      <c r="CFN1202" s="4"/>
      <c r="CFO1202" s="4"/>
      <c r="CFP1202" s="4"/>
      <c r="CFQ1202" s="4"/>
      <c r="CFR1202" s="4"/>
      <c r="CFS1202" s="4"/>
      <c r="CFT1202" s="4"/>
      <c r="CFU1202" s="4"/>
      <c r="CFV1202" s="4"/>
      <c r="CFW1202" s="4"/>
      <c r="CFX1202" s="4"/>
      <c r="CFY1202" s="4"/>
      <c r="CFZ1202" s="4"/>
      <c r="CGA1202" s="4"/>
      <c r="CGB1202" s="4"/>
      <c r="CGC1202" s="4"/>
      <c r="CGD1202" s="4"/>
      <c r="CGE1202" s="4"/>
      <c r="CGF1202" s="4"/>
      <c r="CGG1202" s="4"/>
      <c r="CGH1202" s="4"/>
      <c r="CGI1202" s="4"/>
      <c r="CGJ1202" s="4"/>
      <c r="CGK1202" s="4"/>
      <c r="CGL1202" s="4"/>
      <c r="CGM1202" s="4"/>
      <c r="CGN1202" s="4"/>
      <c r="CGO1202" s="4"/>
      <c r="CGP1202" s="4"/>
      <c r="CGQ1202" s="4"/>
      <c r="CGR1202" s="4"/>
      <c r="CGS1202" s="4"/>
      <c r="CGT1202" s="4"/>
      <c r="CGU1202" s="4"/>
      <c r="CGV1202" s="4"/>
      <c r="CGW1202" s="4"/>
      <c r="CGX1202" s="4"/>
      <c r="CGY1202" s="4"/>
      <c r="CGZ1202" s="4"/>
      <c r="CHA1202" s="4"/>
      <c r="CHB1202" s="4"/>
      <c r="CHC1202" s="4"/>
      <c r="CHD1202" s="4"/>
      <c r="CHE1202" s="4"/>
      <c r="CHF1202" s="4"/>
      <c r="CHG1202" s="4"/>
      <c r="CHH1202" s="4"/>
      <c r="CHI1202" s="4"/>
      <c r="CHJ1202" s="4"/>
      <c r="CHK1202" s="4"/>
      <c r="CHL1202" s="4"/>
      <c r="CHM1202" s="4"/>
      <c r="CHN1202" s="4"/>
      <c r="CHO1202" s="4"/>
      <c r="CHP1202" s="4"/>
      <c r="CHQ1202" s="4"/>
      <c r="CHR1202" s="4"/>
      <c r="CHS1202" s="4"/>
      <c r="CHT1202" s="4"/>
      <c r="CHU1202" s="4"/>
      <c r="CHV1202" s="4"/>
      <c r="CHW1202" s="4"/>
      <c r="CHX1202" s="4"/>
      <c r="CHY1202" s="4"/>
      <c r="CHZ1202" s="4"/>
      <c r="CIA1202" s="4"/>
      <c r="CIB1202" s="4"/>
      <c r="CIC1202" s="4"/>
      <c r="CID1202" s="4"/>
      <c r="CIE1202" s="4"/>
      <c r="CIF1202" s="4"/>
      <c r="CIG1202" s="4"/>
      <c r="CIH1202" s="4"/>
      <c r="CII1202" s="4"/>
      <c r="CIJ1202" s="4"/>
      <c r="CIK1202" s="4"/>
      <c r="CIL1202" s="4"/>
      <c r="CIM1202" s="4"/>
      <c r="CIN1202" s="4"/>
      <c r="CIO1202" s="4"/>
      <c r="CIP1202" s="4"/>
      <c r="CIQ1202" s="4"/>
      <c r="CIR1202" s="4"/>
      <c r="CIS1202" s="4"/>
      <c r="CIT1202" s="4"/>
      <c r="CIU1202" s="4"/>
      <c r="CIV1202" s="4"/>
      <c r="CIW1202" s="4"/>
      <c r="CIX1202" s="4"/>
      <c r="CIY1202" s="4"/>
      <c r="CIZ1202" s="4"/>
      <c r="CJA1202" s="4"/>
      <c r="CJB1202" s="4"/>
      <c r="CJC1202" s="4"/>
      <c r="CJD1202" s="4"/>
      <c r="CJE1202" s="4"/>
      <c r="CJF1202" s="4"/>
      <c r="CJG1202" s="4"/>
      <c r="CJH1202" s="4"/>
      <c r="CJI1202" s="4"/>
      <c r="CJJ1202" s="4"/>
      <c r="CJK1202" s="4"/>
      <c r="CJL1202" s="4"/>
      <c r="CJM1202" s="4"/>
      <c r="CJN1202" s="4"/>
      <c r="CJO1202" s="4"/>
      <c r="CJP1202" s="4"/>
      <c r="CJQ1202" s="4"/>
      <c r="CJR1202" s="4"/>
      <c r="CJS1202" s="4"/>
      <c r="CJT1202" s="4"/>
      <c r="CJU1202" s="4"/>
      <c r="CJV1202" s="4"/>
      <c r="CJW1202" s="4"/>
      <c r="CJX1202" s="4"/>
      <c r="CJY1202" s="4"/>
      <c r="CJZ1202" s="4"/>
      <c r="CKA1202" s="4"/>
      <c r="CKB1202" s="4"/>
      <c r="CKC1202" s="4"/>
      <c r="CKD1202" s="4"/>
      <c r="CKE1202" s="4"/>
      <c r="CKF1202" s="4"/>
      <c r="CKG1202" s="4"/>
      <c r="CKH1202" s="4"/>
      <c r="CKI1202" s="4"/>
      <c r="CKJ1202" s="4"/>
      <c r="CKK1202" s="4"/>
      <c r="CKL1202" s="4"/>
      <c r="CKM1202" s="4"/>
      <c r="CKN1202" s="4"/>
      <c r="CKO1202" s="4"/>
      <c r="CKP1202" s="4"/>
      <c r="CKQ1202" s="4"/>
      <c r="CKR1202" s="4"/>
      <c r="CKS1202" s="4"/>
      <c r="CKT1202" s="4"/>
      <c r="CKU1202" s="4"/>
      <c r="CKV1202" s="4"/>
      <c r="CKW1202" s="4"/>
      <c r="CKX1202" s="4"/>
      <c r="CKY1202" s="4"/>
      <c r="CKZ1202" s="4"/>
      <c r="CLA1202" s="4"/>
      <c r="CLB1202" s="4"/>
      <c r="CLC1202" s="4"/>
      <c r="CLD1202" s="4"/>
      <c r="CLE1202" s="4"/>
      <c r="CLF1202" s="4"/>
      <c r="CLG1202" s="4"/>
      <c r="CLH1202" s="4"/>
      <c r="CLI1202" s="4"/>
      <c r="CLJ1202" s="4"/>
      <c r="CLK1202" s="4"/>
      <c r="CLL1202" s="4"/>
      <c r="CLM1202" s="4"/>
      <c r="CLN1202" s="4"/>
      <c r="CLO1202" s="4"/>
      <c r="CLP1202" s="4"/>
      <c r="CLQ1202" s="4"/>
      <c r="CLR1202" s="4"/>
      <c r="CLS1202" s="4"/>
      <c r="CLT1202" s="4"/>
      <c r="CLU1202" s="4"/>
      <c r="CLV1202" s="4"/>
      <c r="CLW1202" s="4"/>
      <c r="CLX1202" s="4"/>
      <c r="CLY1202" s="4"/>
      <c r="CLZ1202" s="4"/>
      <c r="CMA1202" s="4"/>
      <c r="CMB1202" s="4"/>
      <c r="CMC1202" s="4"/>
      <c r="CMD1202" s="4"/>
      <c r="CME1202" s="4"/>
      <c r="CMF1202" s="4"/>
      <c r="CMG1202" s="4"/>
      <c r="CMH1202" s="4"/>
      <c r="CMI1202" s="4"/>
      <c r="CMJ1202" s="4"/>
      <c r="CMK1202" s="4"/>
      <c r="CML1202" s="4"/>
      <c r="CMM1202" s="4"/>
      <c r="CMN1202" s="4"/>
      <c r="CMO1202" s="4"/>
      <c r="CMP1202" s="4"/>
      <c r="CMQ1202" s="4"/>
      <c r="CMR1202" s="4"/>
      <c r="CMS1202" s="4"/>
      <c r="CMT1202" s="4"/>
      <c r="CMU1202" s="4"/>
      <c r="CMV1202" s="4"/>
      <c r="CMW1202" s="4"/>
      <c r="CMX1202" s="4"/>
      <c r="CMY1202" s="4"/>
      <c r="CMZ1202" s="4"/>
      <c r="CNA1202" s="4"/>
      <c r="CNB1202" s="4"/>
      <c r="CNC1202" s="4"/>
      <c r="CND1202" s="4"/>
      <c r="CNE1202" s="4"/>
      <c r="CNF1202" s="4"/>
      <c r="CNG1202" s="4"/>
      <c r="CNH1202" s="4"/>
      <c r="CNI1202" s="4"/>
      <c r="CNJ1202" s="4"/>
      <c r="CNK1202" s="4"/>
      <c r="CNL1202" s="4"/>
      <c r="CNM1202" s="4"/>
      <c r="CNN1202" s="4"/>
      <c r="CNO1202" s="4"/>
      <c r="CNP1202" s="4"/>
      <c r="CNQ1202" s="4"/>
      <c r="CNR1202" s="4"/>
      <c r="CNS1202" s="4"/>
      <c r="CNT1202" s="4"/>
      <c r="CNU1202" s="4"/>
      <c r="CNV1202" s="4"/>
      <c r="CNW1202" s="4"/>
      <c r="CNX1202" s="4"/>
      <c r="CNY1202" s="4"/>
      <c r="CNZ1202" s="4"/>
      <c r="COA1202" s="4"/>
      <c r="COB1202" s="4"/>
      <c r="COC1202" s="4"/>
      <c r="COD1202" s="4"/>
      <c r="COE1202" s="4"/>
      <c r="COF1202" s="4"/>
      <c r="COG1202" s="4"/>
      <c r="COH1202" s="4"/>
      <c r="COI1202" s="4"/>
      <c r="COJ1202" s="4"/>
      <c r="COK1202" s="4"/>
      <c r="COL1202" s="4"/>
      <c r="COM1202" s="4"/>
      <c r="CON1202" s="4"/>
      <c r="COO1202" s="4"/>
      <c r="COP1202" s="4"/>
      <c r="COQ1202" s="4"/>
      <c r="COR1202" s="4"/>
      <c r="COS1202" s="4"/>
      <c r="COT1202" s="4"/>
      <c r="COU1202" s="4"/>
      <c r="COV1202" s="4"/>
      <c r="COW1202" s="4"/>
      <c r="COX1202" s="4"/>
      <c r="COY1202" s="4"/>
      <c r="COZ1202" s="4"/>
      <c r="CPA1202" s="4"/>
      <c r="CPB1202" s="4"/>
      <c r="CPC1202" s="4"/>
      <c r="CPD1202" s="4"/>
      <c r="CPE1202" s="4"/>
      <c r="CPF1202" s="4"/>
      <c r="CPG1202" s="4"/>
      <c r="CPH1202" s="4"/>
      <c r="CPI1202" s="4"/>
      <c r="CPJ1202" s="4"/>
      <c r="CPK1202" s="4"/>
      <c r="CPL1202" s="4"/>
      <c r="CPM1202" s="4"/>
      <c r="CPN1202" s="4"/>
      <c r="CPO1202" s="4"/>
      <c r="CPP1202" s="4"/>
      <c r="CPQ1202" s="4"/>
      <c r="CPR1202" s="4"/>
      <c r="CPS1202" s="4"/>
      <c r="CPT1202" s="4"/>
      <c r="CPU1202" s="4"/>
      <c r="CPV1202" s="4"/>
      <c r="CPW1202" s="4"/>
      <c r="CPX1202" s="4"/>
      <c r="CPY1202" s="4"/>
      <c r="CPZ1202" s="4"/>
      <c r="CQA1202" s="4"/>
      <c r="CQB1202" s="4"/>
      <c r="CQC1202" s="4"/>
      <c r="CQD1202" s="4"/>
      <c r="CQE1202" s="4"/>
      <c r="CQF1202" s="4"/>
      <c r="CQG1202" s="4"/>
      <c r="CQH1202" s="4"/>
      <c r="CQI1202" s="4"/>
      <c r="CQJ1202" s="4"/>
      <c r="CQK1202" s="4"/>
      <c r="CQL1202" s="4"/>
      <c r="CQM1202" s="4"/>
      <c r="CQN1202" s="4"/>
      <c r="CQO1202" s="4"/>
      <c r="CQP1202" s="4"/>
      <c r="CQQ1202" s="4"/>
      <c r="CQR1202" s="4"/>
      <c r="CQS1202" s="4"/>
      <c r="CQT1202" s="4"/>
      <c r="CQU1202" s="4"/>
      <c r="CQV1202" s="4"/>
      <c r="CQW1202" s="4"/>
      <c r="CQX1202" s="4"/>
      <c r="CQY1202" s="4"/>
      <c r="CQZ1202" s="4"/>
      <c r="CRA1202" s="4"/>
      <c r="CRB1202" s="4"/>
      <c r="CRC1202" s="4"/>
      <c r="CRD1202" s="4"/>
      <c r="CRE1202" s="4"/>
      <c r="CRF1202" s="4"/>
      <c r="CRG1202" s="4"/>
      <c r="CRH1202" s="4"/>
      <c r="CRI1202" s="4"/>
      <c r="CRJ1202" s="4"/>
      <c r="CRK1202" s="4"/>
      <c r="CRL1202" s="4"/>
      <c r="CRM1202" s="4"/>
      <c r="CRN1202" s="4"/>
      <c r="CRO1202" s="4"/>
      <c r="CRP1202" s="4"/>
      <c r="CRQ1202" s="4"/>
      <c r="CRR1202" s="4"/>
      <c r="CRS1202" s="4"/>
      <c r="CRT1202" s="4"/>
      <c r="CRU1202" s="4"/>
      <c r="CRV1202" s="4"/>
      <c r="CRW1202" s="4"/>
      <c r="CRX1202" s="4"/>
      <c r="CRY1202" s="4"/>
      <c r="CRZ1202" s="4"/>
      <c r="CSA1202" s="4"/>
      <c r="CSB1202" s="4"/>
      <c r="CSC1202" s="4"/>
      <c r="CSD1202" s="4"/>
      <c r="CSE1202" s="4"/>
      <c r="CSF1202" s="4"/>
      <c r="CSG1202" s="4"/>
      <c r="CSH1202" s="4"/>
      <c r="CSI1202" s="4"/>
      <c r="CSJ1202" s="4"/>
      <c r="CSK1202" s="4"/>
      <c r="CSL1202" s="4"/>
      <c r="CSM1202" s="4"/>
      <c r="CSN1202" s="4"/>
      <c r="CSO1202" s="4"/>
      <c r="CSP1202" s="4"/>
      <c r="CSQ1202" s="4"/>
      <c r="CSR1202" s="4"/>
      <c r="CSS1202" s="4"/>
      <c r="CST1202" s="4"/>
      <c r="CSU1202" s="4"/>
      <c r="CSV1202" s="4"/>
      <c r="CSW1202" s="4"/>
      <c r="CSX1202" s="4"/>
      <c r="CSY1202" s="4"/>
      <c r="CSZ1202" s="4"/>
      <c r="CTA1202" s="4"/>
      <c r="CTB1202" s="4"/>
      <c r="CTC1202" s="4"/>
      <c r="CTD1202" s="4"/>
      <c r="CTE1202" s="4"/>
      <c r="CTF1202" s="4"/>
      <c r="CTG1202" s="4"/>
      <c r="CTH1202" s="4"/>
      <c r="CTI1202" s="4"/>
      <c r="CTJ1202" s="4"/>
      <c r="CTK1202" s="4"/>
      <c r="CTL1202" s="4"/>
      <c r="CTM1202" s="4"/>
      <c r="CTN1202" s="4"/>
      <c r="CTO1202" s="4"/>
      <c r="CTP1202" s="4"/>
      <c r="CTQ1202" s="4"/>
      <c r="CTR1202" s="4"/>
      <c r="CTS1202" s="4"/>
      <c r="CTT1202" s="4"/>
      <c r="CTU1202" s="4"/>
      <c r="CTV1202" s="4"/>
      <c r="CTW1202" s="4"/>
      <c r="CTX1202" s="4"/>
      <c r="CTY1202" s="4"/>
      <c r="CTZ1202" s="4"/>
      <c r="CUA1202" s="4"/>
      <c r="CUB1202" s="4"/>
      <c r="CUC1202" s="4"/>
      <c r="CUD1202" s="4"/>
      <c r="CUE1202" s="4"/>
      <c r="CUF1202" s="4"/>
      <c r="CUG1202" s="4"/>
      <c r="CUH1202" s="4"/>
      <c r="CUI1202" s="4"/>
      <c r="CUJ1202" s="4"/>
      <c r="CUK1202" s="4"/>
      <c r="CUL1202" s="4"/>
      <c r="CUM1202" s="4"/>
      <c r="CUN1202" s="4"/>
      <c r="CUO1202" s="4"/>
      <c r="CUP1202" s="4"/>
      <c r="CUQ1202" s="4"/>
      <c r="CUR1202" s="4"/>
      <c r="CUS1202" s="4"/>
      <c r="CUT1202" s="4"/>
      <c r="CUU1202" s="4"/>
      <c r="CUV1202" s="4"/>
      <c r="CUW1202" s="4"/>
      <c r="CUX1202" s="4"/>
      <c r="CUY1202" s="4"/>
      <c r="CUZ1202" s="4"/>
      <c r="CVA1202" s="4"/>
      <c r="CVB1202" s="4"/>
      <c r="CVC1202" s="4"/>
      <c r="CVD1202" s="4"/>
      <c r="CVE1202" s="4"/>
      <c r="CVF1202" s="4"/>
      <c r="CVG1202" s="4"/>
      <c r="CVH1202" s="4"/>
      <c r="CVI1202" s="4"/>
      <c r="CVJ1202" s="4"/>
      <c r="CVK1202" s="4"/>
      <c r="CVL1202" s="4"/>
      <c r="CVM1202" s="4"/>
      <c r="CVN1202" s="4"/>
      <c r="CVO1202" s="4"/>
      <c r="CVP1202" s="4"/>
      <c r="CVQ1202" s="4"/>
      <c r="CVR1202" s="4"/>
      <c r="CVS1202" s="4"/>
      <c r="CVT1202" s="4"/>
      <c r="CVU1202" s="4"/>
      <c r="CVV1202" s="4"/>
      <c r="CVW1202" s="4"/>
      <c r="CVX1202" s="4"/>
      <c r="CVY1202" s="4"/>
      <c r="CVZ1202" s="4"/>
      <c r="CWA1202" s="4"/>
      <c r="CWB1202" s="4"/>
      <c r="CWC1202" s="4"/>
      <c r="CWD1202" s="4"/>
      <c r="CWE1202" s="4"/>
      <c r="CWF1202" s="4"/>
      <c r="CWG1202" s="4"/>
      <c r="CWH1202" s="4"/>
      <c r="CWI1202" s="4"/>
      <c r="CWJ1202" s="4"/>
      <c r="CWK1202" s="4"/>
      <c r="CWL1202" s="4"/>
      <c r="CWM1202" s="4"/>
      <c r="CWN1202" s="4"/>
      <c r="CWO1202" s="4"/>
      <c r="CWP1202" s="4"/>
      <c r="CWQ1202" s="4"/>
      <c r="CWR1202" s="4"/>
      <c r="CWS1202" s="4"/>
      <c r="CWT1202" s="4"/>
      <c r="CWU1202" s="4"/>
      <c r="CWV1202" s="4"/>
      <c r="CWW1202" s="4"/>
      <c r="CWX1202" s="4"/>
      <c r="CWY1202" s="4"/>
      <c r="CWZ1202" s="4"/>
      <c r="CXA1202" s="4"/>
      <c r="CXB1202" s="4"/>
      <c r="CXC1202" s="4"/>
      <c r="CXD1202" s="4"/>
      <c r="CXE1202" s="4"/>
      <c r="CXF1202" s="4"/>
      <c r="CXG1202" s="4"/>
      <c r="CXH1202" s="4"/>
      <c r="CXI1202" s="4"/>
      <c r="CXJ1202" s="4"/>
      <c r="CXK1202" s="4"/>
      <c r="CXL1202" s="4"/>
      <c r="CXM1202" s="4"/>
      <c r="CXN1202" s="4"/>
      <c r="CXO1202" s="4"/>
      <c r="CXP1202" s="4"/>
      <c r="CXQ1202" s="4"/>
      <c r="CXR1202" s="4"/>
      <c r="CXS1202" s="4"/>
      <c r="CXT1202" s="4"/>
      <c r="CXU1202" s="4"/>
      <c r="CXV1202" s="4"/>
      <c r="CXW1202" s="4"/>
      <c r="CXX1202" s="4"/>
      <c r="CXY1202" s="4"/>
      <c r="CXZ1202" s="4"/>
      <c r="CYA1202" s="4"/>
      <c r="CYB1202" s="4"/>
      <c r="CYC1202" s="4"/>
      <c r="CYD1202" s="4"/>
      <c r="CYE1202" s="4"/>
      <c r="CYF1202" s="4"/>
      <c r="CYG1202" s="4"/>
      <c r="CYH1202" s="4"/>
      <c r="CYI1202" s="4"/>
      <c r="CYJ1202" s="4"/>
      <c r="CYK1202" s="4"/>
      <c r="CYL1202" s="4"/>
      <c r="CYM1202" s="4"/>
      <c r="CYN1202" s="4"/>
      <c r="CYO1202" s="4"/>
      <c r="CYP1202" s="4"/>
      <c r="CYQ1202" s="4"/>
      <c r="CYR1202" s="4"/>
      <c r="CYS1202" s="4"/>
      <c r="CYT1202" s="4"/>
      <c r="CYU1202" s="4"/>
      <c r="CYV1202" s="4"/>
      <c r="CYW1202" s="4"/>
      <c r="CYX1202" s="4"/>
      <c r="CYY1202" s="4"/>
      <c r="CYZ1202" s="4"/>
      <c r="CZA1202" s="4"/>
      <c r="CZB1202" s="4"/>
      <c r="CZC1202" s="4"/>
      <c r="CZD1202" s="4"/>
      <c r="CZE1202" s="4"/>
      <c r="CZF1202" s="4"/>
      <c r="CZG1202" s="4"/>
      <c r="CZH1202" s="4"/>
      <c r="CZI1202" s="4"/>
      <c r="CZJ1202" s="4"/>
      <c r="CZK1202" s="4"/>
      <c r="CZL1202" s="4"/>
      <c r="CZM1202" s="4"/>
      <c r="CZN1202" s="4"/>
      <c r="CZO1202" s="4"/>
      <c r="CZP1202" s="4"/>
      <c r="CZQ1202" s="4"/>
      <c r="CZR1202" s="4"/>
      <c r="CZS1202" s="4"/>
      <c r="CZT1202" s="4"/>
      <c r="CZU1202" s="4"/>
      <c r="CZV1202" s="4"/>
      <c r="CZW1202" s="4"/>
      <c r="CZX1202" s="4"/>
      <c r="CZY1202" s="4"/>
      <c r="CZZ1202" s="4"/>
      <c r="DAA1202" s="4"/>
      <c r="DAB1202" s="4"/>
      <c r="DAC1202" s="4"/>
      <c r="DAD1202" s="4"/>
      <c r="DAE1202" s="4"/>
      <c r="DAF1202" s="4"/>
      <c r="DAG1202" s="4"/>
      <c r="DAH1202" s="4"/>
      <c r="DAI1202" s="4"/>
      <c r="DAJ1202" s="4"/>
      <c r="DAK1202" s="4"/>
      <c r="DAL1202" s="4"/>
      <c r="DAM1202" s="4"/>
      <c r="DAN1202" s="4"/>
      <c r="DAO1202" s="4"/>
      <c r="DAP1202" s="4"/>
      <c r="DAQ1202" s="4"/>
      <c r="DAR1202" s="4"/>
      <c r="DAS1202" s="4"/>
      <c r="DAT1202" s="4"/>
      <c r="DAU1202" s="4"/>
      <c r="DAV1202" s="4"/>
      <c r="DAW1202" s="4"/>
      <c r="DAX1202" s="4"/>
      <c r="DAY1202" s="4"/>
      <c r="DAZ1202" s="4"/>
      <c r="DBA1202" s="4"/>
      <c r="DBB1202" s="4"/>
      <c r="DBC1202" s="4"/>
      <c r="DBD1202" s="4"/>
      <c r="DBE1202" s="4"/>
      <c r="DBF1202" s="4"/>
      <c r="DBG1202" s="4"/>
      <c r="DBH1202" s="4"/>
      <c r="DBI1202" s="4"/>
      <c r="DBJ1202" s="4"/>
      <c r="DBK1202" s="4"/>
      <c r="DBL1202" s="4"/>
      <c r="DBM1202" s="4"/>
      <c r="DBN1202" s="4"/>
      <c r="DBO1202" s="4"/>
      <c r="DBP1202" s="4"/>
      <c r="DBQ1202" s="4"/>
      <c r="DBR1202" s="4"/>
      <c r="DBS1202" s="4"/>
      <c r="DBT1202" s="4"/>
      <c r="DBU1202" s="4"/>
      <c r="DBV1202" s="4"/>
      <c r="DBW1202" s="4"/>
      <c r="DBX1202" s="4"/>
      <c r="DBY1202" s="4"/>
      <c r="DBZ1202" s="4"/>
      <c r="DCA1202" s="4"/>
      <c r="DCB1202" s="4"/>
      <c r="DCC1202" s="4"/>
      <c r="DCD1202" s="4"/>
      <c r="DCE1202" s="4"/>
      <c r="DCF1202" s="4"/>
      <c r="DCG1202" s="4"/>
      <c r="DCH1202" s="4"/>
      <c r="DCI1202" s="4"/>
      <c r="DCJ1202" s="4"/>
      <c r="DCK1202" s="4"/>
      <c r="DCL1202" s="4"/>
      <c r="DCM1202" s="4"/>
      <c r="DCN1202" s="4"/>
      <c r="DCO1202" s="4"/>
      <c r="DCP1202" s="4"/>
      <c r="DCQ1202" s="4"/>
      <c r="DCR1202" s="4"/>
      <c r="DCS1202" s="4"/>
      <c r="DCT1202" s="4"/>
      <c r="DCU1202" s="4"/>
      <c r="DCV1202" s="4"/>
      <c r="DCW1202" s="4"/>
      <c r="DCX1202" s="4"/>
      <c r="DCY1202" s="4"/>
      <c r="DCZ1202" s="4"/>
      <c r="DDA1202" s="4"/>
      <c r="DDB1202" s="4"/>
      <c r="DDC1202" s="4"/>
      <c r="DDD1202" s="4"/>
      <c r="DDE1202" s="4"/>
      <c r="DDF1202" s="4"/>
      <c r="DDG1202" s="4"/>
      <c r="DDH1202" s="4"/>
      <c r="DDI1202" s="4"/>
      <c r="DDJ1202" s="4"/>
      <c r="DDK1202" s="4"/>
      <c r="DDL1202" s="4"/>
      <c r="DDM1202" s="4"/>
      <c r="DDN1202" s="4"/>
      <c r="DDO1202" s="4"/>
      <c r="DDP1202" s="4"/>
      <c r="DDQ1202" s="4"/>
      <c r="DDR1202" s="4"/>
      <c r="DDS1202" s="4"/>
      <c r="DDT1202" s="4"/>
      <c r="DDU1202" s="4"/>
      <c r="DDV1202" s="4"/>
      <c r="DDW1202" s="4"/>
      <c r="DDX1202" s="4"/>
      <c r="DDY1202" s="4"/>
      <c r="DDZ1202" s="4"/>
      <c r="DEA1202" s="4"/>
      <c r="DEB1202" s="4"/>
      <c r="DEC1202" s="4"/>
      <c r="DED1202" s="4"/>
      <c r="DEE1202" s="4"/>
      <c r="DEF1202" s="4"/>
      <c r="DEG1202" s="4"/>
      <c r="DEH1202" s="4"/>
      <c r="DEI1202" s="4"/>
      <c r="DEJ1202" s="4"/>
      <c r="DEK1202" s="4"/>
      <c r="DEL1202" s="4"/>
      <c r="DEM1202" s="4"/>
      <c r="DEN1202" s="4"/>
      <c r="DEO1202" s="4"/>
      <c r="DEP1202" s="4"/>
      <c r="DEQ1202" s="4"/>
      <c r="DER1202" s="4"/>
      <c r="DES1202" s="4"/>
      <c r="DET1202" s="4"/>
      <c r="DEU1202" s="4"/>
      <c r="DEV1202" s="4"/>
      <c r="DEW1202" s="4"/>
      <c r="DEX1202" s="4"/>
      <c r="DEY1202" s="4"/>
      <c r="DEZ1202" s="4"/>
      <c r="DFA1202" s="4"/>
      <c r="DFB1202" s="4"/>
      <c r="DFC1202" s="4"/>
      <c r="DFD1202" s="4"/>
      <c r="DFE1202" s="4"/>
      <c r="DFF1202" s="4"/>
      <c r="DFG1202" s="4"/>
      <c r="DFH1202" s="4"/>
      <c r="DFI1202" s="4"/>
      <c r="DFJ1202" s="4"/>
      <c r="DFK1202" s="4"/>
      <c r="DFL1202" s="4"/>
      <c r="DFM1202" s="4"/>
      <c r="DFN1202" s="4"/>
      <c r="DFO1202" s="4"/>
      <c r="DFP1202" s="4"/>
      <c r="DFQ1202" s="4"/>
      <c r="DFR1202" s="4"/>
      <c r="DFS1202" s="4"/>
      <c r="DFT1202" s="4"/>
      <c r="DFU1202" s="4"/>
      <c r="DFV1202" s="4"/>
      <c r="DFW1202" s="4"/>
      <c r="DFX1202" s="4"/>
      <c r="DFY1202" s="4"/>
      <c r="DFZ1202" s="4"/>
      <c r="DGA1202" s="4"/>
      <c r="DGB1202" s="4"/>
      <c r="DGC1202" s="4"/>
      <c r="DGD1202" s="4"/>
      <c r="DGE1202" s="4"/>
      <c r="DGF1202" s="4"/>
      <c r="DGG1202" s="4"/>
      <c r="DGH1202" s="4"/>
      <c r="DGI1202" s="4"/>
      <c r="DGJ1202" s="4"/>
      <c r="DGK1202" s="4"/>
      <c r="DGL1202" s="4"/>
      <c r="DGM1202" s="4"/>
      <c r="DGN1202" s="4"/>
      <c r="DGO1202" s="4"/>
      <c r="DGP1202" s="4"/>
      <c r="DGQ1202" s="4"/>
      <c r="DGR1202" s="4"/>
      <c r="DGS1202" s="4"/>
      <c r="DGT1202" s="4"/>
      <c r="DGU1202" s="4"/>
      <c r="DGV1202" s="4"/>
      <c r="DGW1202" s="4"/>
      <c r="DGX1202" s="4"/>
      <c r="DGY1202" s="4"/>
      <c r="DGZ1202" s="4"/>
      <c r="DHA1202" s="4"/>
      <c r="DHB1202" s="4"/>
      <c r="DHC1202" s="4"/>
      <c r="DHD1202" s="4"/>
      <c r="DHE1202" s="4"/>
      <c r="DHF1202" s="4"/>
      <c r="DHG1202" s="4"/>
      <c r="DHH1202" s="4"/>
      <c r="DHI1202" s="4"/>
      <c r="DHJ1202" s="4"/>
      <c r="DHK1202" s="4"/>
      <c r="DHL1202" s="4"/>
      <c r="DHM1202" s="4"/>
      <c r="DHN1202" s="4"/>
      <c r="DHO1202" s="4"/>
      <c r="DHP1202" s="4"/>
      <c r="DHQ1202" s="4"/>
      <c r="DHR1202" s="4"/>
      <c r="DHS1202" s="4"/>
      <c r="DHT1202" s="4"/>
      <c r="DHU1202" s="4"/>
      <c r="DHV1202" s="4"/>
      <c r="DHW1202" s="4"/>
      <c r="DHX1202" s="4"/>
      <c r="DHY1202" s="4"/>
      <c r="DHZ1202" s="4"/>
      <c r="DIA1202" s="4"/>
      <c r="DIB1202" s="4"/>
      <c r="DIC1202" s="4"/>
      <c r="DID1202" s="4"/>
      <c r="DIE1202" s="4"/>
      <c r="DIF1202" s="4"/>
      <c r="DIG1202" s="4"/>
      <c r="DIH1202" s="4"/>
      <c r="DII1202" s="4"/>
      <c r="DIJ1202" s="4"/>
      <c r="DIK1202" s="4"/>
      <c r="DIL1202" s="4"/>
      <c r="DIM1202" s="4"/>
      <c r="DIN1202" s="4"/>
      <c r="DIO1202" s="4"/>
      <c r="DIP1202" s="4"/>
      <c r="DIQ1202" s="4"/>
      <c r="DIR1202" s="4"/>
      <c r="DIS1202" s="4"/>
      <c r="DIT1202" s="4"/>
      <c r="DIU1202" s="4"/>
      <c r="DIV1202" s="4"/>
      <c r="DIW1202" s="4"/>
      <c r="DIX1202" s="4"/>
      <c r="DIY1202" s="4"/>
      <c r="DIZ1202" s="4"/>
      <c r="DJA1202" s="4"/>
      <c r="DJB1202" s="4"/>
      <c r="DJC1202" s="4"/>
      <c r="DJD1202" s="4"/>
      <c r="DJE1202" s="4"/>
      <c r="DJF1202" s="4"/>
      <c r="DJG1202" s="4"/>
      <c r="DJH1202" s="4"/>
      <c r="DJI1202" s="4"/>
      <c r="DJJ1202" s="4"/>
      <c r="DJK1202" s="4"/>
      <c r="DJL1202" s="4"/>
      <c r="DJM1202" s="4"/>
      <c r="DJN1202" s="4"/>
      <c r="DJO1202" s="4"/>
      <c r="DJP1202" s="4"/>
      <c r="DJQ1202" s="4"/>
      <c r="DJR1202" s="4"/>
      <c r="DJS1202" s="4"/>
      <c r="DJT1202" s="4"/>
      <c r="DJU1202" s="4"/>
      <c r="DJV1202" s="4"/>
      <c r="DJW1202" s="4"/>
      <c r="DJX1202" s="4"/>
      <c r="DJY1202" s="4"/>
      <c r="DJZ1202" s="4"/>
      <c r="DKA1202" s="4"/>
      <c r="DKB1202" s="4"/>
      <c r="DKC1202" s="4"/>
      <c r="DKD1202" s="4"/>
      <c r="DKE1202" s="4"/>
      <c r="DKF1202" s="4"/>
      <c r="DKG1202" s="4"/>
      <c r="DKH1202" s="4"/>
      <c r="DKI1202" s="4"/>
      <c r="DKJ1202" s="4"/>
      <c r="DKK1202" s="4"/>
      <c r="DKL1202" s="4"/>
      <c r="DKM1202" s="4"/>
      <c r="DKN1202" s="4"/>
      <c r="DKO1202" s="4"/>
      <c r="DKP1202" s="4"/>
      <c r="DKQ1202" s="4"/>
      <c r="DKR1202" s="4"/>
      <c r="DKS1202" s="4"/>
      <c r="DKT1202" s="4"/>
      <c r="DKU1202" s="4"/>
      <c r="DKV1202" s="4"/>
      <c r="DKW1202" s="4"/>
      <c r="DKX1202" s="4"/>
      <c r="DKY1202" s="4"/>
      <c r="DKZ1202" s="4"/>
      <c r="DLA1202" s="4"/>
      <c r="DLB1202" s="4"/>
      <c r="DLC1202" s="4"/>
      <c r="DLD1202" s="4"/>
      <c r="DLE1202" s="4"/>
      <c r="DLF1202" s="4"/>
      <c r="DLG1202" s="4"/>
      <c r="DLH1202" s="4"/>
      <c r="DLI1202" s="4"/>
      <c r="DLJ1202" s="4"/>
      <c r="DLK1202" s="4"/>
      <c r="DLL1202" s="4"/>
      <c r="DLM1202" s="4"/>
      <c r="DLN1202" s="4"/>
      <c r="DLO1202" s="4"/>
      <c r="DLP1202" s="4"/>
      <c r="DLQ1202" s="4"/>
      <c r="DLR1202" s="4"/>
      <c r="DLS1202" s="4"/>
      <c r="DLT1202" s="4"/>
      <c r="DLU1202" s="4"/>
      <c r="DLV1202" s="4"/>
      <c r="DLW1202" s="4"/>
      <c r="DLX1202" s="4"/>
      <c r="DLY1202" s="4"/>
      <c r="DLZ1202" s="4"/>
      <c r="DMA1202" s="4"/>
      <c r="DMB1202" s="4"/>
      <c r="DMC1202" s="4"/>
      <c r="DMD1202" s="4"/>
      <c r="DME1202" s="4"/>
      <c r="DMF1202" s="4"/>
      <c r="DMG1202" s="4"/>
      <c r="DMH1202" s="4"/>
      <c r="DMI1202" s="4"/>
      <c r="DMJ1202" s="4"/>
      <c r="DMK1202" s="4"/>
      <c r="DML1202" s="4"/>
      <c r="DMM1202" s="4"/>
      <c r="DMN1202" s="4"/>
      <c r="DMO1202" s="4"/>
      <c r="DMP1202" s="4"/>
      <c r="DMQ1202" s="4"/>
      <c r="DMR1202" s="4"/>
      <c r="DMS1202" s="4"/>
      <c r="DMT1202" s="4"/>
      <c r="DMU1202" s="4"/>
      <c r="DMV1202" s="4"/>
      <c r="DMW1202" s="4"/>
      <c r="DMX1202" s="4"/>
      <c r="DMY1202" s="4"/>
      <c r="DMZ1202" s="4"/>
      <c r="DNA1202" s="4"/>
      <c r="DNB1202" s="4"/>
      <c r="DNC1202" s="4"/>
      <c r="DND1202" s="4"/>
      <c r="DNE1202" s="4"/>
      <c r="DNF1202" s="4"/>
      <c r="DNG1202" s="4"/>
      <c r="DNH1202" s="4"/>
      <c r="DNI1202" s="4"/>
      <c r="DNJ1202" s="4"/>
      <c r="DNK1202" s="4"/>
      <c r="DNL1202" s="4"/>
      <c r="DNM1202" s="4"/>
      <c r="DNN1202" s="4"/>
      <c r="DNO1202" s="4"/>
      <c r="DNP1202" s="4"/>
      <c r="DNQ1202" s="4"/>
      <c r="DNR1202" s="4"/>
      <c r="DNS1202" s="4"/>
      <c r="DNT1202" s="4"/>
      <c r="DNU1202" s="4"/>
      <c r="DNV1202" s="4"/>
      <c r="DNW1202" s="4"/>
      <c r="DNX1202" s="4"/>
      <c r="DNY1202" s="4"/>
      <c r="DNZ1202" s="4"/>
      <c r="DOA1202" s="4"/>
      <c r="DOB1202" s="4"/>
      <c r="DOC1202" s="4"/>
      <c r="DOD1202" s="4"/>
      <c r="DOE1202" s="4"/>
      <c r="DOF1202" s="4"/>
      <c r="DOG1202" s="4"/>
      <c r="DOH1202" s="4"/>
      <c r="DOI1202" s="4"/>
      <c r="DOJ1202" s="4"/>
      <c r="DOK1202" s="4"/>
      <c r="DOL1202" s="4"/>
      <c r="DOM1202" s="4"/>
      <c r="DON1202" s="4"/>
      <c r="DOO1202" s="4"/>
      <c r="DOP1202" s="4"/>
      <c r="DOQ1202" s="4"/>
      <c r="DOR1202" s="4"/>
      <c r="DOS1202" s="4"/>
      <c r="DOT1202" s="4"/>
      <c r="DOU1202" s="4"/>
      <c r="DOV1202" s="4"/>
      <c r="DOW1202" s="4"/>
      <c r="DOX1202" s="4"/>
      <c r="DOY1202" s="4"/>
      <c r="DOZ1202" s="4"/>
      <c r="DPA1202" s="4"/>
      <c r="DPB1202" s="4"/>
      <c r="DPC1202" s="4"/>
      <c r="DPD1202" s="4"/>
      <c r="DPE1202" s="4"/>
      <c r="DPF1202" s="4"/>
      <c r="DPG1202" s="4"/>
      <c r="DPH1202" s="4"/>
      <c r="DPI1202" s="4"/>
      <c r="DPJ1202" s="4"/>
      <c r="DPK1202" s="4"/>
      <c r="DPL1202" s="4"/>
      <c r="DPM1202" s="4"/>
      <c r="DPN1202" s="4"/>
      <c r="DPO1202" s="4"/>
      <c r="DPP1202" s="4"/>
      <c r="DPQ1202" s="4"/>
      <c r="DPR1202" s="4"/>
      <c r="DPS1202" s="4"/>
      <c r="DPT1202" s="4"/>
      <c r="DPU1202" s="4"/>
      <c r="DPV1202" s="4"/>
      <c r="DPW1202" s="4"/>
      <c r="DPX1202" s="4"/>
      <c r="DPY1202" s="4"/>
      <c r="DPZ1202" s="4"/>
      <c r="DQA1202" s="4"/>
      <c r="DQB1202" s="4"/>
      <c r="DQC1202" s="4"/>
      <c r="DQD1202" s="4"/>
      <c r="DQE1202" s="4"/>
      <c r="DQF1202" s="4"/>
      <c r="DQG1202" s="4"/>
      <c r="DQH1202" s="4"/>
      <c r="DQI1202" s="4"/>
      <c r="DQJ1202" s="4"/>
      <c r="DQK1202" s="4"/>
      <c r="DQL1202" s="4"/>
      <c r="DQM1202" s="4"/>
      <c r="DQN1202" s="4"/>
      <c r="DQO1202" s="4"/>
      <c r="DQP1202" s="4"/>
      <c r="DQQ1202" s="4"/>
      <c r="DQR1202" s="4"/>
      <c r="DQS1202" s="4"/>
      <c r="DQT1202" s="4"/>
      <c r="DQU1202" s="4"/>
      <c r="DQV1202" s="4"/>
      <c r="DQW1202" s="4"/>
      <c r="DQX1202" s="4"/>
      <c r="DQY1202" s="4"/>
      <c r="DQZ1202" s="4"/>
      <c r="DRA1202" s="4"/>
      <c r="DRB1202" s="4"/>
      <c r="DRC1202" s="4"/>
      <c r="DRD1202" s="4"/>
      <c r="DRE1202" s="4"/>
      <c r="DRF1202" s="4"/>
      <c r="DRG1202" s="4"/>
      <c r="DRH1202" s="4"/>
      <c r="DRI1202" s="4"/>
      <c r="DRJ1202" s="4"/>
      <c r="DRK1202" s="4"/>
      <c r="DRL1202" s="4"/>
      <c r="DRM1202" s="4"/>
      <c r="DRN1202" s="4"/>
      <c r="DRO1202" s="4"/>
      <c r="DRP1202" s="4"/>
      <c r="DRQ1202" s="4"/>
      <c r="DRR1202" s="4"/>
      <c r="DRS1202" s="4"/>
      <c r="DRT1202" s="4"/>
      <c r="DRU1202" s="4"/>
      <c r="DRV1202" s="4"/>
      <c r="DRW1202" s="4"/>
      <c r="DRX1202" s="4"/>
      <c r="DRY1202" s="4"/>
      <c r="DRZ1202" s="4"/>
      <c r="DSA1202" s="4"/>
      <c r="DSB1202" s="4"/>
      <c r="DSC1202" s="4"/>
      <c r="DSD1202" s="4"/>
      <c r="DSE1202" s="4"/>
      <c r="DSF1202" s="4"/>
      <c r="DSG1202" s="4"/>
      <c r="DSH1202" s="4"/>
      <c r="DSI1202" s="4"/>
      <c r="DSJ1202" s="4"/>
      <c r="DSK1202" s="4"/>
      <c r="DSL1202" s="4"/>
      <c r="DSM1202" s="4"/>
      <c r="DSN1202" s="4"/>
      <c r="DSO1202" s="4"/>
      <c r="DSP1202" s="4"/>
      <c r="DSQ1202" s="4"/>
      <c r="DSR1202" s="4"/>
      <c r="DSS1202" s="4"/>
      <c r="DST1202" s="4"/>
      <c r="DSU1202" s="4"/>
      <c r="DSV1202" s="4"/>
      <c r="DSW1202" s="4"/>
      <c r="DSX1202" s="4"/>
      <c r="DSY1202" s="4"/>
      <c r="DSZ1202" s="4"/>
      <c r="DTA1202" s="4"/>
      <c r="DTB1202" s="4"/>
      <c r="DTC1202" s="4"/>
      <c r="DTD1202" s="4"/>
      <c r="DTE1202" s="4"/>
      <c r="DTF1202" s="4"/>
      <c r="DTG1202" s="4"/>
      <c r="DTH1202" s="4"/>
      <c r="DTI1202" s="4"/>
      <c r="DTJ1202" s="4"/>
      <c r="DTK1202" s="4"/>
      <c r="DTL1202" s="4"/>
      <c r="DTM1202" s="4"/>
      <c r="DTN1202" s="4"/>
      <c r="DTO1202" s="4"/>
      <c r="DTP1202" s="4"/>
      <c r="DTQ1202" s="4"/>
      <c r="DTR1202" s="4"/>
      <c r="DTS1202" s="4"/>
      <c r="DTT1202" s="4"/>
      <c r="DTU1202" s="4"/>
      <c r="DTV1202" s="4"/>
      <c r="DTW1202" s="4"/>
      <c r="DTX1202" s="4"/>
      <c r="DTY1202" s="4"/>
      <c r="DTZ1202" s="4"/>
      <c r="DUA1202" s="4"/>
      <c r="DUB1202" s="4"/>
      <c r="DUC1202" s="4"/>
      <c r="DUD1202" s="4"/>
      <c r="DUE1202" s="4"/>
      <c r="DUF1202" s="4"/>
      <c r="DUG1202" s="4"/>
      <c r="DUH1202" s="4"/>
      <c r="DUI1202" s="4"/>
      <c r="DUJ1202" s="4"/>
      <c r="DUK1202" s="4"/>
      <c r="DUL1202" s="4"/>
      <c r="DUM1202" s="4"/>
      <c r="DUN1202" s="4"/>
      <c r="DUO1202" s="4"/>
      <c r="DUP1202" s="4"/>
      <c r="DUQ1202" s="4"/>
      <c r="DUR1202" s="4"/>
      <c r="DUS1202" s="4"/>
      <c r="DUT1202" s="4"/>
      <c r="DUU1202" s="4"/>
      <c r="DUV1202" s="4"/>
      <c r="DUW1202" s="4"/>
      <c r="DUX1202" s="4"/>
      <c r="DUY1202" s="4"/>
      <c r="DUZ1202" s="4"/>
      <c r="DVA1202" s="4"/>
      <c r="DVB1202" s="4"/>
      <c r="DVC1202" s="4"/>
      <c r="DVD1202" s="4"/>
      <c r="DVE1202" s="4"/>
      <c r="DVF1202" s="4"/>
      <c r="DVG1202" s="4"/>
      <c r="DVH1202" s="4"/>
      <c r="DVI1202" s="4"/>
      <c r="DVJ1202" s="4"/>
      <c r="DVK1202" s="4"/>
      <c r="DVL1202" s="4"/>
      <c r="DVM1202" s="4"/>
      <c r="DVN1202" s="4"/>
      <c r="DVO1202" s="4"/>
      <c r="DVP1202" s="4"/>
      <c r="DVQ1202" s="4"/>
      <c r="DVR1202" s="4"/>
      <c r="DVS1202" s="4"/>
      <c r="DVT1202" s="4"/>
      <c r="DVU1202" s="4"/>
      <c r="DVV1202" s="4"/>
      <c r="DVW1202" s="4"/>
      <c r="DVX1202" s="4"/>
      <c r="DVY1202" s="4"/>
      <c r="DVZ1202" s="4"/>
      <c r="DWA1202" s="4"/>
      <c r="DWB1202" s="4"/>
      <c r="DWC1202" s="4"/>
      <c r="DWD1202" s="4"/>
      <c r="DWE1202" s="4"/>
      <c r="DWF1202" s="4"/>
      <c r="DWG1202" s="4"/>
      <c r="DWH1202" s="4"/>
      <c r="DWI1202" s="4"/>
      <c r="DWJ1202" s="4"/>
      <c r="DWK1202" s="4"/>
      <c r="DWL1202" s="4"/>
      <c r="DWM1202" s="4"/>
      <c r="DWN1202" s="4"/>
      <c r="DWO1202" s="4"/>
      <c r="DWP1202" s="4"/>
      <c r="DWQ1202" s="4"/>
      <c r="DWR1202" s="4"/>
      <c r="DWS1202" s="4"/>
      <c r="DWT1202" s="4"/>
      <c r="DWU1202" s="4"/>
      <c r="DWV1202" s="4"/>
      <c r="DWW1202" s="4"/>
      <c r="DWX1202" s="4"/>
      <c r="DWY1202" s="4"/>
      <c r="DWZ1202" s="4"/>
      <c r="DXA1202" s="4"/>
      <c r="DXB1202" s="4"/>
      <c r="DXC1202" s="4"/>
      <c r="DXD1202" s="4"/>
      <c r="DXE1202" s="4"/>
      <c r="DXF1202" s="4"/>
      <c r="DXG1202" s="4"/>
      <c r="DXH1202" s="4"/>
      <c r="DXI1202" s="4"/>
      <c r="DXJ1202" s="4"/>
      <c r="DXK1202" s="4"/>
      <c r="DXL1202" s="4"/>
      <c r="DXM1202" s="4"/>
      <c r="DXN1202" s="4"/>
      <c r="DXO1202" s="4"/>
      <c r="DXP1202" s="4"/>
      <c r="DXQ1202" s="4"/>
      <c r="DXR1202" s="4"/>
      <c r="DXS1202" s="4"/>
      <c r="DXT1202" s="4"/>
      <c r="DXU1202" s="4"/>
      <c r="DXV1202" s="4"/>
      <c r="DXW1202" s="4"/>
      <c r="DXX1202" s="4"/>
      <c r="DXY1202" s="4"/>
      <c r="DXZ1202" s="4"/>
      <c r="DYA1202" s="4"/>
      <c r="DYB1202" s="4"/>
      <c r="DYC1202" s="4"/>
      <c r="DYD1202" s="4"/>
      <c r="DYE1202" s="4"/>
      <c r="DYF1202" s="4"/>
      <c r="DYG1202" s="4"/>
      <c r="DYH1202" s="4"/>
      <c r="DYI1202" s="4"/>
      <c r="DYJ1202" s="4"/>
      <c r="DYK1202" s="4"/>
      <c r="DYL1202" s="4"/>
      <c r="DYM1202" s="4"/>
      <c r="DYN1202" s="4"/>
      <c r="DYO1202" s="4"/>
      <c r="DYP1202" s="4"/>
      <c r="DYQ1202" s="4"/>
      <c r="DYR1202" s="4"/>
      <c r="DYS1202" s="4"/>
      <c r="DYT1202" s="4"/>
      <c r="DYU1202" s="4"/>
      <c r="DYV1202" s="4"/>
      <c r="DYW1202" s="4"/>
      <c r="DYX1202" s="4"/>
      <c r="DYY1202" s="4"/>
      <c r="DYZ1202" s="4"/>
      <c r="DZA1202" s="4"/>
      <c r="DZB1202" s="4"/>
      <c r="DZC1202" s="4"/>
      <c r="DZD1202" s="4"/>
      <c r="DZE1202" s="4"/>
      <c r="DZF1202" s="4"/>
      <c r="DZG1202" s="4"/>
      <c r="DZH1202" s="4"/>
      <c r="DZI1202" s="4"/>
      <c r="DZJ1202" s="4"/>
      <c r="DZK1202" s="4"/>
      <c r="DZL1202" s="4"/>
      <c r="DZM1202" s="4"/>
      <c r="DZN1202" s="4"/>
      <c r="DZO1202" s="4"/>
      <c r="DZP1202" s="4"/>
      <c r="DZQ1202" s="4"/>
      <c r="DZR1202" s="4"/>
      <c r="DZS1202" s="4"/>
      <c r="DZT1202" s="4"/>
      <c r="DZU1202" s="4"/>
      <c r="DZV1202" s="4"/>
      <c r="DZW1202" s="4"/>
      <c r="DZX1202" s="4"/>
      <c r="DZY1202" s="4"/>
      <c r="DZZ1202" s="4"/>
      <c r="EAA1202" s="4"/>
      <c r="EAB1202" s="4"/>
      <c r="EAC1202" s="4"/>
      <c r="EAD1202" s="4"/>
      <c r="EAE1202" s="4"/>
      <c r="EAF1202" s="4"/>
      <c r="EAG1202" s="4"/>
      <c r="EAH1202" s="4"/>
      <c r="EAI1202" s="4"/>
      <c r="EAJ1202" s="4"/>
      <c r="EAK1202" s="4"/>
      <c r="EAL1202" s="4"/>
      <c r="EAM1202" s="4"/>
      <c r="EAN1202" s="4"/>
      <c r="EAO1202" s="4"/>
      <c r="EAP1202" s="4"/>
      <c r="EAQ1202" s="4"/>
      <c r="EAR1202" s="4"/>
      <c r="EAS1202" s="4"/>
      <c r="EAT1202" s="4"/>
      <c r="EAU1202" s="4"/>
      <c r="EAV1202" s="4"/>
      <c r="EAW1202" s="4"/>
      <c r="EAX1202" s="4"/>
      <c r="EAY1202" s="4"/>
      <c r="EAZ1202" s="4"/>
      <c r="EBA1202" s="4"/>
      <c r="EBB1202" s="4"/>
      <c r="EBC1202" s="4"/>
      <c r="EBD1202" s="4"/>
      <c r="EBE1202" s="4"/>
      <c r="EBF1202" s="4"/>
      <c r="EBG1202" s="4"/>
      <c r="EBH1202" s="4"/>
      <c r="EBI1202" s="4"/>
      <c r="EBJ1202" s="4"/>
      <c r="EBK1202" s="4"/>
      <c r="EBL1202" s="4"/>
      <c r="EBM1202" s="4"/>
      <c r="EBN1202" s="4"/>
      <c r="EBO1202" s="4"/>
      <c r="EBP1202" s="4"/>
      <c r="EBQ1202" s="4"/>
      <c r="EBR1202" s="4"/>
      <c r="EBS1202" s="4"/>
      <c r="EBT1202" s="4"/>
      <c r="EBU1202" s="4"/>
      <c r="EBV1202" s="4"/>
      <c r="EBW1202" s="4"/>
      <c r="EBX1202" s="4"/>
      <c r="EBY1202" s="4"/>
      <c r="EBZ1202" s="4"/>
      <c r="ECA1202" s="4"/>
      <c r="ECB1202" s="4"/>
      <c r="ECC1202" s="4"/>
      <c r="ECD1202" s="4"/>
      <c r="ECE1202" s="4"/>
      <c r="ECF1202" s="4"/>
      <c r="ECG1202" s="4"/>
      <c r="ECH1202" s="4"/>
      <c r="ECI1202" s="4"/>
      <c r="ECJ1202" s="4"/>
      <c r="ECK1202" s="4"/>
      <c r="ECL1202" s="4"/>
      <c r="ECM1202" s="4"/>
      <c r="ECN1202" s="4"/>
      <c r="ECO1202" s="4"/>
      <c r="ECP1202" s="4"/>
      <c r="ECQ1202" s="4"/>
      <c r="ECR1202" s="4"/>
      <c r="ECS1202" s="4"/>
      <c r="ECT1202" s="4"/>
      <c r="ECU1202" s="4"/>
      <c r="ECV1202" s="4"/>
      <c r="ECW1202" s="4"/>
      <c r="ECX1202" s="4"/>
      <c r="ECY1202" s="4"/>
      <c r="ECZ1202" s="4"/>
      <c r="EDA1202" s="4"/>
      <c r="EDB1202" s="4"/>
      <c r="EDC1202" s="4"/>
      <c r="EDD1202" s="4"/>
      <c r="EDE1202" s="4"/>
      <c r="EDF1202" s="4"/>
      <c r="EDG1202" s="4"/>
      <c r="EDH1202" s="4"/>
      <c r="EDI1202" s="4"/>
      <c r="EDJ1202" s="4"/>
      <c r="EDK1202" s="4"/>
      <c r="EDL1202" s="4"/>
      <c r="EDM1202" s="4"/>
      <c r="EDN1202" s="4"/>
      <c r="EDO1202" s="4"/>
      <c r="EDP1202" s="4"/>
      <c r="EDQ1202" s="4"/>
      <c r="EDR1202" s="4"/>
      <c r="EDS1202" s="4"/>
      <c r="EDT1202" s="4"/>
      <c r="EDU1202" s="4"/>
      <c r="EDV1202" s="4"/>
      <c r="EDW1202" s="4"/>
      <c r="EDX1202" s="4"/>
      <c r="EDY1202" s="4"/>
      <c r="EDZ1202" s="4"/>
      <c r="EEA1202" s="4"/>
      <c r="EEB1202" s="4"/>
      <c r="EEC1202" s="4"/>
      <c r="EED1202" s="4"/>
      <c r="EEE1202" s="4"/>
      <c r="EEF1202" s="4"/>
      <c r="EEG1202" s="4"/>
      <c r="EEH1202" s="4"/>
      <c r="EEI1202" s="4"/>
      <c r="EEJ1202" s="4"/>
      <c r="EEK1202" s="4"/>
      <c r="EEL1202" s="4"/>
      <c r="EEM1202" s="4"/>
      <c r="EEN1202" s="4"/>
      <c r="EEO1202" s="4"/>
      <c r="EEP1202" s="4"/>
      <c r="EEQ1202" s="4"/>
      <c r="EER1202" s="4"/>
      <c r="EES1202" s="4"/>
      <c r="EET1202" s="4"/>
      <c r="EEU1202" s="4"/>
      <c r="EEV1202" s="4"/>
      <c r="EEW1202" s="4"/>
      <c r="EEX1202" s="4"/>
      <c r="EEY1202" s="4"/>
      <c r="EEZ1202" s="4"/>
      <c r="EFA1202" s="4"/>
      <c r="EFB1202" s="4"/>
      <c r="EFC1202" s="4"/>
      <c r="EFD1202" s="4"/>
      <c r="EFE1202" s="4"/>
      <c r="EFF1202" s="4"/>
      <c r="EFG1202" s="4"/>
      <c r="EFH1202" s="4"/>
      <c r="EFI1202" s="4"/>
      <c r="EFJ1202" s="4"/>
      <c r="EFK1202" s="4"/>
      <c r="EFL1202" s="4"/>
      <c r="EFM1202" s="4"/>
      <c r="EFN1202" s="4"/>
      <c r="EFO1202" s="4"/>
      <c r="EFP1202" s="4"/>
      <c r="EFQ1202" s="4"/>
      <c r="EFR1202" s="4"/>
      <c r="EFS1202" s="4"/>
      <c r="EFT1202" s="4"/>
      <c r="EFU1202" s="4"/>
      <c r="EFV1202" s="4"/>
      <c r="EFW1202" s="4"/>
      <c r="EFX1202" s="4"/>
      <c r="EFY1202" s="4"/>
      <c r="EFZ1202" s="4"/>
      <c r="EGA1202" s="4"/>
      <c r="EGB1202" s="4"/>
      <c r="EGC1202" s="4"/>
      <c r="EGD1202" s="4"/>
      <c r="EGE1202" s="4"/>
      <c r="EGF1202" s="4"/>
      <c r="EGG1202" s="4"/>
      <c r="EGH1202" s="4"/>
      <c r="EGI1202" s="4"/>
      <c r="EGJ1202" s="4"/>
      <c r="EGK1202" s="4"/>
      <c r="EGL1202" s="4"/>
      <c r="EGM1202" s="4"/>
      <c r="EGN1202" s="4"/>
      <c r="EGO1202" s="4"/>
      <c r="EGP1202" s="4"/>
      <c r="EGQ1202" s="4"/>
      <c r="EGR1202" s="4"/>
      <c r="EGS1202" s="4"/>
      <c r="EGT1202" s="4"/>
      <c r="EGU1202" s="4"/>
      <c r="EGV1202" s="4"/>
      <c r="EGW1202" s="4"/>
      <c r="EGX1202" s="4"/>
      <c r="EGY1202" s="4"/>
      <c r="EGZ1202" s="4"/>
      <c r="EHA1202" s="4"/>
      <c r="EHB1202" s="4"/>
      <c r="EHC1202" s="4"/>
      <c r="EHD1202" s="4"/>
      <c r="EHE1202" s="4"/>
      <c r="EHF1202" s="4"/>
      <c r="EHG1202" s="4"/>
      <c r="EHH1202" s="4"/>
      <c r="EHI1202" s="4"/>
      <c r="EHJ1202" s="4"/>
      <c r="EHK1202" s="4"/>
      <c r="EHL1202" s="4"/>
      <c r="EHM1202" s="4"/>
      <c r="EHN1202" s="4"/>
      <c r="EHO1202" s="4"/>
      <c r="EHP1202" s="4"/>
      <c r="EHQ1202" s="4"/>
      <c r="EHR1202" s="4"/>
      <c r="EHS1202" s="4"/>
      <c r="EHT1202" s="4"/>
      <c r="EHU1202" s="4"/>
      <c r="EHV1202" s="4"/>
      <c r="EHW1202" s="4"/>
      <c r="EHX1202" s="4"/>
      <c r="EHY1202" s="4"/>
      <c r="EHZ1202" s="4"/>
      <c r="EIA1202" s="4"/>
      <c r="EIB1202" s="4"/>
      <c r="EIC1202" s="4"/>
      <c r="EID1202" s="4"/>
      <c r="EIE1202" s="4"/>
      <c r="EIF1202" s="4"/>
      <c r="EIG1202" s="4"/>
      <c r="EIH1202" s="4"/>
      <c r="EII1202" s="4"/>
      <c r="EIJ1202" s="4"/>
      <c r="EIK1202" s="4"/>
      <c r="EIL1202" s="4"/>
      <c r="EIM1202" s="4"/>
      <c r="EIN1202" s="4"/>
      <c r="EIO1202" s="4"/>
      <c r="EIP1202" s="4"/>
      <c r="EIQ1202" s="4"/>
      <c r="EIR1202" s="4"/>
      <c r="EIS1202" s="4"/>
      <c r="EIT1202" s="4"/>
      <c r="EIU1202" s="4"/>
      <c r="EIV1202" s="4"/>
      <c r="EIW1202" s="4"/>
      <c r="EIX1202" s="4"/>
      <c r="EIY1202" s="4"/>
      <c r="EIZ1202" s="4"/>
      <c r="EJA1202" s="4"/>
      <c r="EJB1202" s="4"/>
      <c r="EJC1202" s="4"/>
      <c r="EJD1202" s="4"/>
      <c r="EJE1202" s="4"/>
      <c r="EJF1202" s="4"/>
      <c r="EJG1202" s="4"/>
      <c r="EJH1202" s="4"/>
      <c r="EJI1202" s="4"/>
      <c r="EJJ1202" s="4"/>
      <c r="EJK1202" s="4"/>
      <c r="EJL1202" s="4"/>
      <c r="EJM1202" s="4"/>
      <c r="EJN1202" s="4"/>
      <c r="EJO1202" s="4"/>
      <c r="EJP1202" s="4"/>
      <c r="EJQ1202" s="4"/>
      <c r="EJR1202" s="4"/>
      <c r="EJS1202" s="4"/>
      <c r="EJT1202" s="4"/>
      <c r="EJU1202" s="4"/>
      <c r="EJV1202" s="4"/>
      <c r="EJW1202" s="4"/>
      <c r="EJX1202" s="4"/>
      <c r="EJY1202" s="4"/>
      <c r="EJZ1202" s="4"/>
      <c r="EKA1202" s="4"/>
      <c r="EKB1202" s="4"/>
      <c r="EKC1202" s="4"/>
      <c r="EKD1202" s="4"/>
      <c r="EKE1202" s="4"/>
      <c r="EKF1202" s="4"/>
      <c r="EKG1202" s="4"/>
      <c r="EKH1202" s="4"/>
      <c r="EKI1202" s="4"/>
      <c r="EKJ1202" s="4"/>
      <c r="EKK1202" s="4"/>
      <c r="EKL1202" s="4"/>
      <c r="EKM1202" s="4"/>
      <c r="EKN1202" s="4"/>
      <c r="EKO1202" s="4"/>
      <c r="EKP1202" s="4"/>
      <c r="EKQ1202" s="4"/>
      <c r="EKR1202" s="4"/>
      <c r="EKS1202" s="4"/>
      <c r="EKT1202" s="4"/>
      <c r="EKU1202" s="4"/>
      <c r="EKV1202" s="4"/>
      <c r="EKW1202" s="4"/>
      <c r="EKX1202" s="4"/>
      <c r="EKY1202" s="4"/>
      <c r="EKZ1202" s="4"/>
      <c r="ELA1202" s="4"/>
      <c r="ELB1202" s="4"/>
      <c r="ELC1202" s="4"/>
      <c r="ELD1202" s="4"/>
      <c r="ELE1202" s="4"/>
      <c r="ELF1202" s="4"/>
      <c r="ELG1202" s="4"/>
      <c r="ELH1202" s="4"/>
      <c r="ELI1202" s="4"/>
      <c r="ELJ1202" s="4"/>
      <c r="ELK1202" s="4"/>
      <c r="ELL1202" s="4"/>
      <c r="ELM1202" s="4"/>
      <c r="ELN1202" s="4"/>
      <c r="ELO1202" s="4"/>
      <c r="ELP1202" s="4"/>
      <c r="ELQ1202" s="4"/>
      <c r="ELR1202" s="4"/>
      <c r="ELS1202" s="4"/>
      <c r="ELT1202" s="4"/>
      <c r="ELU1202" s="4"/>
      <c r="ELV1202" s="4"/>
      <c r="ELW1202" s="4"/>
      <c r="ELX1202" s="4"/>
      <c r="ELY1202" s="4"/>
      <c r="ELZ1202" s="4"/>
      <c r="EMA1202" s="4"/>
      <c r="EMB1202" s="4"/>
      <c r="EMC1202" s="4"/>
      <c r="EMD1202" s="4"/>
      <c r="EME1202" s="4"/>
      <c r="EMF1202" s="4"/>
      <c r="EMG1202" s="4"/>
      <c r="EMH1202" s="4"/>
      <c r="EMI1202" s="4"/>
      <c r="EMJ1202" s="4"/>
      <c r="EMK1202" s="4"/>
      <c r="EML1202" s="4"/>
      <c r="EMM1202" s="4"/>
      <c r="EMN1202" s="4"/>
      <c r="EMO1202" s="4"/>
      <c r="EMP1202" s="4"/>
      <c r="EMQ1202" s="4"/>
      <c r="EMR1202" s="4"/>
      <c r="EMS1202" s="4"/>
      <c r="EMT1202" s="4"/>
      <c r="EMU1202" s="4"/>
      <c r="EMV1202" s="4"/>
      <c r="EMW1202" s="4"/>
      <c r="EMX1202" s="4"/>
      <c r="EMY1202" s="4"/>
      <c r="EMZ1202" s="4"/>
      <c r="ENA1202" s="4"/>
      <c r="ENB1202" s="4"/>
      <c r="ENC1202" s="4"/>
      <c r="END1202" s="4"/>
      <c r="ENE1202" s="4"/>
      <c r="ENF1202" s="4"/>
      <c r="ENG1202" s="4"/>
      <c r="ENH1202" s="4"/>
      <c r="ENI1202" s="4"/>
      <c r="ENJ1202" s="4"/>
      <c r="ENK1202" s="4"/>
      <c r="ENL1202" s="4"/>
      <c r="ENM1202" s="4"/>
      <c r="ENN1202" s="4"/>
      <c r="ENO1202" s="4"/>
      <c r="ENP1202" s="4"/>
      <c r="ENQ1202" s="4"/>
      <c r="ENR1202" s="4"/>
      <c r="ENS1202" s="4"/>
      <c r="ENT1202" s="4"/>
      <c r="ENU1202" s="4"/>
      <c r="ENV1202" s="4"/>
      <c r="ENW1202" s="4"/>
      <c r="ENX1202" s="4"/>
      <c r="ENY1202" s="4"/>
      <c r="ENZ1202" s="4"/>
      <c r="EOA1202" s="4"/>
      <c r="EOB1202" s="4"/>
      <c r="EOC1202" s="4"/>
      <c r="EOD1202" s="4"/>
      <c r="EOE1202" s="4"/>
      <c r="EOF1202" s="4"/>
      <c r="EOG1202" s="4"/>
      <c r="EOH1202" s="4"/>
      <c r="EOI1202" s="4"/>
      <c r="EOJ1202" s="4"/>
      <c r="EOK1202" s="4"/>
      <c r="EOL1202" s="4"/>
      <c r="EOM1202" s="4"/>
      <c r="EON1202" s="4"/>
      <c r="EOO1202" s="4"/>
      <c r="EOP1202" s="4"/>
      <c r="EOQ1202" s="4"/>
      <c r="EOR1202" s="4"/>
      <c r="EOS1202" s="4"/>
      <c r="EOT1202" s="4"/>
      <c r="EOU1202" s="4"/>
      <c r="EOV1202" s="4"/>
      <c r="EOW1202" s="4"/>
      <c r="EOX1202" s="4"/>
      <c r="EOY1202" s="4"/>
      <c r="EOZ1202" s="4"/>
      <c r="EPA1202" s="4"/>
      <c r="EPB1202" s="4"/>
      <c r="EPC1202" s="4"/>
      <c r="EPD1202" s="4"/>
      <c r="EPE1202" s="4"/>
      <c r="EPF1202" s="4"/>
      <c r="EPG1202" s="4"/>
      <c r="EPH1202" s="4"/>
      <c r="EPI1202" s="4"/>
      <c r="EPJ1202" s="4"/>
      <c r="EPK1202" s="4"/>
      <c r="EPL1202" s="4"/>
      <c r="EPM1202" s="4"/>
      <c r="EPN1202" s="4"/>
      <c r="EPO1202" s="4"/>
      <c r="EPP1202" s="4"/>
      <c r="EPQ1202" s="4"/>
      <c r="EPR1202" s="4"/>
      <c r="EPS1202" s="4"/>
      <c r="EPT1202" s="4"/>
      <c r="EPU1202" s="4"/>
      <c r="EPV1202" s="4"/>
      <c r="EPW1202" s="4"/>
      <c r="EPX1202" s="4"/>
      <c r="EPY1202" s="4"/>
      <c r="EPZ1202" s="4"/>
      <c r="EQA1202" s="4"/>
      <c r="EQB1202" s="4"/>
      <c r="EQC1202" s="4"/>
      <c r="EQD1202" s="4"/>
      <c r="EQE1202" s="4"/>
      <c r="EQF1202" s="4"/>
      <c r="EQG1202" s="4"/>
      <c r="EQH1202" s="4"/>
      <c r="EQI1202" s="4"/>
      <c r="EQJ1202" s="4"/>
      <c r="EQK1202" s="4"/>
      <c r="EQL1202" s="4"/>
      <c r="EQM1202" s="4"/>
      <c r="EQN1202" s="4"/>
      <c r="EQO1202" s="4"/>
      <c r="EQP1202" s="4"/>
      <c r="EQQ1202" s="4"/>
      <c r="EQR1202" s="4"/>
      <c r="EQS1202" s="4"/>
      <c r="EQT1202" s="4"/>
      <c r="EQU1202" s="4"/>
      <c r="EQV1202" s="4"/>
      <c r="EQW1202" s="4"/>
      <c r="EQX1202" s="4"/>
      <c r="EQY1202" s="4"/>
      <c r="EQZ1202" s="4"/>
      <c r="ERA1202" s="4"/>
      <c r="ERB1202" s="4"/>
      <c r="ERC1202" s="4"/>
      <c r="ERD1202" s="4"/>
      <c r="ERE1202" s="4"/>
      <c r="ERF1202" s="4"/>
      <c r="ERG1202" s="4"/>
      <c r="ERH1202" s="4"/>
      <c r="ERI1202" s="4"/>
      <c r="ERJ1202" s="4"/>
      <c r="ERK1202" s="4"/>
      <c r="ERL1202" s="4"/>
      <c r="ERM1202" s="4"/>
      <c r="ERN1202" s="4"/>
      <c r="ERO1202" s="4"/>
      <c r="ERP1202" s="4"/>
      <c r="ERQ1202" s="4"/>
      <c r="ERR1202" s="4"/>
      <c r="ERS1202" s="4"/>
      <c r="ERT1202" s="4"/>
      <c r="ERU1202" s="4"/>
      <c r="ERV1202" s="4"/>
      <c r="ERW1202" s="4"/>
      <c r="ERX1202" s="4"/>
      <c r="ERY1202" s="4"/>
      <c r="ERZ1202" s="4"/>
      <c r="ESA1202" s="4"/>
      <c r="ESB1202" s="4"/>
      <c r="ESC1202" s="4"/>
      <c r="ESD1202" s="4"/>
      <c r="ESE1202" s="4"/>
      <c r="ESF1202" s="4"/>
      <c r="ESG1202" s="4"/>
      <c r="ESH1202" s="4"/>
      <c r="ESI1202" s="4"/>
      <c r="ESJ1202" s="4"/>
      <c r="ESK1202" s="4"/>
      <c r="ESL1202" s="4"/>
      <c r="ESM1202" s="4"/>
      <c r="ESN1202" s="4"/>
      <c r="ESO1202" s="4"/>
      <c r="ESP1202" s="4"/>
      <c r="ESQ1202" s="4"/>
      <c r="ESR1202" s="4"/>
      <c r="ESS1202" s="4"/>
      <c r="EST1202" s="4"/>
      <c r="ESU1202" s="4"/>
      <c r="ESV1202" s="4"/>
      <c r="ESW1202" s="4"/>
      <c r="ESX1202" s="4"/>
      <c r="ESY1202" s="4"/>
      <c r="ESZ1202" s="4"/>
      <c r="ETA1202" s="4"/>
      <c r="ETB1202" s="4"/>
      <c r="ETC1202" s="4"/>
      <c r="ETD1202" s="4"/>
      <c r="ETE1202" s="4"/>
      <c r="ETF1202" s="4"/>
      <c r="ETG1202" s="4"/>
      <c r="ETH1202" s="4"/>
      <c r="ETI1202" s="4"/>
      <c r="ETJ1202" s="4"/>
      <c r="ETK1202" s="4"/>
      <c r="ETL1202" s="4"/>
      <c r="ETM1202" s="4"/>
      <c r="ETN1202" s="4"/>
      <c r="ETO1202" s="4"/>
      <c r="ETP1202" s="4"/>
      <c r="ETQ1202" s="4"/>
      <c r="ETR1202" s="4"/>
      <c r="ETS1202" s="4"/>
      <c r="ETT1202" s="4"/>
      <c r="ETU1202" s="4"/>
      <c r="ETV1202" s="4"/>
      <c r="ETW1202" s="4"/>
      <c r="ETX1202" s="4"/>
      <c r="ETY1202" s="4"/>
      <c r="ETZ1202" s="4"/>
      <c r="EUA1202" s="4"/>
      <c r="EUB1202" s="4"/>
      <c r="EUC1202" s="4"/>
      <c r="EUD1202" s="4"/>
      <c r="EUE1202" s="4"/>
      <c r="EUF1202" s="4"/>
      <c r="EUG1202" s="4"/>
      <c r="EUH1202" s="4"/>
      <c r="EUI1202" s="4"/>
      <c r="EUJ1202" s="4"/>
      <c r="EUK1202" s="4"/>
      <c r="EUL1202" s="4"/>
      <c r="EUM1202" s="4"/>
      <c r="EUN1202" s="4"/>
      <c r="EUO1202" s="4"/>
      <c r="EUP1202" s="4"/>
      <c r="EUQ1202" s="4"/>
      <c r="EUR1202" s="4"/>
      <c r="EUS1202" s="4"/>
      <c r="EUT1202" s="4"/>
      <c r="EUU1202" s="4"/>
      <c r="EUV1202" s="4"/>
      <c r="EUW1202" s="4"/>
      <c r="EUX1202" s="4"/>
      <c r="EUY1202" s="4"/>
      <c r="EUZ1202" s="4"/>
      <c r="EVA1202" s="4"/>
      <c r="EVB1202" s="4"/>
      <c r="EVC1202" s="4"/>
      <c r="EVD1202" s="4"/>
      <c r="EVE1202" s="4"/>
      <c r="EVF1202" s="4"/>
      <c r="EVG1202" s="4"/>
      <c r="EVH1202" s="4"/>
      <c r="EVI1202" s="4"/>
      <c r="EVJ1202" s="4"/>
      <c r="EVK1202" s="4"/>
      <c r="EVL1202" s="4"/>
      <c r="EVM1202" s="4"/>
      <c r="EVN1202" s="4"/>
      <c r="EVO1202" s="4"/>
      <c r="EVP1202" s="4"/>
      <c r="EVQ1202" s="4"/>
      <c r="EVR1202" s="4"/>
      <c r="EVS1202" s="4"/>
      <c r="EVT1202" s="4"/>
      <c r="EVU1202" s="4"/>
      <c r="EVV1202" s="4"/>
      <c r="EVW1202" s="4"/>
      <c r="EVX1202" s="4"/>
      <c r="EVY1202" s="4"/>
      <c r="EVZ1202" s="4"/>
      <c r="EWA1202" s="4"/>
      <c r="EWB1202" s="4"/>
      <c r="EWC1202" s="4"/>
      <c r="EWD1202" s="4"/>
      <c r="EWE1202" s="4"/>
      <c r="EWF1202" s="4"/>
      <c r="EWG1202" s="4"/>
      <c r="EWH1202" s="4"/>
      <c r="EWI1202" s="4"/>
      <c r="EWJ1202" s="4"/>
      <c r="EWK1202" s="4"/>
      <c r="EWL1202" s="4"/>
      <c r="EWM1202" s="4"/>
      <c r="EWN1202" s="4"/>
      <c r="EWO1202" s="4"/>
      <c r="EWP1202" s="4"/>
      <c r="EWQ1202" s="4"/>
      <c r="EWR1202" s="4"/>
      <c r="EWS1202" s="4"/>
      <c r="EWT1202" s="4"/>
      <c r="EWU1202" s="4"/>
      <c r="EWV1202" s="4"/>
      <c r="EWW1202" s="4"/>
      <c r="EWX1202" s="4"/>
      <c r="EWY1202" s="4"/>
      <c r="EWZ1202" s="4"/>
      <c r="EXA1202" s="4"/>
      <c r="EXB1202" s="4"/>
      <c r="EXC1202" s="4"/>
      <c r="EXD1202" s="4"/>
      <c r="EXE1202" s="4"/>
      <c r="EXF1202" s="4"/>
      <c r="EXG1202" s="4"/>
      <c r="EXH1202" s="4"/>
      <c r="EXI1202" s="4"/>
      <c r="EXJ1202" s="4"/>
      <c r="EXK1202" s="4"/>
      <c r="EXL1202" s="4"/>
      <c r="EXM1202" s="4"/>
      <c r="EXN1202" s="4"/>
      <c r="EXO1202" s="4"/>
      <c r="EXP1202" s="4"/>
      <c r="EXQ1202" s="4"/>
      <c r="EXR1202" s="4"/>
      <c r="EXS1202" s="4"/>
      <c r="EXT1202" s="4"/>
      <c r="EXU1202" s="4"/>
      <c r="EXV1202" s="4"/>
      <c r="EXW1202" s="4"/>
      <c r="EXX1202" s="4"/>
      <c r="EXY1202" s="4"/>
      <c r="EXZ1202" s="4"/>
      <c r="EYA1202" s="4"/>
      <c r="EYB1202" s="4"/>
      <c r="EYC1202" s="4"/>
      <c r="EYD1202" s="4"/>
      <c r="EYE1202" s="4"/>
      <c r="EYF1202" s="4"/>
      <c r="EYG1202" s="4"/>
      <c r="EYH1202" s="4"/>
      <c r="EYI1202" s="4"/>
      <c r="EYJ1202" s="4"/>
      <c r="EYK1202" s="4"/>
      <c r="EYL1202" s="4"/>
      <c r="EYM1202" s="4"/>
      <c r="EYN1202" s="4"/>
      <c r="EYO1202" s="4"/>
      <c r="EYP1202" s="4"/>
      <c r="EYQ1202" s="4"/>
      <c r="EYR1202" s="4"/>
      <c r="EYS1202" s="4"/>
      <c r="EYT1202" s="4"/>
      <c r="EYU1202" s="4"/>
      <c r="EYV1202" s="4"/>
      <c r="EYW1202" s="4"/>
      <c r="EYX1202" s="4"/>
      <c r="EYY1202" s="4"/>
      <c r="EYZ1202" s="4"/>
      <c r="EZA1202" s="4"/>
      <c r="EZB1202" s="4"/>
      <c r="EZC1202" s="4"/>
      <c r="EZD1202" s="4"/>
      <c r="EZE1202" s="4"/>
      <c r="EZF1202" s="4"/>
      <c r="EZG1202" s="4"/>
      <c r="EZH1202" s="4"/>
      <c r="EZI1202" s="4"/>
      <c r="EZJ1202" s="4"/>
      <c r="EZK1202" s="4"/>
      <c r="EZL1202" s="4"/>
      <c r="EZM1202" s="4"/>
      <c r="EZN1202" s="4"/>
      <c r="EZO1202" s="4"/>
      <c r="EZP1202" s="4"/>
      <c r="EZQ1202" s="4"/>
      <c r="EZR1202" s="4"/>
      <c r="EZS1202" s="4"/>
      <c r="EZT1202" s="4"/>
      <c r="EZU1202" s="4"/>
      <c r="EZV1202" s="4"/>
      <c r="EZW1202" s="4"/>
      <c r="EZX1202" s="4"/>
      <c r="EZY1202" s="4"/>
      <c r="EZZ1202" s="4"/>
      <c r="FAA1202" s="4"/>
      <c r="FAB1202" s="4"/>
      <c r="FAC1202" s="4"/>
      <c r="FAD1202" s="4"/>
      <c r="FAE1202" s="4"/>
      <c r="FAF1202" s="4"/>
      <c r="FAG1202" s="4"/>
      <c r="FAH1202" s="4"/>
      <c r="FAI1202" s="4"/>
      <c r="FAJ1202" s="4"/>
      <c r="FAK1202" s="4"/>
      <c r="FAL1202" s="4"/>
      <c r="FAM1202" s="4"/>
      <c r="FAN1202" s="4"/>
      <c r="FAO1202" s="4"/>
      <c r="FAP1202" s="4"/>
      <c r="FAQ1202" s="4"/>
      <c r="FAR1202" s="4"/>
      <c r="FAS1202" s="4"/>
      <c r="FAT1202" s="4"/>
      <c r="FAU1202" s="4"/>
      <c r="FAV1202" s="4"/>
      <c r="FAW1202" s="4"/>
      <c r="FAX1202" s="4"/>
      <c r="FAY1202" s="4"/>
      <c r="FAZ1202" s="4"/>
      <c r="FBA1202" s="4"/>
      <c r="FBB1202" s="4"/>
      <c r="FBC1202" s="4"/>
      <c r="FBD1202" s="4"/>
      <c r="FBE1202" s="4"/>
      <c r="FBF1202" s="4"/>
      <c r="FBG1202" s="4"/>
      <c r="FBH1202" s="4"/>
      <c r="FBI1202" s="4"/>
      <c r="FBJ1202" s="4"/>
      <c r="FBK1202" s="4"/>
      <c r="FBL1202" s="4"/>
      <c r="FBM1202" s="4"/>
      <c r="FBN1202" s="4"/>
      <c r="FBO1202" s="4"/>
      <c r="FBP1202" s="4"/>
      <c r="FBQ1202" s="4"/>
      <c r="FBR1202" s="4"/>
      <c r="FBS1202" s="4"/>
      <c r="FBT1202" s="4"/>
      <c r="FBU1202" s="4"/>
      <c r="FBV1202" s="4"/>
      <c r="FBW1202" s="4"/>
      <c r="FBX1202" s="4"/>
      <c r="FBY1202" s="4"/>
      <c r="FBZ1202" s="4"/>
      <c r="FCA1202" s="4"/>
      <c r="FCB1202" s="4"/>
      <c r="FCC1202" s="4"/>
      <c r="FCD1202" s="4"/>
      <c r="FCE1202" s="4"/>
      <c r="FCF1202" s="4"/>
      <c r="FCG1202" s="4"/>
      <c r="FCH1202" s="4"/>
      <c r="FCI1202" s="4"/>
      <c r="FCJ1202" s="4"/>
      <c r="FCK1202" s="4"/>
      <c r="FCL1202" s="4"/>
      <c r="FCM1202" s="4"/>
      <c r="FCN1202" s="4"/>
      <c r="FCO1202" s="4"/>
      <c r="FCP1202" s="4"/>
      <c r="FCQ1202" s="4"/>
      <c r="FCR1202" s="4"/>
      <c r="FCS1202" s="4"/>
      <c r="FCT1202" s="4"/>
      <c r="FCU1202" s="4"/>
      <c r="FCV1202" s="4"/>
      <c r="FCW1202" s="4"/>
      <c r="FCX1202" s="4"/>
      <c r="FCY1202" s="4"/>
      <c r="FCZ1202" s="4"/>
      <c r="FDA1202" s="4"/>
      <c r="FDB1202" s="4"/>
      <c r="FDC1202" s="4"/>
      <c r="FDD1202" s="4"/>
      <c r="FDE1202" s="4"/>
      <c r="FDF1202" s="4"/>
      <c r="FDG1202" s="4"/>
      <c r="FDH1202" s="4"/>
      <c r="FDI1202" s="4"/>
      <c r="FDJ1202" s="4"/>
      <c r="FDK1202" s="4"/>
      <c r="FDL1202" s="4"/>
      <c r="FDM1202" s="4"/>
      <c r="FDN1202" s="4"/>
      <c r="FDO1202" s="4"/>
      <c r="FDP1202" s="4"/>
      <c r="FDQ1202" s="4"/>
      <c r="FDR1202" s="4"/>
      <c r="FDS1202" s="4"/>
      <c r="FDT1202" s="4"/>
      <c r="FDU1202" s="4"/>
      <c r="FDV1202" s="4"/>
      <c r="FDW1202" s="4"/>
      <c r="FDX1202" s="4"/>
      <c r="FDY1202" s="4"/>
      <c r="FDZ1202" s="4"/>
      <c r="FEA1202" s="4"/>
      <c r="FEB1202" s="4"/>
      <c r="FEC1202" s="4"/>
      <c r="FED1202" s="4"/>
      <c r="FEE1202" s="4"/>
      <c r="FEF1202" s="4"/>
      <c r="FEG1202" s="4"/>
      <c r="FEH1202" s="4"/>
      <c r="FEI1202" s="4"/>
      <c r="FEJ1202" s="4"/>
      <c r="FEK1202" s="4"/>
      <c r="FEL1202" s="4"/>
      <c r="FEM1202" s="4"/>
      <c r="FEN1202" s="4"/>
      <c r="FEO1202" s="4"/>
      <c r="FEP1202" s="4"/>
      <c r="FEQ1202" s="4"/>
      <c r="FER1202" s="4"/>
      <c r="FES1202" s="4"/>
      <c r="FET1202" s="4"/>
      <c r="FEU1202" s="4"/>
      <c r="FEV1202" s="4"/>
      <c r="FEW1202" s="4"/>
      <c r="FEX1202" s="4"/>
      <c r="FEY1202" s="4"/>
      <c r="FEZ1202" s="4"/>
      <c r="FFA1202" s="4"/>
      <c r="FFB1202" s="4"/>
      <c r="FFC1202" s="4"/>
      <c r="FFD1202" s="4"/>
      <c r="FFE1202" s="4"/>
      <c r="FFF1202" s="4"/>
      <c r="FFG1202" s="4"/>
      <c r="FFH1202" s="4"/>
      <c r="FFI1202" s="4"/>
      <c r="FFJ1202" s="4"/>
      <c r="FFK1202" s="4"/>
      <c r="FFL1202" s="4"/>
      <c r="FFM1202" s="4"/>
      <c r="FFN1202" s="4"/>
      <c r="FFO1202" s="4"/>
      <c r="FFP1202" s="4"/>
      <c r="FFQ1202" s="4"/>
      <c r="FFR1202" s="4"/>
      <c r="FFS1202" s="4"/>
      <c r="FFT1202" s="4"/>
      <c r="FFU1202" s="4"/>
      <c r="FFV1202" s="4"/>
      <c r="FFW1202" s="4"/>
      <c r="FFX1202" s="4"/>
      <c r="FFY1202" s="4"/>
      <c r="FFZ1202" s="4"/>
      <c r="FGA1202" s="4"/>
      <c r="FGB1202" s="4"/>
      <c r="FGC1202" s="4"/>
      <c r="FGD1202" s="4"/>
      <c r="FGE1202" s="4"/>
      <c r="FGF1202" s="4"/>
      <c r="FGG1202" s="4"/>
      <c r="FGH1202" s="4"/>
      <c r="FGI1202" s="4"/>
      <c r="FGJ1202" s="4"/>
      <c r="FGK1202" s="4"/>
      <c r="FGL1202" s="4"/>
      <c r="FGM1202" s="4"/>
      <c r="FGN1202" s="4"/>
      <c r="FGO1202" s="4"/>
      <c r="FGP1202" s="4"/>
      <c r="FGQ1202" s="4"/>
      <c r="FGR1202" s="4"/>
      <c r="FGS1202" s="4"/>
      <c r="FGT1202" s="4"/>
      <c r="FGU1202" s="4"/>
      <c r="FGV1202" s="4"/>
      <c r="FGW1202" s="4"/>
      <c r="FGX1202" s="4"/>
      <c r="FGY1202" s="4"/>
      <c r="FGZ1202" s="4"/>
      <c r="FHA1202" s="4"/>
      <c r="FHB1202" s="4"/>
      <c r="FHC1202" s="4"/>
      <c r="FHD1202" s="4"/>
      <c r="FHE1202" s="4"/>
      <c r="FHF1202" s="4"/>
      <c r="FHG1202" s="4"/>
      <c r="FHH1202" s="4"/>
      <c r="FHI1202" s="4"/>
      <c r="FHJ1202" s="4"/>
      <c r="FHK1202" s="4"/>
      <c r="FHL1202" s="4"/>
      <c r="FHM1202" s="4"/>
      <c r="FHN1202" s="4"/>
      <c r="FHO1202" s="4"/>
      <c r="FHP1202" s="4"/>
      <c r="FHQ1202" s="4"/>
      <c r="FHR1202" s="4"/>
      <c r="FHS1202" s="4"/>
      <c r="FHT1202" s="4"/>
      <c r="FHU1202" s="4"/>
      <c r="FHV1202" s="4"/>
      <c r="FHW1202" s="4"/>
      <c r="FHX1202" s="4"/>
      <c r="FHY1202" s="4"/>
      <c r="FHZ1202" s="4"/>
      <c r="FIA1202" s="4"/>
      <c r="FIB1202" s="4"/>
      <c r="FIC1202" s="4"/>
      <c r="FID1202" s="4"/>
      <c r="FIE1202" s="4"/>
      <c r="FIF1202" s="4"/>
      <c r="FIG1202" s="4"/>
      <c r="FIH1202" s="4"/>
      <c r="FII1202" s="4"/>
      <c r="FIJ1202" s="4"/>
      <c r="FIK1202" s="4"/>
      <c r="FIL1202" s="4"/>
      <c r="FIM1202" s="4"/>
      <c r="FIN1202" s="4"/>
      <c r="FIO1202" s="4"/>
      <c r="FIP1202" s="4"/>
      <c r="FIQ1202" s="4"/>
      <c r="FIR1202" s="4"/>
      <c r="FIS1202" s="4"/>
      <c r="FIT1202" s="4"/>
      <c r="FIU1202" s="4"/>
      <c r="FIV1202" s="4"/>
      <c r="FIW1202" s="4"/>
      <c r="FIX1202" s="4"/>
      <c r="FIY1202" s="4"/>
      <c r="FIZ1202" s="4"/>
      <c r="FJA1202" s="4"/>
      <c r="FJB1202" s="4"/>
      <c r="FJC1202" s="4"/>
      <c r="FJD1202" s="4"/>
      <c r="FJE1202" s="4"/>
      <c r="FJF1202" s="4"/>
      <c r="FJG1202" s="4"/>
      <c r="FJH1202" s="4"/>
      <c r="FJI1202" s="4"/>
      <c r="FJJ1202" s="4"/>
      <c r="FJK1202" s="4"/>
      <c r="FJL1202" s="4"/>
      <c r="FJM1202" s="4"/>
      <c r="FJN1202" s="4"/>
      <c r="FJO1202" s="4"/>
      <c r="FJP1202" s="4"/>
      <c r="FJQ1202" s="4"/>
      <c r="FJR1202" s="4"/>
      <c r="FJS1202" s="4"/>
      <c r="FJT1202" s="4"/>
      <c r="FJU1202" s="4"/>
      <c r="FJV1202" s="4"/>
      <c r="FJW1202" s="4"/>
      <c r="FJX1202" s="4"/>
      <c r="FJY1202" s="4"/>
      <c r="FJZ1202" s="4"/>
      <c r="FKA1202" s="4"/>
      <c r="FKB1202" s="4"/>
      <c r="FKC1202" s="4"/>
      <c r="FKD1202" s="4"/>
      <c r="FKE1202" s="4"/>
      <c r="FKF1202" s="4"/>
      <c r="FKG1202" s="4"/>
      <c r="FKH1202" s="4"/>
      <c r="FKI1202" s="4"/>
      <c r="FKJ1202" s="4"/>
      <c r="FKK1202" s="4"/>
      <c r="FKL1202" s="4"/>
      <c r="FKM1202" s="4"/>
      <c r="FKN1202" s="4"/>
      <c r="FKO1202" s="4"/>
      <c r="FKP1202" s="4"/>
      <c r="FKQ1202" s="4"/>
      <c r="FKR1202" s="4"/>
      <c r="FKS1202" s="4"/>
      <c r="FKT1202" s="4"/>
      <c r="FKU1202" s="4"/>
      <c r="FKV1202" s="4"/>
      <c r="FKW1202" s="4"/>
      <c r="FKX1202" s="4"/>
      <c r="FKY1202" s="4"/>
      <c r="FKZ1202" s="4"/>
      <c r="FLA1202" s="4"/>
      <c r="FLB1202" s="4"/>
      <c r="FLC1202" s="4"/>
      <c r="FLD1202" s="4"/>
      <c r="FLE1202" s="4"/>
      <c r="FLF1202" s="4"/>
      <c r="FLG1202" s="4"/>
      <c r="FLH1202" s="4"/>
      <c r="FLI1202" s="4"/>
      <c r="FLJ1202" s="4"/>
      <c r="FLK1202" s="4"/>
      <c r="FLL1202" s="4"/>
      <c r="FLM1202" s="4"/>
      <c r="FLN1202" s="4"/>
      <c r="FLO1202" s="4"/>
      <c r="FLP1202" s="4"/>
      <c r="FLQ1202" s="4"/>
      <c r="FLR1202" s="4"/>
      <c r="FLS1202" s="4"/>
      <c r="FLT1202" s="4"/>
      <c r="FLU1202" s="4"/>
      <c r="FLV1202" s="4"/>
      <c r="FLW1202" s="4"/>
      <c r="FLX1202" s="4"/>
      <c r="FLY1202" s="4"/>
      <c r="FLZ1202" s="4"/>
      <c r="FMA1202" s="4"/>
      <c r="FMB1202" s="4"/>
      <c r="FMC1202" s="4"/>
      <c r="FMD1202" s="4"/>
      <c r="FME1202" s="4"/>
      <c r="FMF1202" s="4"/>
      <c r="FMG1202" s="4"/>
      <c r="FMH1202" s="4"/>
      <c r="FMI1202" s="4"/>
      <c r="FMJ1202" s="4"/>
      <c r="FMK1202" s="4"/>
      <c r="FML1202" s="4"/>
      <c r="FMM1202" s="4"/>
      <c r="FMN1202" s="4"/>
      <c r="FMO1202" s="4"/>
      <c r="FMP1202" s="4"/>
      <c r="FMQ1202" s="4"/>
      <c r="FMR1202" s="4"/>
      <c r="FMS1202" s="4"/>
      <c r="FMT1202" s="4"/>
      <c r="FMU1202" s="4"/>
      <c r="FMV1202" s="4"/>
      <c r="FMW1202" s="4"/>
      <c r="FMX1202" s="4"/>
      <c r="FMY1202" s="4"/>
      <c r="FMZ1202" s="4"/>
      <c r="FNA1202" s="4"/>
      <c r="FNB1202" s="4"/>
      <c r="FNC1202" s="4"/>
      <c r="FND1202" s="4"/>
      <c r="FNE1202" s="4"/>
      <c r="FNF1202" s="4"/>
      <c r="FNG1202" s="4"/>
      <c r="FNH1202" s="4"/>
      <c r="FNI1202" s="4"/>
      <c r="FNJ1202" s="4"/>
      <c r="FNK1202" s="4"/>
      <c r="FNL1202" s="4"/>
      <c r="FNM1202" s="4"/>
      <c r="FNN1202" s="4"/>
      <c r="FNO1202" s="4"/>
      <c r="FNP1202" s="4"/>
      <c r="FNQ1202" s="4"/>
      <c r="FNR1202" s="4"/>
      <c r="FNS1202" s="4"/>
      <c r="FNT1202" s="4"/>
      <c r="FNU1202" s="4"/>
      <c r="FNV1202" s="4"/>
      <c r="FNW1202" s="4"/>
      <c r="FNX1202" s="4"/>
      <c r="FNY1202" s="4"/>
      <c r="FNZ1202" s="4"/>
      <c r="FOA1202" s="4"/>
      <c r="FOB1202" s="4"/>
      <c r="FOC1202" s="4"/>
      <c r="FOD1202" s="4"/>
      <c r="FOE1202" s="4"/>
      <c r="FOF1202" s="4"/>
      <c r="FOG1202" s="4"/>
      <c r="FOH1202" s="4"/>
      <c r="FOI1202" s="4"/>
      <c r="FOJ1202" s="4"/>
      <c r="FOK1202" s="4"/>
      <c r="FOL1202" s="4"/>
      <c r="FOM1202" s="4"/>
      <c r="FON1202" s="4"/>
      <c r="FOO1202" s="4"/>
      <c r="FOP1202" s="4"/>
      <c r="FOQ1202" s="4"/>
      <c r="FOR1202" s="4"/>
      <c r="FOS1202" s="4"/>
      <c r="FOT1202" s="4"/>
      <c r="FOU1202" s="4"/>
      <c r="FOV1202" s="4"/>
      <c r="FOW1202" s="4"/>
      <c r="FOX1202" s="4"/>
      <c r="FOY1202" s="4"/>
      <c r="FOZ1202" s="4"/>
      <c r="FPA1202" s="4"/>
      <c r="FPB1202" s="4"/>
      <c r="FPC1202" s="4"/>
      <c r="FPD1202" s="4"/>
      <c r="FPE1202" s="4"/>
      <c r="FPF1202" s="4"/>
      <c r="FPG1202" s="4"/>
      <c r="FPH1202" s="4"/>
      <c r="FPI1202" s="4"/>
      <c r="FPJ1202" s="4"/>
      <c r="FPK1202" s="4"/>
      <c r="FPL1202" s="4"/>
      <c r="FPM1202" s="4"/>
      <c r="FPN1202" s="4"/>
      <c r="FPO1202" s="4"/>
      <c r="FPP1202" s="4"/>
      <c r="FPQ1202" s="4"/>
      <c r="FPR1202" s="4"/>
      <c r="FPS1202" s="4"/>
      <c r="FPT1202" s="4"/>
      <c r="FPU1202" s="4"/>
      <c r="FPV1202" s="4"/>
      <c r="FPW1202" s="4"/>
      <c r="FPX1202" s="4"/>
      <c r="FPY1202" s="4"/>
      <c r="FPZ1202" s="4"/>
      <c r="FQA1202" s="4"/>
      <c r="FQB1202" s="4"/>
      <c r="FQC1202" s="4"/>
      <c r="FQD1202" s="4"/>
      <c r="FQE1202" s="4"/>
      <c r="FQF1202" s="4"/>
      <c r="FQG1202" s="4"/>
      <c r="FQH1202" s="4"/>
      <c r="FQI1202" s="4"/>
      <c r="FQJ1202" s="4"/>
      <c r="FQK1202" s="4"/>
      <c r="FQL1202" s="4"/>
      <c r="FQM1202" s="4"/>
      <c r="FQN1202" s="4"/>
      <c r="FQO1202" s="4"/>
      <c r="FQP1202" s="4"/>
      <c r="FQQ1202" s="4"/>
      <c r="FQR1202" s="4"/>
      <c r="FQS1202" s="4"/>
      <c r="FQT1202" s="4"/>
      <c r="FQU1202" s="4"/>
      <c r="FQV1202" s="4"/>
      <c r="FQW1202" s="4"/>
      <c r="FQX1202" s="4"/>
      <c r="FQY1202" s="4"/>
      <c r="FQZ1202" s="4"/>
      <c r="FRA1202" s="4"/>
      <c r="FRB1202" s="4"/>
      <c r="FRC1202" s="4"/>
      <c r="FRD1202" s="4"/>
      <c r="FRE1202" s="4"/>
      <c r="FRF1202" s="4"/>
      <c r="FRG1202" s="4"/>
      <c r="FRH1202" s="4"/>
      <c r="FRI1202" s="4"/>
      <c r="FRJ1202" s="4"/>
      <c r="FRK1202" s="4"/>
      <c r="FRL1202" s="4"/>
      <c r="FRM1202" s="4"/>
      <c r="FRN1202" s="4"/>
      <c r="FRO1202" s="4"/>
      <c r="FRP1202" s="4"/>
      <c r="FRQ1202" s="4"/>
      <c r="FRR1202" s="4"/>
      <c r="FRS1202" s="4"/>
      <c r="FRT1202" s="4"/>
      <c r="FRU1202" s="4"/>
      <c r="FRV1202" s="4"/>
      <c r="FRW1202" s="4"/>
      <c r="FRX1202" s="4"/>
      <c r="FRY1202" s="4"/>
      <c r="FRZ1202" s="4"/>
      <c r="FSA1202" s="4"/>
      <c r="FSB1202" s="4"/>
      <c r="FSC1202" s="4"/>
      <c r="FSD1202" s="4"/>
      <c r="FSE1202" s="4"/>
      <c r="FSF1202" s="4"/>
      <c r="FSG1202" s="4"/>
      <c r="FSH1202" s="4"/>
      <c r="FSI1202" s="4"/>
      <c r="FSJ1202" s="4"/>
      <c r="FSK1202" s="4"/>
      <c r="FSL1202" s="4"/>
      <c r="FSM1202" s="4"/>
      <c r="FSN1202" s="4"/>
      <c r="FSO1202" s="4"/>
      <c r="FSP1202" s="4"/>
      <c r="FSQ1202" s="4"/>
      <c r="FSR1202" s="4"/>
      <c r="FSS1202" s="4"/>
      <c r="FST1202" s="4"/>
      <c r="FSU1202" s="4"/>
      <c r="FSV1202" s="4"/>
      <c r="FSW1202" s="4"/>
      <c r="FSX1202" s="4"/>
      <c r="FSY1202" s="4"/>
      <c r="FSZ1202" s="4"/>
      <c r="FTA1202" s="4"/>
      <c r="FTB1202" s="4"/>
      <c r="FTC1202" s="4"/>
      <c r="FTD1202" s="4"/>
      <c r="FTE1202" s="4"/>
      <c r="FTF1202" s="4"/>
      <c r="FTG1202" s="4"/>
      <c r="FTH1202" s="4"/>
      <c r="FTI1202" s="4"/>
      <c r="FTJ1202" s="4"/>
      <c r="FTK1202" s="4"/>
      <c r="FTL1202" s="4"/>
      <c r="FTM1202" s="4"/>
      <c r="FTN1202" s="4"/>
      <c r="FTO1202" s="4"/>
      <c r="FTP1202" s="4"/>
      <c r="FTQ1202" s="4"/>
      <c r="FTR1202" s="4"/>
      <c r="FTS1202" s="4"/>
      <c r="FTT1202" s="4"/>
      <c r="FTU1202" s="4"/>
      <c r="FTV1202" s="4"/>
      <c r="FTW1202" s="4"/>
      <c r="FTX1202" s="4"/>
      <c r="FTY1202" s="4"/>
      <c r="FTZ1202" s="4"/>
      <c r="FUA1202" s="4"/>
      <c r="FUB1202" s="4"/>
      <c r="FUC1202" s="4"/>
      <c r="FUD1202" s="4"/>
      <c r="FUE1202" s="4"/>
      <c r="FUF1202" s="4"/>
      <c r="FUG1202" s="4"/>
      <c r="FUH1202" s="4"/>
      <c r="FUI1202" s="4"/>
      <c r="FUJ1202" s="4"/>
      <c r="FUK1202" s="4"/>
      <c r="FUL1202" s="4"/>
      <c r="FUM1202" s="4"/>
      <c r="FUN1202" s="4"/>
      <c r="FUO1202" s="4"/>
      <c r="FUP1202" s="4"/>
      <c r="FUQ1202" s="4"/>
      <c r="FUR1202" s="4"/>
      <c r="FUS1202" s="4"/>
      <c r="FUT1202" s="4"/>
      <c r="FUU1202" s="4"/>
      <c r="FUV1202" s="4"/>
      <c r="FUW1202" s="4"/>
      <c r="FUX1202" s="4"/>
      <c r="FUY1202" s="4"/>
      <c r="FUZ1202" s="4"/>
      <c r="FVA1202" s="4"/>
      <c r="FVB1202" s="4"/>
      <c r="FVC1202" s="4"/>
      <c r="FVD1202" s="4"/>
      <c r="FVE1202" s="4"/>
      <c r="FVF1202" s="4"/>
      <c r="FVG1202" s="4"/>
      <c r="FVH1202" s="4"/>
      <c r="FVI1202" s="4"/>
      <c r="FVJ1202" s="4"/>
      <c r="FVK1202" s="4"/>
      <c r="FVL1202" s="4"/>
      <c r="FVM1202" s="4"/>
      <c r="FVN1202" s="4"/>
      <c r="FVO1202" s="4"/>
      <c r="FVP1202" s="4"/>
      <c r="FVQ1202" s="4"/>
      <c r="FVR1202" s="4"/>
      <c r="FVS1202" s="4"/>
      <c r="FVT1202" s="4"/>
      <c r="FVU1202" s="4"/>
      <c r="FVV1202" s="4"/>
      <c r="FVW1202" s="4"/>
      <c r="FVX1202" s="4"/>
      <c r="FVY1202" s="4"/>
      <c r="FVZ1202" s="4"/>
      <c r="FWA1202" s="4"/>
      <c r="FWB1202" s="4"/>
      <c r="FWC1202" s="4"/>
      <c r="FWD1202" s="4"/>
      <c r="FWE1202" s="4"/>
      <c r="FWF1202" s="4"/>
      <c r="FWG1202" s="4"/>
      <c r="FWH1202" s="4"/>
      <c r="FWI1202" s="4"/>
      <c r="FWJ1202" s="4"/>
      <c r="FWK1202" s="4"/>
      <c r="FWL1202" s="4"/>
      <c r="FWM1202" s="4"/>
      <c r="FWN1202" s="4"/>
      <c r="FWO1202" s="4"/>
      <c r="FWP1202" s="4"/>
      <c r="FWQ1202" s="4"/>
      <c r="FWR1202" s="4"/>
      <c r="FWS1202" s="4"/>
      <c r="FWT1202" s="4"/>
      <c r="FWU1202" s="4"/>
      <c r="FWV1202" s="4"/>
      <c r="FWW1202" s="4"/>
      <c r="FWX1202" s="4"/>
      <c r="FWY1202" s="4"/>
      <c r="FWZ1202" s="4"/>
      <c r="FXA1202" s="4"/>
      <c r="FXB1202" s="4"/>
      <c r="FXC1202" s="4"/>
      <c r="FXD1202" s="4"/>
      <c r="FXE1202" s="4"/>
      <c r="FXF1202" s="4"/>
      <c r="FXG1202" s="4"/>
      <c r="FXH1202" s="4"/>
      <c r="FXI1202" s="4"/>
      <c r="FXJ1202" s="4"/>
      <c r="FXK1202" s="4"/>
      <c r="FXL1202" s="4"/>
      <c r="FXM1202" s="4"/>
      <c r="FXN1202" s="4"/>
      <c r="FXO1202" s="4"/>
      <c r="FXP1202" s="4"/>
      <c r="FXQ1202" s="4"/>
      <c r="FXR1202" s="4"/>
      <c r="FXS1202" s="4"/>
      <c r="FXT1202" s="4"/>
      <c r="FXU1202" s="4"/>
      <c r="FXV1202" s="4"/>
      <c r="FXW1202" s="4"/>
      <c r="FXX1202" s="4"/>
      <c r="FXY1202" s="4"/>
      <c r="FXZ1202" s="4"/>
      <c r="FYA1202" s="4"/>
      <c r="FYB1202" s="4"/>
      <c r="FYC1202" s="4"/>
      <c r="FYD1202" s="4"/>
      <c r="FYE1202" s="4"/>
      <c r="FYF1202" s="4"/>
      <c r="FYG1202" s="4"/>
      <c r="FYH1202" s="4"/>
      <c r="FYI1202" s="4"/>
      <c r="FYJ1202" s="4"/>
      <c r="FYK1202" s="4"/>
      <c r="FYL1202" s="4"/>
      <c r="FYM1202" s="4"/>
      <c r="FYN1202" s="4"/>
      <c r="FYO1202" s="4"/>
      <c r="FYP1202" s="4"/>
      <c r="FYQ1202" s="4"/>
      <c r="FYR1202" s="4"/>
      <c r="FYS1202" s="4"/>
      <c r="FYT1202" s="4"/>
      <c r="FYU1202" s="4"/>
      <c r="FYV1202" s="4"/>
      <c r="FYW1202" s="4"/>
      <c r="FYX1202" s="4"/>
      <c r="FYY1202" s="4"/>
      <c r="FYZ1202" s="4"/>
      <c r="FZA1202" s="4"/>
      <c r="FZB1202" s="4"/>
      <c r="FZC1202" s="4"/>
      <c r="FZD1202" s="4"/>
      <c r="FZE1202" s="4"/>
      <c r="FZF1202" s="4"/>
      <c r="FZG1202" s="4"/>
      <c r="FZH1202" s="4"/>
      <c r="FZI1202" s="4"/>
      <c r="FZJ1202" s="4"/>
      <c r="FZK1202" s="4"/>
      <c r="FZL1202" s="4"/>
      <c r="FZM1202" s="4"/>
      <c r="FZN1202" s="4"/>
      <c r="FZO1202" s="4"/>
      <c r="FZP1202" s="4"/>
      <c r="FZQ1202" s="4"/>
      <c r="FZR1202" s="4"/>
      <c r="FZS1202" s="4"/>
      <c r="FZT1202" s="4"/>
      <c r="FZU1202" s="4"/>
      <c r="FZV1202" s="4"/>
      <c r="FZW1202" s="4"/>
      <c r="FZX1202" s="4"/>
      <c r="FZY1202" s="4"/>
      <c r="FZZ1202" s="4"/>
      <c r="GAA1202" s="4"/>
      <c r="GAB1202" s="4"/>
      <c r="GAC1202" s="4"/>
      <c r="GAD1202" s="4"/>
      <c r="GAE1202" s="4"/>
      <c r="GAF1202" s="4"/>
      <c r="GAG1202" s="4"/>
      <c r="GAH1202" s="4"/>
      <c r="GAI1202" s="4"/>
      <c r="GAJ1202" s="4"/>
      <c r="GAK1202" s="4"/>
      <c r="GAL1202" s="4"/>
      <c r="GAM1202" s="4"/>
      <c r="GAN1202" s="4"/>
      <c r="GAO1202" s="4"/>
      <c r="GAP1202" s="4"/>
      <c r="GAQ1202" s="4"/>
      <c r="GAR1202" s="4"/>
      <c r="GAS1202" s="4"/>
      <c r="GAT1202" s="4"/>
      <c r="GAU1202" s="4"/>
      <c r="GAV1202" s="4"/>
      <c r="GAW1202" s="4"/>
      <c r="GAX1202" s="4"/>
      <c r="GAY1202" s="4"/>
      <c r="GAZ1202" s="4"/>
      <c r="GBA1202" s="4"/>
      <c r="GBB1202" s="4"/>
      <c r="GBC1202" s="4"/>
      <c r="GBD1202" s="4"/>
      <c r="GBE1202" s="4"/>
      <c r="GBF1202" s="4"/>
      <c r="GBG1202" s="4"/>
      <c r="GBH1202" s="4"/>
      <c r="GBI1202" s="4"/>
      <c r="GBJ1202" s="4"/>
      <c r="GBK1202" s="4"/>
      <c r="GBL1202" s="4"/>
      <c r="GBM1202" s="4"/>
      <c r="GBN1202" s="4"/>
      <c r="GBO1202" s="4"/>
      <c r="GBP1202" s="4"/>
      <c r="GBQ1202" s="4"/>
      <c r="GBR1202" s="4"/>
      <c r="GBS1202" s="4"/>
      <c r="GBT1202" s="4"/>
      <c r="GBU1202" s="4"/>
      <c r="GBV1202" s="4"/>
      <c r="GBW1202" s="4"/>
      <c r="GBX1202" s="4"/>
      <c r="GBY1202" s="4"/>
      <c r="GBZ1202" s="4"/>
      <c r="GCA1202" s="4"/>
      <c r="GCB1202" s="4"/>
      <c r="GCC1202" s="4"/>
      <c r="GCD1202" s="4"/>
      <c r="GCE1202" s="4"/>
      <c r="GCF1202" s="4"/>
      <c r="GCG1202" s="4"/>
      <c r="GCH1202" s="4"/>
      <c r="GCI1202" s="4"/>
      <c r="GCJ1202" s="4"/>
      <c r="GCK1202" s="4"/>
      <c r="GCL1202" s="4"/>
      <c r="GCM1202" s="4"/>
      <c r="GCN1202" s="4"/>
      <c r="GCO1202" s="4"/>
      <c r="GCP1202" s="4"/>
      <c r="GCQ1202" s="4"/>
      <c r="GCR1202" s="4"/>
      <c r="GCS1202" s="4"/>
      <c r="GCT1202" s="4"/>
      <c r="GCU1202" s="4"/>
      <c r="GCV1202" s="4"/>
      <c r="GCW1202" s="4"/>
      <c r="GCX1202" s="4"/>
      <c r="GCY1202" s="4"/>
      <c r="GCZ1202" s="4"/>
      <c r="GDA1202" s="4"/>
      <c r="GDB1202" s="4"/>
      <c r="GDC1202" s="4"/>
      <c r="GDD1202" s="4"/>
      <c r="GDE1202" s="4"/>
      <c r="GDF1202" s="4"/>
      <c r="GDG1202" s="4"/>
      <c r="GDH1202" s="4"/>
      <c r="GDI1202" s="4"/>
      <c r="GDJ1202" s="4"/>
      <c r="GDK1202" s="4"/>
      <c r="GDL1202" s="4"/>
      <c r="GDM1202" s="4"/>
      <c r="GDN1202" s="4"/>
      <c r="GDO1202" s="4"/>
      <c r="GDP1202" s="4"/>
      <c r="GDQ1202" s="4"/>
      <c r="GDR1202" s="4"/>
      <c r="GDS1202" s="4"/>
      <c r="GDT1202" s="4"/>
      <c r="GDU1202" s="4"/>
      <c r="GDV1202" s="4"/>
      <c r="GDW1202" s="4"/>
      <c r="GDX1202" s="4"/>
      <c r="GDY1202" s="4"/>
      <c r="GDZ1202" s="4"/>
      <c r="GEA1202" s="4"/>
      <c r="GEB1202" s="4"/>
      <c r="GEC1202" s="4"/>
      <c r="GED1202" s="4"/>
      <c r="GEE1202" s="4"/>
      <c r="GEF1202" s="4"/>
      <c r="GEG1202" s="4"/>
      <c r="GEH1202" s="4"/>
      <c r="GEI1202" s="4"/>
      <c r="GEJ1202" s="4"/>
      <c r="GEK1202" s="4"/>
      <c r="GEL1202" s="4"/>
      <c r="GEM1202" s="4"/>
      <c r="GEN1202" s="4"/>
      <c r="GEO1202" s="4"/>
      <c r="GEP1202" s="4"/>
      <c r="GEQ1202" s="4"/>
      <c r="GER1202" s="4"/>
      <c r="GES1202" s="4"/>
      <c r="GET1202" s="4"/>
      <c r="GEU1202" s="4"/>
      <c r="GEV1202" s="4"/>
      <c r="GEW1202" s="4"/>
      <c r="GEX1202" s="4"/>
      <c r="GEY1202" s="4"/>
      <c r="GEZ1202" s="4"/>
      <c r="GFA1202" s="4"/>
      <c r="GFB1202" s="4"/>
      <c r="GFC1202" s="4"/>
      <c r="GFD1202" s="4"/>
      <c r="GFE1202" s="4"/>
      <c r="GFF1202" s="4"/>
      <c r="GFG1202" s="4"/>
      <c r="GFH1202" s="4"/>
      <c r="GFI1202" s="4"/>
      <c r="GFJ1202" s="4"/>
      <c r="GFK1202" s="4"/>
      <c r="GFL1202" s="4"/>
      <c r="GFM1202" s="4"/>
      <c r="GFN1202" s="4"/>
      <c r="GFO1202" s="4"/>
      <c r="GFP1202" s="4"/>
      <c r="GFQ1202" s="4"/>
      <c r="GFR1202" s="4"/>
      <c r="GFS1202" s="4"/>
      <c r="GFT1202" s="4"/>
      <c r="GFU1202" s="4"/>
      <c r="GFV1202" s="4"/>
      <c r="GFW1202" s="4"/>
      <c r="GFX1202" s="4"/>
      <c r="GFY1202" s="4"/>
      <c r="GFZ1202" s="4"/>
      <c r="GGA1202" s="4"/>
      <c r="GGB1202" s="4"/>
      <c r="GGC1202" s="4"/>
      <c r="GGD1202" s="4"/>
      <c r="GGE1202" s="4"/>
      <c r="GGF1202" s="4"/>
      <c r="GGG1202" s="4"/>
      <c r="GGH1202" s="4"/>
      <c r="GGI1202" s="4"/>
      <c r="GGJ1202" s="4"/>
      <c r="GGK1202" s="4"/>
      <c r="GGL1202" s="4"/>
      <c r="GGM1202" s="4"/>
      <c r="GGN1202" s="4"/>
      <c r="GGO1202" s="4"/>
      <c r="GGP1202" s="4"/>
      <c r="GGQ1202" s="4"/>
      <c r="GGR1202" s="4"/>
      <c r="GGS1202" s="4"/>
      <c r="GGT1202" s="4"/>
      <c r="GGU1202" s="4"/>
      <c r="GGV1202" s="4"/>
      <c r="GGW1202" s="4"/>
      <c r="GGX1202" s="4"/>
      <c r="GGY1202" s="4"/>
      <c r="GGZ1202" s="4"/>
      <c r="GHA1202" s="4"/>
      <c r="GHB1202" s="4"/>
      <c r="GHC1202" s="4"/>
      <c r="GHD1202" s="4"/>
      <c r="GHE1202" s="4"/>
      <c r="GHF1202" s="4"/>
      <c r="GHG1202" s="4"/>
      <c r="GHH1202" s="4"/>
      <c r="GHI1202" s="4"/>
      <c r="GHJ1202" s="4"/>
      <c r="GHK1202" s="4"/>
      <c r="GHL1202" s="4"/>
      <c r="GHM1202" s="4"/>
      <c r="GHN1202" s="4"/>
      <c r="GHO1202" s="4"/>
      <c r="GHP1202" s="4"/>
      <c r="GHQ1202" s="4"/>
      <c r="GHR1202" s="4"/>
      <c r="GHS1202" s="4"/>
      <c r="GHT1202" s="4"/>
      <c r="GHU1202" s="4"/>
      <c r="GHV1202" s="4"/>
      <c r="GHW1202" s="4"/>
      <c r="GHX1202" s="4"/>
      <c r="GHY1202" s="4"/>
      <c r="GHZ1202" s="4"/>
      <c r="GIA1202" s="4"/>
      <c r="GIB1202" s="4"/>
      <c r="GIC1202" s="4"/>
      <c r="GID1202" s="4"/>
      <c r="GIE1202" s="4"/>
      <c r="GIF1202" s="4"/>
      <c r="GIG1202" s="4"/>
      <c r="GIH1202" s="4"/>
      <c r="GII1202" s="4"/>
      <c r="GIJ1202" s="4"/>
      <c r="GIK1202" s="4"/>
      <c r="GIL1202" s="4"/>
      <c r="GIM1202" s="4"/>
      <c r="GIN1202" s="4"/>
      <c r="GIO1202" s="4"/>
      <c r="GIP1202" s="4"/>
      <c r="GIQ1202" s="4"/>
      <c r="GIR1202" s="4"/>
      <c r="GIS1202" s="4"/>
      <c r="GIT1202" s="4"/>
      <c r="GIU1202" s="4"/>
      <c r="GIV1202" s="4"/>
      <c r="GIW1202" s="4"/>
      <c r="GIX1202" s="4"/>
      <c r="GIY1202" s="4"/>
      <c r="GIZ1202" s="4"/>
      <c r="GJA1202" s="4"/>
      <c r="GJB1202" s="4"/>
      <c r="GJC1202" s="4"/>
      <c r="GJD1202" s="4"/>
      <c r="GJE1202" s="4"/>
      <c r="GJF1202" s="4"/>
      <c r="GJG1202" s="4"/>
      <c r="GJH1202" s="4"/>
      <c r="GJI1202" s="4"/>
      <c r="GJJ1202" s="4"/>
      <c r="GJK1202" s="4"/>
      <c r="GJL1202" s="4"/>
      <c r="GJM1202" s="4"/>
      <c r="GJN1202" s="4"/>
      <c r="GJO1202" s="4"/>
      <c r="GJP1202" s="4"/>
      <c r="GJQ1202" s="4"/>
      <c r="GJR1202" s="4"/>
      <c r="GJS1202" s="4"/>
      <c r="GJT1202" s="4"/>
      <c r="GJU1202" s="4"/>
      <c r="GJV1202" s="4"/>
      <c r="GJW1202" s="4"/>
      <c r="GJX1202" s="4"/>
      <c r="GJY1202" s="4"/>
      <c r="GJZ1202" s="4"/>
      <c r="GKA1202" s="4"/>
      <c r="GKB1202" s="4"/>
      <c r="GKC1202" s="4"/>
      <c r="GKD1202" s="4"/>
      <c r="GKE1202" s="4"/>
      <c r="GKF1202" s="4"/>
      <c r="GKG1202" s="4"/>
      <c r="GKH1202" s="4"/>
      <c r="GKI1202" s="4"/>
      <c r="GKJ1202" s="4"/>
      <c r="GKK1202" s="4"/>
      <c r="GKL1202" s="4"/>
      <c r="GKM1202" s="4"/>
      <c r="GKN1202" s="4"/>
      <c r="GKO1202" s="4"/>
      <c r="GKP1202" s="4"/>
      <c r="GKQ1202" s="4"/>
      <c r="GKR1202" s="4"/>
      <c r="GKS1202" s="4"/>
      <c r="GKT1202" s="4"/>
      <c r="GKU1202" s="4"/>
      <c r="GKV1202" s="4"/>
      <c r="GKW1202" s="4"/>
      <c r="GKX1202" s="4"/>
      <c r="GKY1202" s="4"/>
      <c r="GKZ1202" s="4"/>
      <c r="GLA1202" s="4"/>
      <c r="GLB1202" s="4"/>
      <c r="GLC1202" s="4"/>
      <c r="GLD1202" s="4"/>
      <c r="GLE1202" s="4"/>
      <c r="GLF1202" s="4"/>
      <c r="GLG1202" s="4"/>
      <c r="GLH1202" s="4"/>
      <c r="GLI1202" s="4"/>
      <c r="GLJ1202" s="4"/>
      <c r="GLK1202" s="4"/>
      <c r="GLL1202" s="4"/>
      <c r="GLM1202" s="4"/>
      <c r="GLN1202" s="4"/>
      <c r="GLO1202" s="4"/>
      <c r="GLP1202" s="4"/>
      <c r="GLQ1202" s="4"/>
      <c r="GLR1202" s="4"/>
      <c r="GLS1202" s="4"/>
      <c r="GLT1202" s="4"/>
      <c r="GLU1202" s="4"/>
      <c r="GLV1202" s="4"/>
      <c r="GLW1202" s="4"/>
      <c r="GLX1202" s="4"/>
      <c r="GLY1202" s="4"/>
      <c r="GLZ1202" s="4"/>
      <c r="GMA1202" s="4"/>
      <c r="GMB1202" s="4"/>
      <c r="GMC1202" s="4"/>
      <c r="GMD1202" s="4"/>
      <c r="GME1202" s="4"/>
      <c r="GMF1202" s="4"/>
      <c r="GMG1202" s="4"/>
      <c r="GMH1202" s="4"/>
      <c r="GMI1202" s="4"/>
      <c r="GMJ1202" s="4"/>
      <c r="GMK1202" s="4"/>
      <c r="GML1202" s="4"/>
      <c r="GMM1202" s="4"/>
      <c r="GMN1202" s="4"/>
      <c r="GMO1202" s="4"/>
      <c r="GMP1202" s="4"/>
      <c r="GMQ1202" s="4"/>
      <c r="GMR1202" s="4"/>
      <c r="GMS1202" s="4"/>
      <c r="GMT1202" s="4"/>
      <c r="GMU1202" s="4"/>
      <c r="GMV1202" s="4"/>
      <c r="GMW1202" s="4"/>
      <c r="GMX1202" s="4"/>
      <c r="GMY1202" s="4"/>
      <c r="GMZ1202" s="4"/>
      <c r="GNA1202" s="4"/>
      <c r="GNB1202" s="4"/>
      <c r="GNC1202" s="4"/>
      <c r="GND1202" s="4"/>
      <c r="GNE1202" s="4"/>
      <c r="GNF1202" s="4"/>
      <c r="GNG1202" s="4"/>
      <c r="GNH1202" s="4"/>
      <c r="GNI1202" s="4"/>
      <c r="GNJ1202" s="4"/>
      <c r="GNK1202" s="4"/>
      <c r="GNL1202" s="4"/>
      <c r="GNM1202" s="4"/>
      <c r="GNN1202" s="4"/>
      <c r="GNO1202" s="4"/>
      <c r="GNP1202" s="4"/>
      <c r="GNQ1202" s="4"/>
      <c r="GNR1202" s="4"/>
      <c r="GNS1202" s="4"/>
      <c r="GNT1202" s="4"/>
      <c r="GNU1202" s="4"/>
      <c r="GNV1202" s="4"/>
      <c r="GNW1202" s="4"/>
      <c r="GNX1202" s="4"/>
      <c r="GNY1202" s="4"/>
      <c r="GNZ1202" s="4"/>
      <c r="GOA1202" s="4"/>
      <c r="GOB1202" s="4"/>
      <c r="GOC1202" s="4"/>
      <c r="GOD1202" s="4"/>
      <c r="GOE1202" s="4"/>
      <c r="GOF1202" s="4"/>
      <c r="GOG1202" s="4"/>
      <c r="GOH1202" s="4"/>
      <c r="GOI1202" s="4"/>
      <c r="GOJ1202" s="4"/>
      <c r="GOK1202" s="4"/>
      <c r="GOL1202" s="4"/>
      <c r="GOM1202" s="4"/>
      <c r="GON1202" s="4"/>
      <c r="GOO1202" s="4"/>
      <c r="GOP1202" s="4"/>
      <c r="GOQ1202" s="4"/>
      <c r="GOR1202" s="4"/>
      <c r="GOS1202" s="4"/>
      <c r="GOT1202" s="4"/>
      <c r="GOU1202" s="4"/>
      <c r="GOV1202" s="4"/>
      <c r="GOW1202" s="4"/>
      <c r="GOX1202" s="4"/>
      <c r="GOY1202" s="4"/>
      <c r="GOZ1202" s="4"/>
      <c r="GPA1202" s="4"/>
      <c r="GPB1202" s="4"/>
      <c r="GPC1202" s="4"/>
      <c r="GPD1202" s="4"/>
      <c r="GPE1202" s="4"/>
      <c r="GPF1202" s="4"/>
      <c r="GPG1202" s="4"/>
      <c r="GPH1202" s="4"/>
      <c r="GPI1202" s="4"/>
      <c r="GPJ1202" s="4"/>
      <c r="GPK1202" s="4"/>
      <c r="GPL1202" s="4"/>
      <c r="GPM1202" s="4"/>
      <c r="GPN1202" s="4"/>
      <c r="GPO1202" s="4"/>
      <c r="GPP1202" s="4"/>
      <c r="GPQ1202" s="4"/>
      <c r="GPR1202" s="4"/>
      <c r="GPS1202" s="4"/>
      <c r="GPT1202" s="4"/>
      <c r="GPU1202" s="4"/>
      <c r="GPV1202" s="4"/>
      <c r="GPW1202" s="4"/>
      <c r="GPX1202" s="4"/>
      <c r="GPY1202" s="4"/>
      <c r="GPZ1202" s="4"/>
      <c r="GQA1202" s="4"/>
      <c r="GQB1202" s="4"/>
      <c r="GQC1202" s="4"/>
      <c r="GQD1202" s="4"/>
      <c r="GQE1202" s="4"/>
      <c r="GQF1202" s="4"/>
      <c r="GQG1202" s="4"/>
      <c r="GQH1202" s="4"/>
      <c r="GQI1202" s="4"/>
      <c r="GQJ1202" s="4"/>
      <c r="GQK1202" s="4"/>
      <c r="GQL1202" s="4"/>
      <c r="GQM1202" s="4"/>
      <c r="GQN1202" s="4"/>
      <c r="GQO1202" s="4"/>
      <c r="GQP1202" s="4"/>
      <c r="GQQ1202" s="4"/>
      <c r="GQR1202" s="4"/>
      <c r="GQS1202" s="4"/>
      <c r="GQT1202" s="4"/>
      <c r="GQU1202" s="4"/>
      <c r="GQV1202" s="4"/>
      <c r="GQW1202" s="4"/>
      <c r="GQX1202" s="4"/>
      <c r="GQY1202" s="4"/>
      <c r="GQZ1202" s="4"/>
      <c r="GRA1202" s="4"/>
      <c r="GRB1202" s="4"/>
      <c r="GRC1202" s="4"/>
      <c r="GRD1202" s="4"/>
      <c r="GRE1202" s="4"/>
      <c r="GRF1202" s="4"/>
      <c r="GRG1202" s="4"/>
      <c r="GRH1202" s="4"/>
      <c r="GRI1202" s="4"/>
      <c r="GRJ1202" s="4"/>
      <c r="GRK1202" s="4"/>
      <c r="GRL1202" s="4"/>
      <c r="GRM1202" s="4"/>
      <c r="GRN1202" s="4"/>
      <c r="GRO1202" s="4"/>
      <c r="GRP1202" s="4"/>
      <c r="GRQ1202" s="4"/>
      <c r="GRR1202" s="4"/>
      <c r="GRS1202" s="4"/>
      <c r="GRT1202" s="4"/>
      <c r="GRU1202" s="4"/>
      <c r="GRV1202" s="4"/>
      <c r="GRW1202" s="4"/>
      <c r="GRX1202" s="4"/>
      <c r="GRY1202" s="4"/>
      <c r="GRZ1202" s="4"/>
      <c r="GSA1202" s="4"/>
      <c r="GSB1202" s="4"/>
      <c r="GSC1202" s="4"/>
      <c r="GSD1202" s="4"/>
      <c r="GSE1202" s="4"/>
      <c r="GSF1202" s="4"/>
      <c r="GSG1202" s="4"/>
      <c r="GSH1202" s="4"/>
      <c r="GSI1202" s="4"/>
      <c r="GSJ1202" s="4"/>
      <c r="GSK1202" s="4"/>
      <c r="GSL1202" s="4"/>
      <c r="GSM1202" s="4"/>
      <c r="GSN1202" s="4"/>
      <c r="GSO1202" s="4"/>
      <c r="GSP1202" s="4"/>
      <c r="GSQ1202" s="4"/>
      <c r="GSR1202" s="4"/>
      <c r="GSS1202" s="4"/>
      <c r="GST1202" s="4"/>
      <c r="GSU1202" s="4"/>
      <c r="GSV1202" s="4"/>
      <c r="GSW1202" s="4"/>
      <c r="GSX1202" s="4"/>
      <c r="GSY1202" s="4"/>
      <c r="GSZ1202" s="4"/>
      <c r="GTA1202" s="4"/>
      <c r="GTB1202" s="4"/>
      <c r="GTC1202" s="4"/>
      <c r="GTD1202" s="4"/>
      <c r="GTE1202" s="4"/>
      <c r="GTF1202" s="4"/>
      <c r="GTG1202" s="4"/>
      <c r="GTH1202" s="4"/>
      <c r="GTI1202" s="4"/>
      <c r="GTJ1202" s="4"/>
      <c r="GTK1202" s="4"/>
      <c r="GTL1202" s="4"/>
      <c r="GTM1202" s="4"/>
      <c r="GTN1202" s="4"/>
      <c r="GTO1202" s="4"/>
      <c r="GTP1202" s="4"/>
      <c r="GTQ1202" s="4"/>
      <c r="GTR1202" s="4"/>
      <c r="GTS1202" s="4"/>
      <c r="GTT1202" s="4"/>
      <c r="GTU1202" s="4"/>
      <c r="GTV1202" s="4"/>
      <c r="GTW1202" s="4"/>
      <c r="GTX1202" s="4"/>
      <c r="GTY1202" s="4"/>
      <c r="GTZ1202" s="4"/>
      <c r="GUA1202" s="4"/>
      <c r="GUB1202" s="4"/>
      <c r="GUC1202" s="4"/>
      <c r="GUD1202" s="4"/>
      <c r="GUE1202" s="4"/>
      <c r="GUF1202" s="4"/>
      <c r="GUG1202" s="4"/>
      <c r="GUH1202" s="4"/>
      <c r="GUI1202" s="4"/>
      <c r="GUJ1202" s="4"/>
      <c r="GUK1202" s="4"/>
      <c r="GUL1202" s="4"/>
      <c r="GUM1202" s="4"/>
      <c r="GUN1202" s="4"/>
      <c r="GUO1202" s="4"/>
      <c r="GUP1202" s="4"/>
      <c r="GUQ1202" s="4"/>
      <c r="GUR1202" s="4"/>
      <c r="GUS1202" s="4"/>
      <c r="GUT1202" s="4"/>
      <c r="GUU1202" s="4"/>
      <c r="GUV1202" s="4"/>
      <c r="GUW1202" s="4"/>
      <c r="GUX1202" s="4"/>
      <c r="GUY1202" s="4"/>
      <c r="GUZ1202" s="4"/>
      <c r="GVA1202" s="4"/>
      <c r="GVB1202" s="4"/>
      <c r="GVC1202" s="4"/>
      <c r="GVD1202" s="4"/>
      <c r="GVE1202" s="4"/>
      <c r="GVF1202" s="4"/>
      <c r="GVG1202" s="4"/>
      <c r="GVH1202" s="4"/>
      <c r="GVI1202" s="4"/>
      <c r="GVJ1202" s="4"/>
      <c r="GVK1202" s="4"/>
      <c r="GVL1202" s="4"/>
      <c r="GVM1202" s="4"/>
      <c r="GVN1202" s="4"/>
      <c r="GVO1202" s="4"/>
      <c r="GVP1202" s="4"/>
      <c r="GVQ1202" s="4"/>
      <c r="GVR1202" s="4"/>
      <c r="GVS1202" s="4"/>
      <c r="GVT1202" s="4"/>
      <c r="GVU1202" s="4"/>
      <c r="GVV1202" s="4"/>
      <c r="GVW1202" s="4"/>
      <c r="GVX1202" s="4"/>
      <c r="GVY1202" s="4"/>
      <c r="GVZ1202" s="4"/>
      <c r="GWA1202" s="4"/>
      <c r="GWB1202" s="4"/>
      <c r="GWC1202" s="4"/>
      <c r="GWD1202" s="4"/>
      <c r="GWE1202" s="4"/>
      <c r="GWF1202" s="4"/>
      <c r="GWG1202" s="4"/>
      <c r="GWH1202" s="4"/>
      <c r="GWI1202" s="4"/>
      <c r="GWJ1202" s="4"/>
      <c r="GWK1202" s="4"/>
      <c r="GWL1202" s="4"/>
      <c r="GWM1202" s="4"/>
      <c r="GWN1202" s="4"/>
      <c r="GWO1202" s="4"/>
      <c r="GWP1202" s="4"/>
      <c r="GWQ1202" s="4"/>
      <c r="GWR1202" s="4"/>
      <c r="GWS1202" s="4"/>
      <c r="GWT1202" s="4"/>
      <c r="GWU1202" s="4"/>
      <c r="GWV1202" s="4"/>
      <c r="GWW1202" s="4"/>
      <c r="GWX1202" s="4"/>
      <c r="GWY1202" s="4"/>
      <c r="GWZ1202" s="4"/>
      <c r="GXA1202" s="4"/>
      <c r="GXB1202" s="4"/>
      <c r="GXC1202" s="4"/>
      <c r="GXD1202" s="4"/>
      <c r="GXE1202" s="4"/>
      <c r="GXF1202" s="4"/>
      <c r="GXG1202" s="4"/>
      <c r="GXH1202" s="4"/>
      <c r="GXI1202" s="4"/>
      <c r="GXJ1202" s="4"/>
      <c r="GXK1202" s="4"/>
      <c r="GXL1202" s="4"/>
      <c r="GXM1202" s="4"/>
      <c r="GXN1202" s="4"/>
      <c r="GXO1202" s="4"/>
      <c r="GXP1202" s="4"/>
      <c r="GXQ1202" s="4"/>
      <c r="GXR1202" s="4"/>
      <c r="GXS1202" s="4"/>
      <c r="GXT1202" s="4"/>
      <c r="GXU1202" s="4"/>
      <c r="GXV1202" s="4"/>
      <c r="GXW1202" s="4"/>
      <c r="GXX1202" s="4"/>
      <c r="GXY1202" s="4"/>
      <c r="GXZ1202" s="4"/>
      <c r="GYA1202" s="4"/>
      <c r="GYB1202" s="4"/>
      <c r="GYC1202" s="4"/>
      <c r="GYD1202" s="4"/>
      <c r="GYE1202" s="4"/>
      <c r="GYF1202" s="4"/>
      <c r="GYG1202" s="4"/>
      <c r="GYH1202" s="4"/>
      <c r="GYI1202" s="4"/>
      <c r="GYJ1202" s="4"/>
      <c r="GYK1202" s="4"/>
      <c r="GYL1202" s="4"/>
      <c r="GYM1202" s="4"/>
      <c r="GYN1202" s="4"/>
      <c r="GYO1202" s="4"/>
      <c r="GYP1202" s="4"/>
      <c r="GYQ1202" s="4"/>
      <c r="GYR1202" s="4"/>
      <c r="GYS1202" s="4"/>
      <c r="GYT1202" s="4"/>
      <c r="GYU1202" s="4"/>
      <c r="GYV1202" s="4"/>
      <c r="GYW1202" s="4"/>
      <c r="GYX1202" s="4"/>
      <c r="GYY1202" s="4"/>
      <c r="GYZ1202" s="4"/>
      <c r="GZA1202" s="4"/>
      <c r="GZB1202" s="4"/>
      <c r="GZC1202" s="4"/>
      <c r="GZD1202" s="4"/>
      <c r="GZE1202" s="4"/>
      <c r="GZF1202" s="4"/>
      <c r="GZG1202" s="4"/>
      <c r="GZH1202" s="4"/>
      <c r="GZI1202" s="4"/>
      <c r="GZJ1202" s="4"/>
      <c r="GZK1202" s="4"/>
      <c r="GZL1202" s="4"/>
      <c r="GZM1202" s="4"/>
      <c r="GZN1202" s="4"/>
      <c r="GZO1202" s="4"/>
      <c r="GZP1202" s="4"/>
      <c r="GZQ1202" s="4"/>
      <c r="GZR1202" s="4"/>
      <c r="GZS1202" s="4"/>
      <c r="GZT1202" s="4"/>
      <c r="GZU1202" s="4"/>
      <c r="GZV1202" s="4"/>
      <c r="GZW1202" s="4"/>
      <c r="GZX1202" s="4"/>
      <c r="GZY1202" s="4"/>
      <c r="GZZ1202" s="4"/>
      <c r="HAA1202" s="4"/>
      <c r="HAB1202" s="4"/>
      <c r="HAC1202" s="4"/>
      <c r="HAD1202" s="4"/>
      <c r="HAE1202" s="4"/>
      <c r="HAF1202" s="4"/>
      <c r="HAG1202" s="4"/>
      <c r="HAH1202" s="4"/>
      <c r="HAI1202" s="4"/>
      <c r="HAJ1202" s="4"/>
      <c r="HAK1202" s="4"/>
      <c r="HAL1202" s="4"/>
      <c r="HAM1202" s="4"/>
      <c r="HAN1202" s="4"/>
      <c r="HAO1202" s="4"/>
      <c r="HAP1202" s="4"/>
      <c r="HAQ1202" s="4"/>
      <c r="HAR1202" s="4"/>
      <c r="HAS1202" s="4"/>
      <c r="HAT1202" s="4"/>
      <c r="HAU1202" s="4"/>
      <c r="HAV1202" s="4"/>
      <c r="HAW1202" s="4"/>
      <c r="HAX1202" s="4"/>
      <c r="HAY1202" s="4"/>
      <c r="HAZ1202" s="4"/>
      <c r="HBA1202" s="4"/>
      <c r="HBB1202" s="4"/>
      <c r="HBC1202" s="4"/>
      <c r="HBD1202" s="4"/>
      <c r="HBE1202" s="4"/>
      <c r="HBF1202" s="4"/>
      <c r="HBG1202" s="4"/>
      <c r="HBH1202" s="4"/>
      <c r="HBI1202" s="4"/>
      <c r="HBJ1202" s="4"/>
      <c r="HBK1202" s="4"/>
      <c r="HBL1202" s="4"/>
      <c r="HBM1202" s="4"/>
      <c r="HBN1202" s="4"/>
      <c r="HBO1202" s="4"/>
      <c r="HBP1202" s="4"/>
      <c r="HBQ1202" s="4"/>
      <c r="HBR1202" s="4"/>
      <c r="HBS1202" s="4"/>
      <c r="HBT1202" s="4"/>
      <c r="HBU1202" s="4"/>
      <c r="HBV1202" s="4"/>
      <c r="HBW1202" s="4"/>
      <c r="HBX1202" s="4"/>
      <c r="HBY1202" s="4"/>
      <c r="HBZ1202" s="4"/>
      <c r="HCA1202" s="4"/>
      <c r="HCB1202" s="4"/>
      <c r="HCC1202" s="4"/>
      <c r="HCD1202" s="4"/>
      <c r="HCE1202" s="4"/>
      <c r="HCF1202" s="4"/>
      <c r="HCG1202" s="4"/>
      <c r="HCH1202" s="4"/>
      <c r="HCI1202" s="4"/>
      <c r="HCJ1202" s="4"/>
      <c r="HCK1202" s="4"/>
      <c r="HCL1202" s="4"/>
      <c r="HCM1202" s="4"/>
      <c r="HCN1202" s="4"/>
      <c r="HCO1202" s="4"/>
      <c r="HCP1202" s="4"/>
      <c r="HCQ1202" s="4"/>
      <c r="HCR1202" s="4"/>
      <c r="HCS1202" s="4"/>
      <c r="HCT1202" s="4"/>
      <c r="HCU1202" s="4"/>
      <c r="HCV1202" s="4"/>
      <c r="HCW1202" s="4"/>
      <c r="HCX1202" s="4"/>
      <c r="HCY1202" s="4"/>
      <c r="HCZ1202" s="4"/>
      <c r="HDA1202" s="4"/>
      <c r="HDB1202" s="4"/>
      <c r="HDC1202" s="4"/>
      <c r="HDD1202" s="4"/>
      <c r="HDE1202" s="4"/>
      <c r="HDF1202" s="4"/>
      <c r="HDG1202" s="4"/>
      <c r="HDH1202" s="4"/>
      <c r="HDI1202" s="4"/>
      <c r="HDJ1202" s="4"/>
      <c r="HDK1202" s="4"/>
      <c r="HDL1202" s="4"/>
      <c r="HDM1202" s="4"/>
      <c r="HDN1202" s="4"/>
      <c r="HDO1202" s="4"/>
      <c r="HDP1202" s="4"/>
      <c r="HDQ1202" s="4"/>
      <c r="HDR1202" s="4"/>
      <c r="HDS1202" s="4"/>
      <c r="HDT1202" s="4"/>
      <c r="HDU1202" s="4"/>
      <c r="HDV1202" s="4"/>
      <c r="HDW1202" s="4"/>
      <c r="HDX1202" s="4"/>
      <c r="HDY1202" s="4"/>
      <c r="HDZ1202" s="4"/>
      <c r="HEA1202" s="4"/>
      <c r="HEB1202" s="4"/>
      <c r="HEC1202" s="4"/>
      <c r="HED1202" s="4"/>
      <c r="HEE1202" s="4"/>
      <c r="HEF1202" s="4"/>
      <c r="HEG1202" s="4"/>
      <c r="HEH1202" s="4"/>
      <c r="HEI1202" s="4"/>
      <c r="HEJ1202" s="4"/>
      <c r="HEK1202" s="4"/>
      <c r="HEL1202" s="4"/>
      <c r="HEM1202" s="4"/>
      <c r="HEN1202" s="4"/>
      <c r="HEO1202" s="4"/>
      <c r="HEP1202" s="4"/>
      <c r="HEQ1202" s="4"/>
      <c r="HER1202" s="4"/>
      <c r="HES1202" s="4"/>
      <c r="HET1202" s="4"/>
      <c r="HEU1202" s="4"/>
      <c r="HEV1202" s="4"/>
      <c r="HEW1202" s="4"/>
      <c r="HEX1202" s="4"/>
      <c r="HEY1202" s="4"/>
      <c r="HEZ1202" s="4"/>
      <c r="HFA1202" s="4"/>
      <c r="HFB1202" s="4"/>
      <c r="HFC1202" s="4"/>
      <c r="HFD1202" s="4"/>
      <c r="HFE1202" s="4"/>
      <c r="HFF1202" s="4"/>
      <c r="HFG1202" s="4"/>
      <c r="HFH1202" s="4"/>
      <c r="HFI1202" s="4"/>
      <c r="HFJ1202" s="4"/>
      <c r="HFK1202" s="4"/>
      <c r="HFL1202" s="4"/>
      <c r="HFM1202" s="4"/>
      <c r="HFN1202" s="4"/>
      <c r="HFO1202" s="4"/>
      <c r="HFP1202" s="4"/>
      <c r="HFQ1202" s="4"/>
      <c r="HFR1202" s="4"/>
      <c r="HFS1202" s="4"/>
      <c r="HFT1202" s="4"/>
      <c r="HFU1202" s="4"/>
      <c r="HFV1202" s="4"/>
      <c r="HFW1202" s="4"/>
      <c r="HFX1202" s="4"/>
      <c r="HFY1202" s="4"/>
      <c r="HFZ1202" s="4"/>
      <c r="HGA1202" s="4"/>
      <c r="HGB1202" s="4"/>
      <c r="HGC1202" s="4"/>
      <c r="HGD1202" s="4"/>
      <c r="HGE1202" s="4"/>
      <c r="HGF1202" s="4"/>
      <c r="HGG1202" s="4"/>
      <c r="HGH1202" s="4"/>
      <c r="HGI1202" s="4"/>
      <c r="HGJ1202" s="4"/>
      <c r="HGK1202" s="4"/>
      <c r="HGL1202" s="4"/>
      <c r="HGM1202" s="4"/>
      <c r="HGN1202" s="4"/>
      <c r="HGO1202" s="4"/>
      <c r="HGP1202" s="4"/>
      <c r="HGQ1202" s="4"/>
      <c r="HGR1202" s="4"/>
      <c r="HGS1202" s="4"/>
      <c r="HGT1202" s="4"/>
      <c r="HGU1202" s="4"/>
      <c r="HGV1202" s="4"/>
      <c r="HGW1202" s="4"/>
      <c r="HGX1202" s="4"/>
      <c r="HGY1202" s="4"/>
      <c r="HGZ1202" s="4"/>
      <c r="HHA1202" s="4"/>
      <c r="HHB1202" s="4"/>
      <c r="HHC1202" s="4"/>
      <c r="HHD1202" s="4"/>
      <c r="HHE1202" s="4"/>
      <c r="HHF1202" s="4"/>
      <c r="HHG1202" s="4"/>
      <c r="HHH1202" s="4"/>
      <c r="HHI1202" s="4"/>
      <c r="HHJ1202" s="4"/>
      <c r="HHK1202" s="4"/>
      <c r="HHL1202" s="4"/>
      <c r="HHM1202" s="4"/>
      <c r="HHN1202" s="4"/>
      <c r="HHO1202" s="4"/>
      <c r="HHP1202" s="4"/>
      <c r="HHQ1202" s="4"/>
      <c r="HHR1202" s="4"/>
      <c r="HHS1202" s="4"/>
      <c r="HHT1202" s="4"/>
      <c r="HHU1202" s="4"/>
      <c r="HHV1202" s="4"/>
      <c r="HHW1202" s="4"/>
      <c r="HHX1202" s="4"/>
      <c r="HHY1202" s="4"/>
      <c r="HHZ1202" s="4"/>
      <c r="HIA1202" s="4"/>
      <c r="HIB1202" s="4"/>
      <c r="HIC1202" s="4"/>
      <c r="HID1202" s="4"/>
      <c r="HIE1202" s="4"/>
      <c r="HIF1202" s="4"/>
      <c r="HIG1202" s="4"/>
      <c r="HIH1202" s="4"/>
      <c r="HII1202" s="4"/>
      <c r="HIJ1202" s="4"/>
      <c r="HIK1202" s="4"/>
      <c r="HIL1202" s="4"/>
      <c r="HIM1202" s="4"/>
      <c r="HIN1202" s="4"/>
      <c r="HIO1202" s="4"/>
      <c r="HIP1202" s="4"/>
      <c r="HIQ1202" s="4"/>
      <c r="HIR1202" s="4"/>
      <c r="HIS1202" s="4"/>
      <c r="HIT1202" s="4"/>
      <c r="HIU1202" s="4"/>
      <c r="HIV1202" s="4"/>
      <c r="HIW1202" s="4"/>
      <c r="HIX1202" s="4"/>
      <c r="HIY1202" s="4"/>
      <c r="HIZ1202" s="4"/>
      <c r="HJA1202" s="4"/>
      <c r="HJB1202" s="4"/>
      <c r="HJC1202" s="4"/>
      <c r="HJD1202" s="4"/>
      <c r="HJE1202" s="4"/>
      <c r="HJF1202" s="4"/>
      <c r="HJG1202" s="4"/>
      <c r="HJH1202" s="4"/>
      <c r="HJI1202" s="4"/>
      <c r="HJJ1202" s="4"/>
      <c r="HJK1202" s="4"/>
      <c r="HJL1202" s="4"/>
      <c r="HJM1202" s="4"/>
      <c r="HJN1202" s="4"/>
      <c r="HJO1202" s="4"/>
      <c r="HJP1202" s="4"/>
      <c r="HJQ1202" s="4"/>
      <c r="HJR1202" s="4"/>
      <c r="HJS1202" s="4"/>
      <c r="HJT1202" s="4"/>
      <c r="HJU1202" s="4"/>
      <c r="HJV1202" s="4"/>
      <c r="HJW1202" s="4"/>
      <c r="HJX1202" s="4"/>
      <c r="HJY1202" s="4"/>
      <c r="HJZ1202" s="4"/>
      <c r="HKA1202" s="4"/>
      <c r="HKB1202" s="4"/>
      <c r="HKC1202" s="4"/>
      <c r="HKD1202" s="4"/>
      <c r="HKE1202" s="4"/>
      <c r="HKF1202" s="4"/>
      <c r="HKG1202" s="4"/>
      <c r="HKH1202" s="4"/>
      <c r="HKI1202" s="4"/>
      <c r="HKJ1202" s="4"/>
      <c r="HKK1202" s="4"/>
      <c r="HKL1202" s="4"/>
      <c r="HKM1202" s="4"/>
      <c r="HKN1202" s="4"/>
      <c r="HKO1202" s="4"/>
      <c r="HKP1202" s="4"/>
      <c r="HKQ1202" s="4"/>
      <c r="HKR1202" s="4"/>
      <c r="HKS1202" s="4"/>
      <c r="HKT1202" s="4"/>
      <c r="HKU1202" s="4"/>
      <c r="HKV1202" s="4"/>
      <c r="HKW1202" s="4"/>
      <c r="HKX1202" s="4"/>
      <c r="HKY1202" s="4"/>
      <c r="HKZ1202" s="4"/>
      <c r="HLA1202" s="4"/>
      <c r="HLB1202" s="4"/>
      <c r="HLC1202" s="4"/>
      <c r="HLD1202" s="4"/>
      <c r="HLE1202" s="4"/>
      <c r="HLF1202" s="4"/>
      <c r="HLG1202" s="4"/>
      <c r="HLH1202" s="4"/>
      <c r="HLI1202" s="4"/>
      <c r="HLJ1202" s="4"/>
      <c r="HLK1202" s="4"/>
      <c r="HLL1202" s="4"/>
      <c r="HLM1202" s="4"/>
      <c r="HLN1202" s="4"/>
      <c r="HLO1202" s="4"/>
      <c r="HLP1202" s="4"/>
      <c r="HLQ1202" s="4"/>
      <c r="HLR1202" s="4"/>
      <c r="HLS1202" s="4"/>
      <c r="HLT1202" s="4"/>
      <c r="HLU1202" s="4"/>
      <c r="HLV1202" s="4"/>
      <c r="HLW1202" s="4"/>
      <c r="HLX1202" s="4"/>
      <c r="HLY1202" s="4"/>
      <c r="HLZ1202" s="4"/>
      <c r="HMA1202" s="4"/>
      <c r="HMB1202" s="4"/>
      <c r="HMC1202" s="4"/>
      <c r="HMD1202" s="4"/>
      <c r="HME1202" s="4"/>
      <c r="HMF1202" s="4"/>
      <c r="HMG1202" s="4"/>
      <c r="HMH1202" s="4"/>
      <c r="HMI1202" s="4"/>
      <c r="HMJ1202" s="4"/>
      <c r="HMK1202" s="4"/>
      <c r="HML1202" s="4"/>
      <c r="HMM1202" s="4"/>
      <c r="HMN1202" s="4"/>
      <c r="HMO1202" s="4"/>
      <c r="HMP1202" s="4"/>
      <c r="HMQ1202" s="4"/>
      <c r="HMR1202" s="4"/>
      <c r="HMS1202" s="4"/>
      <c r="HMT1202" s="4"/>
      <c r="HMU1202" s="4"/>
      <c r="HMV1202" s="4"/>
      <c r="HMW1202" s="4"/>
      <c r="HMX1202" s="4"/>
      <c r="HMY1202" s="4"/>
      <c r="HMZ1202" s="4"/>
      <c r="HNA1202" s="4"/>
      <c r="HNB1202" s="4"/>
      <c r="HNC1202" s="4"/>
      <c r="HND1202" s="4"/>
      <c r="HNE1202" s="4"/>
      <c r="HNF1202" s="4"/>
      <c r="HNG1202" s="4"/>
      <c r="HNH1202" s="4"/>
      <c r="HNI1202" s="4"/>
      <c r="HNJ1202" s="4"/>
      <c r="HNK1202" s="4"/>
      <c r="HNL1202" s="4"/>
      <c r="HNM1202" s="4"/>
      <c r="HNN1202" s="4"/>
      <c r="HNO1202" s="4"/>
      <c r="HNP1202" s="4"/>
      <c r="HNQ1202" s="4"/>
      <c r="HNR1202" s="4"/>
      <c r="HNS1202" s="4"/>
      <c r="HNT1202" s="4"/>
      <c r="HNU1202" s="4"/>
      <c r="HNV1202" s="4"/>
      <c r="HNW1202" s="4"/>
      <c r="HNX1202" s="4"/>
      <c r="HNY1202" s="4"/>
      <c r="HNZ1202" s="4"/>
      <c r="HOA1202" s="4"/>
      <c r="HOB1202" s="4"/>
      <c r="HOC1202" s="4"/>
      <c r="HOD1202" s="4"/>
      <c r="HOE1202" s="4"/>
      <c r="HOF1202" s="4"/>
      <c r="HOG1202" s="4"/>
      <c r="HOH1202" s="4"/>
      <c r="HOI1202" s="4"/>
      <c r="HOJ1202" s="4"/>
      <c r="HOK1202" s="4"/>
      <c r="HOL1202" s="4"/>
      <c r="HOM1202" s="4"/>
      <c r="HON1202" s="4"/>
      <c r="HOO1202" s="4"/>
      <c r="HOP1202" s="4"/>
      <c r="HOQ1202" s="4"/>
      <c r="HOR1202" s="4"/>
      <c r="HOS1202" s="4"/>
      <c r="HOT1202" s="4"/>
      <c r="HOU1202" s="4"/>
      <c r="HOV1202" s="4"/>
      <c r="HOW1202" s="4"/>
      <c r="HOX1202" s="4"/>
      <c r="HOY1202" s="4"/>
      <c r="HOZ1202" s="4"/>
      <c r="HPA1202" s="4"/>
      <c r="HPB1202" s="4"/>
      <c r="HPC1202" s="4"/>
      <c r="HPD1202" s="4"/>
      <c r="HPE1202" s="4"/>
      <c r="HPF1202" s="4"/>
      <c r="HPG1202" s="4"/>
      <c r="HPH1202" s="4"/>
      <c r="HPI1202" s="4"/>
      <c r="HPJ1202" s="4"/>
      <c r="HPK1202" s="4"/>
      <c r="HPL1202" s="4"/>
      <c r="HPM1202" s="4"/>
      <c r="HPN1202" s="4"/>
      <c r="HPO1202" s="4"/>
      <c r="HPP1202" s="4"/>
      <c r="HPQ1202" s="4"/>
      <c r="HPR1202" s="4"/>
      <c r="HPS1202" s="4"/>
      <c r="HPT1202" s="4"/>
      <c r="HPU1202" s="4"/>
      <c r="HPV1202" s="4"/>
      <c r="HPW1202" s="4"/>
      <c r="HPX1202" s="4"/>
      <c r="HPY1202" s="4"/>
      <c r="HPZ1202" s="4"/>
      <c r="HQA1202" s="4"/>
      <c r="HQB1202" s="4"/>
      <c r="HQC1202" s="4"/>
      <c r="HQD1202" s="4"/>
      <c r="HQE1202" s="4"/>
      <c r="HQF1202" s="4"/>
      <c r="HQG1202" s="4"/>
      <c r="HQH1202" s="4"/>
      <c r="HQI1202" s="4"/>
      <c r="HQJ1202" s="4"/>
      <c r="HQK1202" s="4"/>
      <c r="HQL1202" s="4"/>
      <c r="HQM1202" s="4"/>
      <c r="HQN1202" s="4"/>
      <c r="HQO1202" s="4"/>
      <c r="HQP1202" s="4"/>
      <c r="HQQ1202" s="4"/>
      <c r="HQR1202" s="4"/>
      <c r="HQS1202" s="4"/>
      <c r="HQT1202" s="4"/>
      <c r="HQU1202" s="4"/>
      <c r="HQV1202" s="4"/>
      <c r="HQW1202" s="4"/>
      <c r="HQX1202" s="4"/>
      <c r="HQY1202" s="4"/>
      <c r="HQZ1202" s="4"/>
      <c r="HRA1202" s="4"/>
      <c r="HRB1202" s="4"/>
      <c r="HRC1202" s="4"/>
      <c r="HRD1202" s="4"/>
      <c r="HRE1202" s="4"/>
      <c r="HRF1202" s="4"/>
      <c r="HRG1202" s="4"/>
      <c r="HRH1202" s="4"/>
      <c r="HRI1202" s="4"/>
      <c r="HRJ1202" s="4"/>
      <c r="HRK1202" s="4"/>
      <c r="HRL1202" s="4"/>
      <c r="HRM1202" s="4"/>
      <c r="HRN1202" s="4"/>
      <c r="HRO1202" s="4"/>
      <c r="HRP1202" s="4"/>
      <c r="HRQ1202" s="4"/>
      <c r="HRR1202" s="4"/>
      <c r="HRS1202" s="4"/>
      <c r="HRT1202" s="4"/>
      <c r="HRU1202" s="4"/>
      <c r="HRV1202" s="4"/>
      <c r="HRW1202" s="4"/>
      <c r="HRX1202" s="4"/>
      <c r="HRY1202" s="4"/>
      <c r="HRZ1202" s="4"/>
      <c r="HSA1202" s="4"/>
      <c r="HSB1202" s="4"/>
      <c r="HSC1202" s="4"/>
      <c r="HSD1202" s="4"/>
      <c r="HSE1202" s="4"/>
      <c r="HSF1202" s="4"/>
      <c r="HSG1202" s="4"/>
      <c r="HSH1202" s="4"/>
      <c r="HSI1202" s="4"/>
      <c r="HSJ1202" s="4"/>
      <c r="HSK1202" s="4"/>
      <c r="HSL1202" s="4"/>
      <c r="HSM1202" s="4"/>
      <c r="HSN1202" s="4"/>
      <c r="HSO1202" s="4"/>
      <c r="HSP1202" s="4"/>
      <c r="HSQ1202" s="4"/>
      <c r="HSR1202" s="4"/>
      <c r="HSS1202" s="4"/>
      <c r="HST1202" s="4"/>
      <c r="HSU1202" s="4"/>
      <c r="HSV1202" s="4"/>
      <c r="HSW1202" s="4"/>
      <c r="HSX1202" s="4"/>
      <c r="HSY1202" s="4"/>
      <c r="HSZ1202" s="4"/>
      <c r="HTA1202" s="4"/>
      <c r="HTB1202" s="4"/>
      <c r="HTC1202" s="4"/>
      <c r="HTD1202" s="4"/>
      <c r="HTE1202" s="4"/>
      <c r="HTF1202" s="4"/>
      <c r="HTG1202" s="4"/>
      <c r="HTH1202" s="4"/>
      <c r="HTI1202" s="4"/>
      <c r="HTJ1202" s="4"/>
      <c r="HTK1202" s="4"/>
      <c r="HTL1202" s="4"/>
      <c r="HTM1202" s="4"/>
      <c r="HTN1202" s="4"/>
      <c r="HTO1202" s="4"/>
      <c r="HTP1202" s="4"/>
      <c r="HTQ1202" s="4"/>
      <c r="HTR1202" s="4"/>
      <c r="HTS1202" s="4"/>
      <c r="HTT1202" s="4"/>
      <c r="HTU1202" s="4"/>
      <c r="HTV1202" s="4"/>
      <c r="HTW1202" s="4"/>
      <c r="HTX1202" s="4"/>
      <c r="HTY1202" s="4"/>
      <c r="HTZ1202" s="4"/>
      <c r="HUA1202" s="4"/>
      <c r="HUB1202" s="4"/>
      <c r="HUC1202" s="4"/>
      <c r="HUD1202" s="4"/>
      <c r="HUE1202" s="4"/>
      <c r="HUF1202" s="4"/>
      <c r="HUG1202" s="4"/>
      <c r="HUH1202" s="4"/>
      <c r="HUI1202" s="4"/>
      <c r="HUJ1202" s="4"/>
      <c r="HUK1202" s="4"/>
      <c r="HUL1202" s="4"/>
      <c r="HUM1202" s="4"/>
      <c r="HUN1202" s="4"/>
      <c r="HUO1202" s="4"/>
      <c r="HUP1202" s="4"/>
      <c r="HUQ1202" s="4"/>
      <c r="HUR1202" s="4"/>
      <c r="HUS1202" s="4"/>
      <c r="HUT1202" s="4"/>
      <c r="HUU1202" s="4"/>
      <c r="HUV1202" s="4"/>
      <c r="HUW1202" s="4"/>
      <c r="HUX1202" s="4"/>
      <c r="HUY1202" s="4"/>
      <c r="HUZ1202" s="4"/>
      <c r="HVA1202" s="4"/>
      <c r="HVB1202" s="4"/>
      <c r="HVC1202" s="4"/>
      <c r="HVD1202" s="4"/>
      <c r="HVE1202" s="4"/>
      <c r="HVF1202" s="4"/>
      <c r="HVG1202" s="4"/>
      <c r="HVH1202" s="4"/>
      <c r="HVI1202" s="4"/>
      <c r="HVJ1202" s="4"/>
      <c r="HVK1202" s="4"/>
      <c r="HVL1202" s="4"/>
      <c r="HVM1202" s="4"/>
      <c r="HVN1202" s="4"/>
      <c r="HVO1202" s="4"/>
      <c r="HVP1202" s="4"/>
      <c r="HVQ1202" s="4"/>
      <c r="HVR1202" s="4"/>
      <c r="HVS1202" s="4"/>
      <c r="HVT1202" s="4"/>
      <c r="HVU1202" s="4"/>
      <c r="HVV1202" s="4"/>
      <c r="HVW1202" s="4"/>
      <c r="HVX1202" s="4"/>
      <c r="HVY1202" s="4"/>
      <c r="HVZ1202" s="4"/>
      <c r="HWA1202" s="4"/>
      <c r="HWB1202" s="4"/>
      <c r="HWC1202" s="4"/>
      <c r="HWD1202" s="4"/>
      <c r="HWE1202" s="4"/>
      <c r="HWF1202" s="4"/>
      <c r="HWG1202" s="4"/>
      <c r="HWH1202" s="4"/>
      <c r="HWI1202" s="4"/>
      <c r="HWJ1202" s="4"/>
      <c r="HWK1202" s="4"/>
      <c r="HWL1202" s="4"/>
      <c r="HWM1202" s="4"/>
      <c r="HWN1202" s="4"/>
      <c r="HWO1202" s="4"/>
      <c r="HWP1202" s="4"/>
      <c r="HWQ1202" s="4"/>
      <c r="HWR1202" s="4"/>
      <c r="HWS1202" s="4"/>
      <c r="HWT1202" s="4"/>
      <c r="HWU1202" s="4"/>
      <c r="HWV1202" s="4"/>
      <c r="HWW1202" s="4"/>
      <c r="HWX1202" s="4"/>
      <c r="HWY1202" s="4"/>
      <c r="HWZ1202" s="4"/>
      <c r="HXA1202" s="4"/>
      <c r="HXB1202" s="4"/>
      <c r="HXC1202" s="4"/>
      <c r="HXD1202" s="4"/>
      <c r="HXE1202" s="4"/>
      <c r="HXF1202" s="4"/>
      <c r="HXG1202" s="4"/>
      <c r="HXH1202" s="4"/>
      <c r="HXI1202" s="4"/>
      <c r="HXJ1202" s="4"/>
      <c r="HXK1202" s="4"/>
      <c r="HXL1202" s="4"/>
      <c r="HXM1202" s="4"/>
      <c r="HXN1202" s="4"/>
      <c r="HXO1202" s="4"/>
      <c r="HXP1202" s="4"/>
      <c r="HXQ1202" s="4"/>
      <c r="HXR1202" s="4"/>
      <c r="HXS1202" s="4"/>
      <c r="HXT1202" s="4"/>
      <c r="HXU1202" s="4"/>
      <c r="HXV1202" s="4"/>
      <c r="HXW1202" s="4"/>
      <c r="HXX1202" s="4"/>
      <c r="HXY1202" s="4"/>
      <c r="HXZ1202" s="4"/>
      <c r="HYA1202" s="4"/>
      <c r="HYB1202" s="4"/>
      <c r="HYC1202" s="4"/>
      <c r="HYD1202" s="4"/>
      <c r="HYE1202" s="4"/>
      <c r="HYF1202" s="4"/>
      <c r="HYG1202" s="4"/>
      <c r="HYH1202" s="4"/>
      <c r="HYI1202" s="4"/>
      <c r="HYJ1202" s="4"/>
      <c r="HYK1202" s="4"/>
      <c r="HYL1202" s="4"/>
      <c r="HYM1202" s="4"/>
      <c r="HYN1202" s="4"/>
      <c r="HYO1202" s="4"/>
      <c r="HYP1202" s="4"/>
      <c r="HYQ1202" s="4"/>
      <c r="HYR1202" s="4"/>
      <c r="HYS1202" s="4"/>
      <c r="HYT1202" s="4"/>
      <c r="HYU1202" s="4"/>
      <c r="HYV1202" s="4"/>
      <c r="HYW1202" s="4"/>
      <c r="HYX1202" s="4"/>
      <c r="HYY1202" s="4"/>
      <c r="HYZ1202" s="4"/>
      <c r="HZA1202" s="4"/>
      <c r="HZB1202" s="4"/>
      <c r="HZC1202" s="4"/>
      <c r="HZD1202" s="4"/>
      <c r="HZE1202" s="4"/>
      <c r="HZF1202" s="4"/>
      <c r="HZG1202" s="4"/>
      <c r="HZH1202" s="4"/>
      <c r="HZI1202" s="4"/>
      <c r="HZJ1202" s="4"/>
      <c r="HZK1202" s="4"/>
      <c r="HZL1202" s="4"/>
      <c r="HZM1202" s="4"/>
      <c r="HZN1202" s="4"/>
      <c r="HZO1202" s="4"/>
      <c r="HZP1202" s="4"/>
      <c r="HZQ1202" s="4"/>
      <c r="HZR1202" s="4"/>
      <c r="HZS1202" s="4"/>
      <c r="HZT1202" s="4"/>
      <c r="HZU1202" s="4"/>
      <c r="HZV1202" s="4"/>
      <c r="HZW1202" s="4"/>
      <c r="HZX1202" s="4"/>
      <c r="HZY1202" s="4"/>
      <c r="HZZ1202" s="4"/>
      <c r="IAA1202" s="4"/>
      <c r="IAB1202" s="4"/>
      <c r="IAC1202" s="4"/>
      <c r="IAD1202" s="4"/>
      <c r="IAE1202" s="4"/>
      <c r="IAF1202" s="4"/>
      <c r="IAG1202" s="4"/>
      <c r="IAH1202" s="4"/>
      <c r="IAI1202" s="4"/>
      <c r="IAJ1202" s="4"/>
      <c r="IAK1202" s="4"/>
      <c r="IAL1202" s="4"/>
      <c r="IAM1202" s="4"/>
      <c r="IAN1202" s="4"/>
      <c r="IAO1202" s="4"/>
      <c r="IAP1202" s="4"/>
      <c r="IAQ1202" s="4"/>
      <c r="IAR1202" s="4"/>
      <c r="IAS1202" s="4"/>
      <c r="IAT1202" s="4"/>
      <c r="IAU1202" s="4"/>
      <c r="IAV1202" s="4"/>
      <c r="IAW1202" s="4"/>
      <c r="IAX1202" s="4"/>
      <c r="IAY1202" s="4"/>
      <c r="IAZ1202" s="4"/>
      <c r="IBA1202" s="4"/>
      <c r="IBB1202" s="4"/>
      <c r="IBC1202" s="4"/>
      <c r="IBD1202" s="4"/>
      <c r="IBE1202" s="4"/>
      <c r="IBF1202" s="4"/>
      <c r="IBG1202" s="4"/>
      <c r="IBH1202" s="4"/>
      <c r="IBI1202" s="4"/>
      <c r="IBJ1202" s="4"/>
      <c r="IBK1202" s="4"/>
      <c r="IBL1202" s="4"/>
      <c r="IBM1202" s="4"/>
      <c r="IBN1202" s="4"/>
      <c r="IBO1202" s="4"/>
      <c r="IBP1202" s="4"/>
      <c r="IBQ1202" s="4"/>
      <c r="IBR1202" s="4"/>
      <c r="IBS1202" s="4"/>
      <c r="IBT1202" s="4"/>
      <c r="IBU1202" s="4"/>
      <c r="IBV1202" s="4"/>
      <c r="IBW1202" s="4"/>
      <c r="IBX1202" s="4"/>
      <c r="IBY1202" s="4"/>
      <c r="IBZ1202" s="4"/>
      <c r="ICA1202" s="4"/>
      <c r="ICB1202" s="4"/>
      <c r="ICC1202" s="4"/>
      <c r="ICD1202" s="4"/>
      <c r="ICE1202" s="4"/>
      <c r="ICF1202" s="4"/>
      <c r="ICG1202" s="4"/>
      <c r="ICH1202" s="4"/>
      <c r="ICI1202" s="4"/>
      <c r="ICJ1202" s="4"/>
      <c r="ICK1202" s="4"/>
      <c r="ICL1202" s="4"/>
      <c r="ICM1202" s="4"/>
      <c r="ICN1202" s="4"/>
      <c r="ICO1202" s="4"/>
      <c r="ICP1202" s="4"/>
      <c r="ICQ1202" s="4"/>
      <c r="ICR1202" s="4"/>
      <c r="ICS1202" s="4"/>
      <c r="ICT1202" s="4"/>
      <c r="ICU1202" s="4"/>
      <c r="ICV1202" s="4"/>
      <c r="ICW1202" s="4"/>
      <c r="ICX1202" s="4"/>
      <c r="ICY1202" s="4"/>
      <c r="ICZ1202" s="4"/>
      <c r="IDA1202" s="4"/>
      <c r="IDB1202" s="4"/>
      <c r="IDC1202" s="4"/>
      <c r="IDD1202" s="4"/>
      <c r="IDE1202" s="4"/>
      <c r="IDF1202" s="4"/>
      <c r="IDG1202" s="4"/>
      <c r="IDH1202" s="4"/>
      <c r="IDI1202" s="4"/>
      <c r="IDJ1202" s="4"/>
      <c r="IDK1202" s="4"/>
      <c r="IDL1202" s="4"/>
      <c r="IDM1202" s="4"/>
      <c r="IDN1202" s="4"/>
      <c r="IDO1202" s="4"/>
      <c r="IDP1202" s="4"/>
      <c r="IDQ1202" s="4"/>
      <c r="IDR1202" s="4"/>
      <c r="IDS1202" s="4"/>
      <c r="IDT1202" s="4"/>
      <c r="IDU1202" s="4"/>
      <c r="IDV1202" s="4"/>
      <c r="IDW1202" s="4"/>
      <c r="IDX1202" s="4"/>
      <c r="IDY1202" s="4"/>
      <c r="IDZ1202" s="4"/>
      <c r="IEA1202" s="4"/>
      <c r="IEB1202" s="4"/>
      <c r="IEC1202" s="4"/>
      <c r="IED1202" s="4"/>
      <c r="IEE1202" s="4"/>
      <c r="IEF1202" s="4"/>
      <c r="IEG1202" s="4"/>
      <c r="IEH1202" s="4"/>
      <c r="IEI1202" s="4"/>
      <c r="IEJ1202" s="4"/>
      <c r="IEK1202" s="4"/>
      <c r="IEL1202" s="4"/>
      <c r="IEM1202" s="4"/>
      <c r="IEN1202" s="4"/>
      <c r="IEO1202" s="4"/>
      <c r="IEP1202" s="4"/>
      <c r="IEQ1202" s="4"/>
      <c r="IER1202" s="4"/>
      <c r="IES1202" s="4"/>
      <c r="IET1202" s="4"/>
      <c r="IEU1202" s="4"/>
      <c r="IEV1202" s="4"/>
      <c r="IEW1202" s="4"/>
      <c r="IEX1202" s="4"/>
      <c r="IEY1202" s="4"/>
      <c r="IEZ1202" s="4"/>
      <c r="IFA1202" s="4"/>
      <c r="IFB1202" s="4"/>
      <c r="IFC1202" s="4"/>
      <c r="IFD1202" s="4"/>
      <c r="IFE1202" s="4"/>
      <c r="IFF1202" s="4"/>
      <c r="IFG1202" s="4"/>
      <c r="IFH1202" s="4"/>
      <c r="IFI1202" s="4"/>
      <c r="IFJ1202" s="4"/>
      <c r="IFK1202" s="4"/>
      <c r="IFL1202" s="4"/>
      <c r="IFM1202" s="4"/>
      <c r="IFN1202" s="4"/>
      <c r="IFO1202" s="4"/>
      <c r="IFP1202" s="4"/>
      <c r="IFQ1202" s="4"/>
      <c r="IFR1202" s="4"/>
      <c r="IFS1202" s="4"/>
      <c r="IFT1202" s="4"/>
      <c r="IFU1202" s="4"/>
      <c r="IFV1202" s="4"/>
      <c r="IFW1202" s="4"/>
      <c r="IFX1202" s="4"/>
      <c r="IFY1202" s="4"/>
      <c r="IFZ1202" s="4"/>
      <c r="IGA1202" s="4"/>
      <c r="IGB1202" s="4"/>
      <c r="IGC1202" s="4"/>
      <c r="IGD1202" s="4"/>
      <c r="IGE1202" s="4"/>
      <c r="IGF1202" s="4"/>
      <c r="IGG1202" s="4"/>
      <c r="IGH1202" s="4"/>
      <c r="IGI1202" s="4"/>
      <c r="IGJ1202" s="4"/>
      <c r="IGK1202" s="4"/>
      <c r="IGL1202" s="4"/>
      <c r="IGM1202" s="4"/>
      <c r="IGN1202" s="4"/>
      <c r="IGO1202" s="4"/>
      <c r="IGP1202" s="4"/>
      <c r="IGQ1202" s="4"/>
      <c r="IGR1202" s="4"/>
      <c r="IGS1202" s="4"/>
      <c r="IGT1202" s="4"/>
      <c r="IGU1202" s="4"/>
      <c r="IGV1202" s="4"/>
      <c r="IGW1202" s="4"/>
      <c r="IGX1202" s="4"/>
      <c r="IGY1202" s="4"/>
      <c r="IGZ1202" s="4"/>
      <c r="IHA1202" s="4"/>
      <c r="IHB1202" s="4"/>
      <c r="IHC1202" s="4"/>
      <c r="IHD1202" s="4"/>
      <c r="IHE1202" s="4"/>
      <c r="IHF1202" s="4"/>
      <c r="IHG1202" s="4"/>
      <c r="IHH1202" s="4"/>
      <c r="IHI1202" s="4"/>
      <c r="IHJ1202" s="4"/>
      <c r="IHK1202" s="4"/>
      <c r="IHL1202" s="4"/>
      <c r="IHM1202" s="4"/>
      <c r="IHN1202" s="4"/>
      <c r="IHO1202" s="4"/>
      <c r="IHP1202" s="4"/>
      <c r="IHQ1202" s="4"/>
      <c r="IHR1202" s="4"/>
      <c r="IHS1202" s="4"/>
      <c r="IHT1202" s="4"/>
      <c r="IHU1202" s="4"/>
      <c r="IHV1202" s="4"/>
      <c r="IHW1202" s="4"/>
      <c r="IHX1202" s="4"/>
      <c r="IHY1202" s="4"/>
      <c r="IHZ1202" s="4"/>
      <c r="IIA1202" s="4"/>
      <c r="IIB1202" s="4"/>
      <c r="IIC1202" s="4"/>
      <c r="IID1202" s="4"/>
      <c r="IIE1202" s="4"/>
      <c r="IIF1202" s="4"/>
      <c r="IIG1202" s="4"/>
      <c r="IIH1202" s="4"/>
      <c r="III1202" s="4"/>
      <c r="IIJ1202" s="4"/>
      <c r="IIK1202" s="4"/>
      <c r="IIL1202" s="4"/>
      <c r="IIM1202" s="4"/>
      <c r="IIN1202" s="4"/>
      <c r="IIO1202" s="4"/>
      <c r="IIP1202" s="4"/>
      <c r="IIQ1202" s="4"/>
      <c r="IIR1202" s="4"/>
      <c r="IIS1202" s="4"/>
      <c r="IIT1202" s="4"/>
      <c r="IIU1202" s="4"/>
      <c r="IIV1202" s="4"/>
      <c r="IIW1202" s="4"/>
      <c r="IIX1202" s="4"/>
      <c r="IIY1202" s="4"/>
      <c r="IIZ1202" s="4"/>
      <c r="IJA1202" s="4"/>
      <c r="IJB1202" s="4"/>
      <c r="IJC1202" s="4"/>
      <c r="IJD1202" s="4"/>
      <c r="IJE1202" s="4"/>
      <c r="IJF1202" s="4"/>
      <c r="IJG1202" s="4"/>
      <c r="IJH1202" s="4"/>
      <c r="IJI1202" s="4"/>
      <c r="IJJ1202" s="4"/>
      <c r="IJK1202" s="4"/>
      <c r="IJL1202" s="4"/>
      <c r="IJM1202" s="4"/>
      <c r="IJN1202" s="4"/>
      <c r="IJO1202" s="4"/>
      <c r="IJP1202" s="4"/>
      <c r="IJQ1202" s="4"/>
      <c r="IJR1202" s="4"/>
      <c r="IJS1202" s="4"/>
      <c r="IJT1202" s="4"/>
      <c r="IJU1202" s="4"/>
      <c r="IJV1202" s="4"/>
      <c r="IJW1202" s="4"/>
      <c r="IJX1202" s="4"/>
      <c r="IJY1202" s="4"/>
      <c r="IJZ1202" s="4"/>
      <c r="IKA1202" s="4"/>
      <c r="IKB1202" s="4"/>
      <c r="IKC1202" s="4"/>
      <c r="IKD1202" s="4"/>
      <c r="IKE1202" s="4"/>
      <c r="IKF1202" s="4"/>
      <c r="IKG1202" s="4"/>
      <c r="IKH1202" s="4"/>
      <c r="IKI1202" s="4"/>
      <c r="IKJ1202" s="4"/>
      <c r="IKK1202" s="4"/>
      <c r="IKL1202" s="4"/>
      <c r="IKM1202" s="4"/>
      <c r="IKN1202" s="4"/>
      <c r="IKO1202" s="4"/>
      <c r="IKP1202" s="4"/>
      <c r="IKQ1202" s="4"/>
      <c r="IKR1202" s="4"/>
      <c r="IKS1202" s="4"/>
      <c r="IKT1202" s="4"/>
      <c r="IKU1202" s="4"/>
      <c r="IKV1202" s="4"/>
      <c r="IKW1202" s="4"/>
      <c r="IKX1202" s="4"/>
      <c r="IKY1202" s="4"/>
      <c r="IKZ1202" s="4"/>
      <c r="ILA1202" s="4"/>
      <c r="ILB1202" s="4"/>
      <c r="ILC1202" s="4"/>
      <c r="ILD1202" s="4"/>
      <c r="ILE1202" s="4"/>
      <c r="ILF1202" s="4"/>
      <c r="ILG1202" s="4"/>
      <c r="ILH1202" s="4"/>
      <c r="ILI1202" s="4"/>
      <c r="ILJ1202" s="4"/>
      <c r="ILK1202" s="4"/>
      <c r="ILL1202" s="4"/>
      <c r="ILM1202" s="4"/>
      <c r="ILN1202" s="4"/>
      <c r="ILO1202" s="4"/>
      <c r="ILP1202" s="4"/>
      <c r="ILQ1202" s="4"/>
      <c r="ILR1202" s="4"/>
      <c r="ILS1202" s="4"/>
      <c r="ILT1202" s="4"/>
      <c r="ILU1202" s="4"/>
      <c r="ILV1202" s="4"/>
      <c r="ILW1202" s="4"/>
      <c r="ILX1202" s="4"/>
      <c r="ILY1202" s="4"/>
      <c r="ILZ1202" s="4"/>
      <c r="IMA1202" s="4"/>
      <c r="IMB1202" s="4"/>
      <c r="IMC1202" s="4"/>
      <c r="IMD1202" s="4"/>
      <c r="IME1202" s="4"/>
      <c r="IMF1202" s="4"/>
      <c r="IMG1202" s="4"/>
      <c r="IMH1202" s="4"/>
      <c r="IMI1202" s="4"/>
      <c r="IMJ1202" s="4"/>
      <c r="IMK1202" s="4"/>
      <c r="IML1202" s="4"/>
      <c r="IMM1202" s="4"/>
      <c r="IMN1202" s="4"/>
      <c r="IMO1202" s="4"/>
      <c r="IMP1202" s="4"/>
      <c r="IMQ1202" s="4"/>
      <c r="IMR1202" s="4"/>
      <c r="IMS1202" s="4"/>
      <c r="IMT1202" s="4"/>
      <c r="IMU1202" s="4"/>
      <c r="IMV1202" s="4"/>
      <c r="IMW1202" s="4"/>
      <c r="IMX1202" s="4"/>
      <c r="IMY1202" s="4"/>
      <c r="IMZ1202" s="4"/>
      <c r="INA1202" s="4"/>
      <c r="INB1202" s="4"/>
      <c r="INC1202" s="4"/>
      <c r="IND1202" s="4"/>
      <c r="INE1202" s="4"/>
      <c r="INF1202" s="4"/>
      <c r="ING1202" s="4"/>
      <c r="INH1202" s="4"/>
      <c r="INI1202" s="4"/>
      <c r="INJ1202" s="4"/>
      <c r="INK1202" s="4"/>
      <c r="INL1202" s="4"/>
      <c r="INM1202" s="4"/>
      <c r="INN1202" s="4"/>
      <c r="INO1202" s="4"/>
      <c r="INP1202" s="4"/>
      <c r="INQ1202" s="4"/>
      <c r="INR1202" s="4"/>
      <c r="INS1202" s="4"/>
      <c r="INT1202" s="4"/>
      <c r="INU1202" s="4"/>
      <c r="INV1202" s="4"/>
      <c r="INW1202" s="4"/>
      <c r="INX1202" s="4"/>
      <c r="INY1202" s="4"/>
      <c r="INZ1202" s="4"/>
      <c r="IOA1202" s="4"/>
      <c r="IOB1202" s="4"/>
      <c r="IOC1202" s="4"/>
      <c r="IOD1202" s="4"/>
      <c r="IOE1202" s="4"/>
      <c r="IOF1202" s="4"/>
      <c r="IOG1202" s="4"/>
      <c r="IOH1202" s="4"/>
      <c r="IOI1202" s="4"/>
      <c r="IOJ1202" s="4"/>
      <c r="IOK1202" s="4"/>
      <c r="IOL1202" s="4"/>
      <c r="IOM1202" s="4"/>
      <c r="ION1202" s="4"/>
      <c r="IOO1202" s="4"/>
      <c r="IOP1202" s="4"/>
      <c r="IOQ1202" s="4"/>
      <c r="IOR1202" s="4"/>
      <c r="IOS1202" s="4"/>
      <c r="IOT1202" s="4"/>
      <c r="IOU1202" s="4"/>
      <c r="IOV1202" s="4"/>
      <c r="IOW1202" s="4"/>
      <c r="IOX1202" s="4"/>
      <c r="IOY1202" s="4"/>
      <c r="IOZ1202" s="4"/>
      <c r="IPA1202" s="4"/>
      <c r="IPB1202" s="4"/>
      <c r="IPC1202" s="4"/>
      <c r="IPD1202" s="4"/>
      <c r="IPE1202" s="4"/>
      <c r="IPF1202" s="4"/>
      <c r="IPG1202" s="4"/>
      <c r="IPH1202" s="4"/>
      <c r="IPI1202" s="4"/>
      <c r="IPJ1202" s="4"/>
      <c r="IPK1202" s="4"/>
      <c r="IPL1202" s="4"/>
      <c r="IPM1202" s="4"/>
      <c r="IPN1202" s="4"/>
      <c r="IPO1202" s="4"/>
      <c r="IPP1202" s="4"/>
      <c r="IPQ1202" s="4"/>
      <c r="IPR1202" s="4"/>
      <c r="IPS1202" s="4"/>
      <c r="IPT1202" s="4"/>
      <c r="IPU1202" s="4"/>
      <c r="IPV1202" s="4"/>
      <c r="IPW1202" s="4"/>
      <c r="IPX1202" s="4"/>
      <c r="IPY1202" s="4"/>
      <c r="IPZ1202" s="4"/>
      <c r="IQA1202" s="4"/>
      <c r="IQB1202" s="4"/>
      <c r="IQC1202" s="4"/>
      <c r="IQD1202" s="4"/>
      <c r="IQE1202" s="4"/>
      <c r="IQF1202" s="4"/>
      <c r="IQG1202" s="4"/>
      <c r="IQH1202" s="4"/>
      <c r="IQI1202" s="4"/>
      <c r="IQJ1202" s="4"/>
      <c r="IQK1202" s="4"/>
      <c r="IQL1202" s="4"/>
      <c r="IQM1202" s="4"/>
      <c r="IQN1202" s="4"/>
      <c r="IQO1202" s="4"/>
      <c r="IQP1202" s="4"/>
      <c r="IQQ1202" s="4"/>
      <c r="IQR1202" s="4"/>
      <c r="IQS1202" s="4"/>
      <c r="IQT1202" s="4"/>
      <c r="IQU1202" s="4"/>
      <c r="IQV1202" s="4"/>
      <c r="IQW1202" s="4"/>
      <c r="IQX1202" s="4"/>
      <c r="IQY1202" s="4"/>
      <c r="IQZ1202" s="4"/>
      <c r="IRA1202" s="4"/>
      <c r="IRB1202" s="4"/>
      <c r="IRC1202" s="4"/>
      <c r="IRD1202" s="4"/>
      <c r="IRE1202" s="4"/>
      <c r="IRF1202" s="4"/>
      <c r="IRG1202" s="4"/>
      <c r="IRH1202" s="4"/>
      <c r="IRI1202" s="4"/>
      <c r="IRJ1202" s="4"/>
      <c r="IRK1202" s="4"/>
      <c r="IRL1202" s="4"/>
      <c r="IRM1202" s="4"/>
      <c r="IRN1202" s="4"/>
      <c r="IRO1202" s="4"/>
      <c r="IRP1202" s="4"/>
      <c r="IRQ1202" s="4"/>
      <c r="IRR1202" s="4"/>
      <c r="IRS1202" s="4"/>
      <c r="IRT1202" s="4"/>
      <c r="IRU1202" s="4"/>
      <c r="IRV1202" s="4"/>
      <c r="IRW1202" s="4"/>
      <c r="IRX1202" s="4"/>
      <c r="IRY1202" s="4"/>
      <c r="IRZ1202" s="4"/>
      <c r="ISA1202" s="4"/>
      <c r="ISB1202" s="4"/>
      <c r="ISC1202" s="4"/>
      <c r="ISD1202" s="4"/>
      <c r="ISE1202" s="4"/>
      <c r="ISF1202" s="4"/>
      <c r="ISG1202" s="4"/>
      <c r="ISH1202" s="4"/>
      <c r="ISI1202" s="4"/>
      <c r="ISJ1202" s="4"/>
      <c r="ISK1202" s="4"/>
      <c r="ISL1202" s="4"/>
      <c r="ISM1202" s="4"/>
      <c r="ISN1202" s="4"/>
      <c r="ISO1202" s="4"/>
      <c r="ISP1202" s="4"/>
      <c r="ISQ1202" s="4"/>
      <c r="ISR1202" s="4"/>
      <c r="ISS1202" s="4"/>
      <c r="IST1202" s="4"/>
      <c r="ISU1202" s="4"/>
      <c r="ISV1202" s="4"/>
      <c r="ISW1202" s="4"/>
      <c r="ISX1202" s="4"/>
      <c r="ISY1202" s="4"/>
      <c r="ISZ1202" s="4"/>
      <c r="ITA1202" s="4"/>
      <c r="ITB1202" s="4"/>
      <c r="ITC1202" s="4"/>
      <c r="ITD1202" s="4"/>
      <c r="ITE1202" s="4"/>
      <c r="ITF1202" s="4"/>
      <c r="ITG1202" s="4"/>
      <c r="ITH1202" s="4"/>
      <c r="ITI1202" s="4"/>
      <c r="ITJ1202" s="4"/>
      <c r="ITK1202" s="4"/>
      <c r="ITL1202" s="4"/>
      <c r="ITM1202" s="4"/>
      <c r="ITN1202" s="4"/>
      <c r="ITO1202" s="4"/>
      <c r="ITP1202" s="4"/>
      <c r="ITQ1202" s="4"/>
      <c r="ITR1202" s="4"/>
      <c r="ITS1202" s="4"/>
      <c r="ITT1202" s="4"/>
      <c r="ITU1202" s="4"/>
      <c r="ITV1202" s="4"/>
      <c r="ITW1202" s="4"/>
      <c r="ITX1202" s="4"/>
      <c r="ITY1202" s="4"/>
      <c r="ITZ1202" s="4"/>
      <c r="IUA1202" s="4"/>
      <c r="IUB1202" s="4"/>
      <c r="IUC1202" s="4"/>
      <c r="IUD1202" s="4"/>
      <c r="IUE1202" s="4"/>
      <c r="IUF1202" s="4"/>
      <c r="IUG1202" s="4"/>
      <c r="IUH1202" s="4"/>
      <c r="IUI1202" s="4"/>
      <c r="IUJ1202" s="4"/>
      <c r="IUK1202" s="4"/>
      <c r="IUL1202" s="4"/>
      <c r="IUM1202" s="4"/>
      <c r="IUN1202" s="4"/>
      <c r="IUO1202" s="4"/>
      <c r="IUP1202" s="4"/>
      <c r="IUQ1202" s="4"/>
      <c r="IUR1202" s="4"/>
      <c r="IUS1202" s="4"/>
      <c r="IUT1202" s="4"/>
      <c r="IUU1202" s="4"/>
      <c r="IUV1202" s="4"/>
      <c r="IUW1202" s="4"/>
      <c r="IUX1202" s="4"/>
      <c r="IUY1202" s="4"/>
      <c r="IUZ1202" s="4"/>
      <c r="IVA1202" s="4"/>
      <c r="IVB1202" s="4"/>
      <c r="IVC1202" s="4"/>
      <c r="IVD1202" s="4"/>
      <c r="IVE1202" s="4"/>
      <c r="IVF1202" s="4"/>
      <c r="IVG1202" s="4"/>
      <c r="IVH1202" s="4"/>
      <c r="IVI1202" s="4"/>
      <c r="IVJ1202" s="4"/>
      <c r="IVK1202" s="4"/>
      <c r="IVL1202" s="4"/>
      <c r="IVM1202" s="4"/>
      <c r="IVN1202" s="4"/>
      <c r="IVO1202" s="4"/>
      <c r="IVP1202" s="4"/>
      <c r="IVQ1202" s="4"/>
      <c r="IVR1202" s="4"/>
      <c r="IVS1202" s="4"/>
      <c r="IVT1202" s="4"/>
      <c r="IVU1202" s="4"/>
      <c r="IVV1202" s="4"/>
      <c r="IVW1202" s="4"/>
      <c r="IVX1202" s="4"/>
      <c r="IVY1202" s="4"/>
      <c r="IVZ1202" s="4"/>
      <c r="IWA1202" s="4"/>
      <c r="IWB1202" s="4"/>
      <c r="IWC1202" s="4"/>
      <c r="IWD1202" s="4"/>
      <c r="IWE1202" s="4"/>
      <c r="IWF1202" s="4"/>
      <c r="IWG1202" s="4"/>
      <c r="IWH1202" s="4"/>
      <c r="IWI1202" s="4"/>
      <c r="IWJ1202" s="4"/>
      <c r="IWK1202" s="4"/>
      <c r="IWL1202" s="4"/>
      <c r="IWM1202" s="4"/>
      <c r="IWN1202" s="4"/>
      <c r="IWO1202" s="4"/>
      <c r="IWP1202" s="4"/>
      <c r="IWQ1202" s="4"/>
      <c r="IWR1202" s="4"/>
      <c r="IWS1202" s="4"/>
      <c r="IWT1202" s="4"/>
      <c r="IWU1202" s="4"/>
      <c r="IWV1202" s="4"/>
      <c r="IWW1202" s="4"/>
      <c r="IWX1202" s="4"/>
      <c r="IWY1202" s="4"/>
      <c r="IWZ1202" s="4"/>
      <c r="IXA1202" s="4"/>
      <c r="IXB1202" s="4"/>
      <c r="IXC1202" s="4"/>
      <c r="IXD1202" s="4"/>
      <c r="IXE1202" s="4"/>
      <c r="IXF1202" s="4"/>
      <c r="IXG1202" s="4"/>
      <c r="IXH1202" s="4"/>
      <c r="IXI1202" s="4"/>
      <c r="IXJ1202" s="4"/>
      <c r="IXK1202" s="4"/>
      <c r="IXL1202" s="4"/>
      <c r="IXM1202" s="4"/>
      <c r="IXN1202" s="4"/>
      <c r="IXO1202" s="4"/>
      <c r="IXP1202" s="4"/>
      <c r="IXQ1202" s="4"/>
      <c r="IXR1202" s="4"/>
      <c r="IXS1202" s="4"/>
      <c r="IXT1202" s="4"/>
      <c r="IXU1202" s="4"/>
      <c r="IXV1202" s="4"/>
      <c r="IXW1202" s="4"/>
      <c r="IXX1202" s="4"/>
      <c r="IXY1202" s="4"/>
      <c r="IXZ1202" s="4"/>
      <c r="IYA1202" s="4"/>
      <c r="IYB1202" s="4"/>
      <c r="IYC1202" s="4"/>
      <c r="IYD1202" s="4"/>
      <c r="IYE1202" s="4"/>
      <c r="IYF1202" s="4"/>
      <c r="IYG1202" s="4"/>
      <c r="IYH1202" s="4"/>
      <c r="IYI1202" s="4"/>
      <c r="IYJ1202" s="4"/>
      <c r="IYK1202" s="4"/>
      <c r="IYL1202" s="4"/>
      <c r="IYM1202" s="4"/>
      <c r="IYN1202" s="4"/>
      <c r="IYO1202" s="4"/>
      <c r="IYP1202" s="4"/>
      <c r="IYQ1202" s="4"/>
      <c r="IYR1202" s="4"/>
      <c r="IYS1202" s="4"/>
      <c r="IYT1202" s="4"/>
      <c r="IYU1202" s="4"/>
      <c r="IYV1202" s="4"/>
      <c r="IYW1202" s="4"/>
      <c r="IYX1202" s="4"/>
      <c r="IYY1202" s="4"/>
      <c r="IYZ1202" s="4"/>
      <c r="IZA1202" s="4"/>
      <c r="IZB1202" s="4"/>
      <c r="IZC1202" s="4"/>
      <c r="IZD1202" s="4"/>
      <c r="IZE1202" s="4"/>
      <c r="IZF1202" s="4"/>
      <c r="IZG1202" s="4"/>
      <c r="IZH1202" s="4"/>
      <c r="IZI1202" s="4"/>
      <c r="IZJ1202" s="4"/>
      <c r="IZK1202" s="4"/>
      <c r="IZL1202" s="4"/>
      <c r="IZM1202" s="4"/>
      <c r="IZN1202" s="4"/>
      <c r="IZO1202" s="4"/>
      <c r="IZP1202" s="4"/>
      <c r="IZQ1202" s="4"/>
      <c r="IZR1202" s="4"/>
      <c r="IZS1202" s="4"/>
      <c r="IZT1202" s="4"/>
      <c r="IZU1202" s="4"/>
      <c r="IZV1202" s="4"/>
      <c r="IZW1202" s="4"/>
      <c r="IZX1202" s="4"/>
      <c r="IZY1202" s="4"/>
      <c r="IZZ1202" s="4"/>
      <c r="JAA1202" s="4"/>
      <c r="JAB1202" s="4"/>
      <c r="JAC1202" s="4"/>
      <c r="JAD1202" s="4"/>
      <c r="JAE1202" s="4"/>
      <c r="JAF1202" s="4"/>
      <c r="JAG1202" s="4"/>
      <c r="JAH1202" s="4"/>
      <c r="JAI1202" s="4"/>
      <c r="JAJ1202" s="4"/>
      <c r="JAK1202" s="4"/>
      <c r="JAL1202" s="4"/>
      <c r="JAM1202" s="4"/>
      <c r="JAN1202" s="4"/>
      <c r="JAO1202" s="4"/>
      <c r="JAP1202" s="4"/>
      <c r="JAQ1202" s="4"/>
      <c r="JAR1202" s="4"/>
      <c r="JAS1202" s="4"/>
      <c r="JAT1202" s="4"/>
      <c r="JAU1202" s="4"/>
      <c r="JAV1202" s="4"/>
      <c r="JAW1202" s="4"/>
      <c r="JAX1202" s="4"/>
      <c r="JAY1202" s="4"/>
      <c r="JAZ1202" s="4"/>
      <c r="JBA1202" s="4"/>
      <c r="JBB1202" s="4"/>
      <c r="JBC1202" s="4"/>
      <c r="JBD1202" s="4"/>
      <c r="JBE1202" s="4"/>
      <c r="JBF1202" s="4"/>
      <c r="JBG1202" s="4"/>
      <c r="JBH1202" s="4"/>
      <c r="JBI1202" s="4"/>
      <c r="JBJ1202" s="4"/>
      <c r="JBK1202" s="4"/>
      <c r="JBL1202" s="4"/>
      <c r="JBM1202" s="4"/>
      <c r="JBN1202" s="4"/>
      <c r="JBO1202" s="4"/>
      <c r="JBP1202" s="4"/>
      <c r="JBQ1202" s="4"/>
      <c r="JBR1202" s="4"/>
      <c r="JBS1202" s="4"/>
      <c r="JBT1202" s="4"/>
      <c r="JBU1202" s="4"/>
      <c r="JBV1202" s="4"/>
      <c r="JBW1202" s="4"/>
      <c r="JBX1202" s="4"/>
      <c r="JBY1202" s="4"/>
      <c r="JBZ1202" s="4"/>
      <c r="JCA1202" s="4"/>
      <c r="JCB1202" s="4"/>
      <c r="JCC1202" s="4"/>
      <c r="JCD1202" s="4"/>
      <c r="JCE1202" s="4"/>
      <c r="JCF1202" s="4"/>
      <c r="JCG1202" s="4"/>
      <c r="JCH1202" s="4"/>
      <c r="JCI1202" s="4"/>
      <c r="JCJ1202" s="4"/>
      <c r="JCK1202" s="4"/>
      <c r="JCL1202" s="4"/>
      <c r="JCM1202" s="4"/>
      <c r="JCN1202" s="4"/>
      <c r="JCO1202" s="4"/>
      <c r="JCP1202" s="4"/>
      <c r="JCQ1202" s="4"/>
      <c r="JCR1202" s="4"/>
      <c r="JCS1202" s="4"/>
      <c r="JCT1202" s="4"/>
      <c r="JCU1202" s="4"/>
      <c r="JCV1202" s="4"/>
      <c r="JCW1202" s="4"/>
      <c r="JCX1202" s="4"/>
      <c r="JCY1202" s="4"/>
      <c r="JCZ1202" s="4"/>
      <c r="JDA1202" s="4"/>
      <c r="JDB1202" s="4"/>
      <c r="JDC1202" s="4"/>
      <c r="JDD1202" s="4"/>
      <c r="JDE1202" s="4"/>
      <c r="JDF1202" s="4"/>
      <c r="JDG1202" s="4"/>
      <c r="JDH1202" s="4"/>
      <c r="JDI1202" s="4"/>
      <c r="JDJ1202" s="4"/>
      <c r="JDK1202" s="4"/>
      <c r="JDL1202" s="4"/>
      <c r="JDM1202" s="4"/>
      <c r="JDN1202" s="4"/>
      <c r="JDO1202" s="4"/>
      <c r="JDP1202" s="4"/>
      <c r="JDQ1202" s="4"/>
      <c r="JDR1202" s="4"/>
      <c r="JDS1202" s="4"/>
      <c r="JDT1202" s="4"/>
      <c r="JDU1202" s="4"/>
      <c r="JDV1202" s="4"/>
      <c r="JDW1202" s="4"/>
      <c r="JDX1202" s="4"/>
      <c r="JDY1202" s="4"/>
      <c r="JDZ1202" s="4"/>
      <c r="JEA1202" s="4"/>
      <c r="JEB1202" s="4"/>
      <c r="JEC1202" s="4"/>
      <c r="JED1202" s="4"/>
      <c r="JEE1202" s="4"/>
      <c r="JEF1202" s="4"/>
      <c r="JEG1202" s="4"/>
      <c r="JEH1202" s="4"/>
      <c r="JEI1202" s="4"/>
      <c r="JEJ1202" s="4"/>
      <c r="JEK1202" s="4"/>
      <c r="JEL1202" s="4"/>
      <c r="JEM1202" s="4"/>
      <c r="JEN1202" s="4"/>
      <c r="JEO1202" s="4"/>
      <c r="JEP1202" s="4"/>
      <c r="JEQ1202" s="4"/>
      <c r="JER1202" s="4"/>
      <c r="JES1202" s="4"/>
      <c r="JET1202" s="4"/>
      <c r="JEU1202" s="4"/>
      <c r="JEV1202" s="4"/>
      <c r="JEW1202" s="4"/>
      <c r="JEX1202" s="4"/>
      <c r="JEY1202" s="4"/>
      <c r="JEZ1202" s="4"/>
      <c r="JFA1202" s="4"/>
      <c r="JFB1202" s="4"/>
      <c r="JFC1202" s="4"/>
      <c r="JFD1202" s="4"/>
      <c r="JFE1202" s="4"/>
      <c r="JFF1202" s="4"/>
      <c r="JFG1202" s="4"/>
      <c r="JFH1202" s="4"/>
      <c r="JFI1202" s="4"/>
      <c r="JFJ1202" s="4"/>
      <c r="JFK1202" s="4"/>
      <c r="JFL1202" s="4"/>
      <c r="JFM1202" s="4"/>
      <c r="JFN1202" s="4"/>
      <c r="JFO1202" s="4"/>
      <c r="JFP1202" s="4"/>
      <c r="JFQ1202" s="4"/>
      <c r="JFR1202" s="4"/>
      <c r="JFS1202" s="4"/>
      <c r="JFT1202" s="4"/>
      <c r="JFU1202" s="4"/>
      <c r="JFV1202" s="4"/>
      <c r="JFW1202" s="4"/>
      <c r="JFX1202" s="4"/>
      <c r="JFY1202" s="4"/>
      <c r="JFZ1202" s="4"/>
      <c r="JGA1202" s="4"/>
      <c r="JGB1202" s="4"/>
      <c r="JGC1202" s="4"/>
      <c r="JGD1202" s="4"/>
      <c r="JGE1202" s="4"/>
      <c r="JGF1202" s="4"/>
      <c r="JGG1202" s="4"/>
      <c r="JGH1202" s="4"/>
      <c r="JGI1202" s="4"/>
      <c r="JGJ1202" s="4"/>
      <c r="JGK1202" s="4"/>
      <c r="JGL1202" s="4"/>
      <c r="JGM1202" s="4"/>
      <c r="JGN1202" s="4"/>
      <c r="JGO1202" s="4"/>
      <c r="JGP1202" s="4"/>
      <c r="JGQ1202" s="4"/>
      <c r="JGR1202" s="4"/>
      <c r="JGS1202" s="4"/>
      <c r="JGT1202" s="4"/>
      <c r="JGU1202" s="4"/>
      <c r="JGV1202" s="4"/>
      <c r="JGW1202" s="4"/>
      <c r="JGX1202" s="4"/>
      <c r="JGY1202" s="4"/>
      <c r="JGZ1202" s="4"/>
      <c r="JHA1202" s="4"/>
      <c r="JHB1202" s="4"/>
      <c r="JHC1202" s="4"/>
      <c r="JHD1202" s="4"/>
      <c r="JHE1202" s="4"/>
      <c r="JHF1202" s="4"/>
      <c r="JHG1202" s="4"/>
      <c r="JHH1202" s="4"/>
      <c r="JHI1202" s="4"/>
      <c r="JHJ1202" s="4"/>
      <c r="JHK1202" s="4"/>
      <c r="JHL1202" s="4"/>
      <c r="JHM1202" s="4"/>
      <c r="JHN1202" s="4"/>
      <c r="JHO1202" s="4"/>
      <c r="JHP1202" s="4"/>
      <c r="JHQ1202" s="4"/>
      <c r="JHR1202" s="4"/>
      <c r="JHS1202" s="4"/>
      <c r="JHT1202" s="4"/>
      <c r="JHU1202" s="4"/>
      <c r="JHV1202" s="4"/>
      <c r="JHW1202" s="4"/>
      <c r="JHX1202" s="4"/>
      <c r="JHY1202" s="4"/>
      <c r="JHZ1202" s="4"/>
      <c r="JIA1202" s="4"/>
      <c r="JIB1202" s="4"/>
      <c r="JIC1202" s="4"/>
      <c r="JID1202" s="4"/>
      <c r="JIE1202" s="4"/>
      <c r="JIF1202" s="4"/>
      <c r="JIG1202" s="4"/>
      <c r="JIH1202" s="4"/>
      <c r="JII1202" s="4"/>
      <c r="JIJ1202" s="4"/>
      <c r="JIK1202" s="4"/>
      <c r="JIL1202" s="4"/>
      <c r="JIM1202" s="4"/>
      <c r="JIN1202" s="4"/>
      <c r="JIO1202" s="4"/>
      <c r="JIP1202" s="4"/>
      <c r="JIQ1202" s="4"/>
      <c r="JIR1202" s="4"/>
      <c r="JIS1202" s="4"/>
      <c r="JIT1202" s="4"/>
      <c r="JIU1202" s="4"/>
      <c r="JIV1202" s="4"/>
      <c r="JIW1202" s="4"/>
      <c r="JIX1202" s="4"/>
      <c r="JIY1202" s="4"/>
      <c r="JIZ1202" s="4"/>
      <c r="JJA1202" s="4"/>
      <c r="JJB1202" s="4"/>
      <c r="JJC1202" s="4"/>
      <c r="JJD1202" s="4"/>
      <c r="JJE1202" s="4"/>
      <c r="JJF1202" s="4"/>
      <c r="JJG1202" s="4"/>
      <c r="JJH1202" s="4"/>
      <c r="JJI1202" s="4"/>
      <c r="JJJ1202" s="4"/>
      <c r="JJK1202" s="4"/>
      <c r="JJL1202" s="4"/>
      <c r="JJM1202" s="4"/>
      <c r="JJN1202" s="4"/>
      <c r="JJO1202" s="4"/>
      <c r="JJP1202" s="4"/>
      <c r="JJQ1202" s="4"/>
      <c r="JJR1202" s="4"/>
      <c r="JJS1202" s="4"/>
      <c r="JJT1202" s="4"/>
      <c r="JJU1202" s="4"/>
      <c r="JJV1202" s="4"/>
      <c r="JJW1202" s="4"/>
      <c r="JJX1202" s="4"/>
      <c r="JJY1202" s="4"/>
      <c r="JJZ1202" s="4"/>
      <c r="JKA1202" s="4"/>
      <c r="JKB1202" s="4"/>
      <c r="JKC1202" s="4"/>
      <c r="JKD1202" s="4"/>
      <c r="JKE1202" s="4"/>
      <c r="JKF1202" s="4"/>
      <c r="JKG1202" s="4"/>
      <c r="JKH1202" s="4"/>
      <c r="JKI1202" s="4"/>
      <c r="JKJ1202" s="4"/>
      <c r="JKK1202" s="4"/>
      <c r="JKL1202" s="4"/>
      <c r="JKM1202" s="4"/>
      <c r="JKN1202" s="4"/>
      <c r="JKO1202" s="4"/>
      <c r="JKP1202" s="4"/>
      <c r="JKQ1202" s="4"/>
      <c r="JKR1202" s="4"/>
      <c r="JKS1202" s="4"/>
      <c r="JKT1202" s="4"/>
      <c r="JKU1202" s="4"/>
      <c r="JKV1202" s="4"/>
      <c r="JKW1202" s="4"/>
      <c r="JKX1202" s="4"/>
      <c r="JKY1202" s="4"/>
      <c r="JKZ1202" s="4"/>
      <c r="JLA1202" s="4"/>
      <c r="JLB1202" s="4"/>
      <c r="JLC1202" s="4"/>
      <c r="JLD1202" s="4"/>
      <c r="JLE1202" s="4"/>
      <c r="JLF1202" s="4"/>
      <c r="JLG1202" s="4"/>
      <c r="JLH1202" s="4"/>
      <c r="JLI1202" s="4"/>
      <c r="JLJ1202" s="4"/>
      <c r="JLK1202" s="4"/>
      <c r="JLL1202" s="4"/>
      <c r="JLM1202" s="4"/>
      <c r="JLN1202" s="4"/>
      <c r="JLO1202" s="4"/>
      <c r="JLP1202" s="4"/>
      <c r="JLQ1202" s="4"/>
      <c r="JLR1202" s="4"/>
      <c r="JLS1202" s="4"/>
      <c r="JLT1202" s="4"/>
      <c r="JLU1202" s="4"/>
      <c r="JLV1202" s="4"/>
      <c r="JLW1202" s="4"/>
      <c r="JLX1202" s="4"/>
      <c r="JLY1202" s="4"/>
      <c r="JLZ1202" s="4"/>
      <c r="JMA1202" s="4"/>
      <c r="JMB1202" s="4"/>
      <c r="JMC1202" s="4"/>
      <c r="JMD1202" s="4"/>
      <c r="JME1202" s="4"/>
      <c r="JMF1202" s="4"/>
      <c r="JMG1202" s="4"/>
      <c r="JMH1202" s="4"/>
      <c r="JMI1202" s="4"/>
      <c r="JMJ1202" s="4"/>
      <c r="JMK1202" s="4"/>
      <c r="JML1202" s="4"/>
      <c r="JMM1202" s="4"/>
      <c r="JMN1202" s="4"/>
      <c r="JMO1202" s="4"/>
      <c r="JMP1202" s="4"/>
      <c r="JMQ1202" s="4"/>
      <c r="JMR1202" s="4"/>
      <c r="JMS1202" s="4"/>
      <c r="JMT1202" s="4"/>
      <c r="JMU1202" s="4"/>
      <c r="JMV1202" s="4"/>
      <c r="JMW1202" s="4"/>
      <c r="JMX1202" s="4"/>
      <c r="JMY1202" s="4"/>
      <c r="JMZ1202" s="4"/>
      <c r="JNA1202" s="4"/>
      <c r="JNB1202" s="4"/>
      <c r="JNC1202" s="4"/>
      <c r="JND1202" s="4"/>
      <c r="JNE1202" s="4"/>
      <c r="JNF1202" s="4"/>
      <c r="JNG1202" s="4"/>
      <c r="JNH1202" s="4"/>
      <c r="JNI1202" s="4"/>
      <c r="JNJ1202" s="4"/>
      <c r="JNK1202" s="4"/>
      <c r="JNL1202" s="4"/>
      <c r="JNM1202" s="4"/>
      <c r="JNN1202" s="4"/>
      <c r="JNO1202" s="4"/>
      <c r="JNP1202" s="4"/>
      <c r="JNQ1202" s="4"/>
      <c r="JNR1202" s="4"/>
      <c r="JNS1202" s="4"/>
      <c r="JNT1202" s="4"/>
      <c r="JNU1202" s="4"/>
      <c r="JNV1202" s="4"/>
      <c r="JNW1202" s="4"/>
      <c r="JNX1202" s="4"/>
      <c r="JNY1202" s="4"/>
      <c r="JNZ1202" s="4"/>
      <c r="JOA1202" s="4"/>
      <c r="JOB1202" s="4"/>
      <c r="JOC1202" s="4"/>
      <c r="JOD1202" s="4"/>
      <c r="JOE1202" s="4"/>
      <c r="JOF1202" s="4"/>
      <c r="JOG1202" s="4"/>
      <c r="JOH1202" s="4"/>
      <c r="JOI1202" s="4"/>
      <c r="JOJ1202" s="4"/>
      <c r="JOK1202" s="4"/>
      <c r="JOL1202" s="4"/>
      <c r="JOM1202" s="4"/>
      <c r="JON1202" s="4"/>
      <c r="JOO1202" s="4"/>
      <c r="JOP1202" s="4"/>
      <c r="JOQ1202" s="4"/>
      <c r="JOR1202" s="4"/>
      <c r="JOS1202" s="4"/>
      <c r="JOT1202" s="4"/>
      <c r="JOU1202" s="4"/>
      <c r="JOV1202" s="4"/>
      <c r="JOW1202" s="4"/>
      <c r="JOX1202" s="4"/>
      <c r="JOY1202" s="4"/>
      <c r="JOZ1202" s="4"/>
      <c r="JPA1202" s="4"/>
      <c r="JPB1202" s="4"/>
      <c r="JPC1202" s="4"/>
      <c r="JPD1202" s="4"/>
      <c r="JPE1202" s="4"/>
      <c r="JPF1202" s="4"/>
      <c r="JPG1202" s="4"/>
      <c r="JPH1202" s="4"/>
      <c r="JPI1202" s="4"/>
      <c r="JPJ1202" s="4"/>
      <c r="JPK1202" s="4"/>
      <c r="JPL1202" s="4"/>
      <c r="JPM1202" s="4"/>
      <c r="JPN1202" s="4"/>
      <c r="JPO1202" s="4"/>
      <c r="JPP1202" s="4"/>
      <c r="JPQ1202" s="4"/>
      <c r="JPR1202" s="4"/>
      <c r="JPS1202" s="4"/>
      <c r="JPT1202" s="4"/>
      <c r="JPU1202" s="4"/>
      <c r="JPV1202" s="4"/>
      <c r="JPW1202" s="4"/>
      <c r="JPX1202" s="4"/>
      <c r="JPY1202" s="4"/>
      <c r="JPZ1202" s="4"/>
      <c r="JQA1202" s="4"/>
      <c r="JQB1202" s="4"/>
      <c r="JQC1202" s="4"/>
      <c r="JQD1202" s="4"/>
      <c r="JQE1202" s="4"/>
      <c r="JQF1202" s="4"/>
      <c r="JQG1202" s="4"/>
      <c r="JQH1202" s="4"/>
      <c r="JQI1202" s="4"/>
      <c r="JQJ1202" s="4"/>
      <c r="JQK1202" s="4"/>
      <c r="JQL1202" s="4"/>
      <c r="JQM1202" s="4"/>
      <c r="JQN1202" s="4"/>
      <c r="JQO1202" s="4"/>
      <c r="JQP1202" s="4"/>
      <c r="JQQ1202" s="4"/>
      <c r="JQR1202" s="4"/>
      <c r="JQS1202" s="4"/>
      <c r="JQT1202" s="4"/>
      <c r="JQU1202" s="4"/>
      <c r="JQV1202" s="4"/>
      <c r="JQW1202" s="4"/>
      <c r="JQX1202" s="4"/>
      <c r="JQY1202" s="4"/>
      <c r="JQZ1202" s="4"/>
      <c r="JRA1202" s="4"/>
      <c r="JRB1202" s="4"/>
      <c r="JRC1202" s="4"/>
      <c r="JRD1202" s="4"/>
      <c r="JRE1202" s="4"/>
      <c r="JRF1202" s="4"/>
      <c r="JRG1202" s="4"/>
      <c r="JRH1202" s="4"/>
      <c r="JRI1202" s="4"/>
      <c r="JRJ1202" s="4"/>
      <c r="JRK1202" s="4"/>
      <c r="JRL1202" s="4"/>
      <c r="JRM1202" s="4"/>
      <c r="JRN1202" s="4"/>
      <c r="JRO1202" s="4"/>
      <c r="JRP1202" s="4"/>
      <c r="JRQ1202" s="4"/>
      <c r="JRR1202" s="4"/>
      <c r="JRS1202" s="4"/>
      <c r="JRT1202" s="4"/>
      <c r="JRU1202" s="4"/>
      <c r="JRV1202" s="4"/>
      <c r="JRW1202" s="4"/>
      <c r="JRX1202" s="4"/>
      <c r="JRY1202" s="4"/>
      <c r="JRZ1202" s="4"/>
      <c r="JSA1202" s="4"/>
      <c r="JSB1202" s="4"/>
      <c r="JSC1202" s="4"/>
      <c r="JSD1202" s="4"/>
      <c r="JSE1202" s="4"/>
      <c r="JSF1202" s="4"/>
      <c r="JSG1202" s="4"/>
      <c r="JSH1202" s="4"/>
      <c r="JSI1202" s="4"/>
      <c r="JSJ1202" s="4"/>
      <c r="JSK1202" s="4"/>
      <c r="JSL1202" s="4"/>
      <c r="JSM1202" s="4"/>
      <c r="JSN1202" s="4"/>
      <c r="JSO1202" s="4"/>
      <c r="JSP1202" s="4"/>
      <c r="JSQ1202" s="4"/>
      <c r="JSR1202" s="4"/>
      <c r="JSS1202" s="4"/>
      <c r="JST1202" s="4"/>
      <c r="JSU1202" s="4"/>
      <c r="JSV1202" s="4"/>
      <c r="JSW1202" s="4"/>
      <c r="JSX1202" s="4"/>
      <c r="JSY1202" s="4"/>
      <c r="JSZ1202" s="4"/>
      <c r="JTA1202" s="4"/>
      <c r="JTB1202" s="4"/>
      <c r="JTC1202" s="4"/>
      <c r="JTD1202" s="4"/>
      <c r="JTE1202" s="4"/>
      <c r="JTF1202" s="4"/>
      <c r="JTG1202" s="4"/>
      <c r="JTH1202" s="4"/>
      <c r="JTI1202" s="4"/>
      <c r="JTJ1202" s="4"/>
      <c r="JTK1202" s="4"/>
      <c r="JTL1202" s="4"/>
      <c r="JTM1202" s="4"/>
      <c r="JTN1202" s="4"/>
      <c r="JTO1202" s="4"/>
      <c r="JTP1202" s="4"/>
      <c r="JTQ1202" s="4"/>
      <c r="JTR1202" s="4"/>
      <c r="JTS1202" s="4"/>
      <c r="JTT1202" s="4"/>
      <c r="JTU1202" s="4"/>
      <c r="JTV1202" s="4"/>
      <c r="JTW1202" s="4"/>
      <c r="JTX1202" s="4"/>
      <c r="JTY1202" s="4"/>
      <c r="JTZ1202" s="4"/>
      <c r="JUA1202" s="4"/>
      <c r="JUB1202" s="4"/>
      <c r="JUC1202" s="4"/>
      <c r="JUD1202" s="4"/>
      <c r="JUE1202" s="4"/>
      <c r="JUF1202" s="4"/>
      <c r="JUG1202" s="4"/>
      <c r="JUH1202" s="4"/>
      <c r="JUI1202" s="4"/>
      <c r="JUJ1202" s="4"/>
      <c r="JUK1202" s="4"/>
      <c r="JUL1202" s="4"/>
      <c r="JUM1202" s="4"/>
      <c r="JUN1202" s="4"/>
      <c r="JUO1202" s="4"/>
      <c r="JUP1202" s="4"/>
      <c r="JUQ1202" s="4"/>
      <c r="JUR1202" s="4"/>
      <c r="JUS1202" s="4"/>
      <c r="JUT1202" s="4"/>
      <c r="JUU1202" s="4"/>
      <c r="JUV1202" s="4"/>
      <c r="JUW1202" s="4"/>
      <c r="JUX1202" s="4"/>
      <c r="JUY1202" s="4"/>
      <c r="JUZ1202" s="4"/>
      <c r="JVA1202" s="4"/>
      <c r="JVB1202" s="4"/>
      <c r="JVC1202" s="4"/>
      <c r="JVD1202" s="4"/>
      <c r="JVE1202" s="4"/>
      <c r="JVF1202" s="4"/>
      <c r="JVG1202" s="4"/>
      <c r="JVH1202" s="4"/>
      <c r="JVI1202" s="4"/>
      <c r="JVJ1202" s="4"/>
      <c r="JVK1202" s="4"/>
      <c r="JVL1202" s="4"/>
      <c r="JVM1202" s="4"/>
      <c r="JVN1202" s="4"/>
      <c r="JVO1202" s="4"/>
      <c r="JVP1202" s="4"/>
      <c r="JVQ1202" s="4"/>
      <c r="JVR1202" s="4"/>
      <c r="JVS1202" s="4"/>
      <c r="JVT1202" s="4"/>
      <c r="JVU1202" s="4"/>
      <c r="JVV1202" s="4"/>
      <c r="JVW1202" s="4"/>
      <c r="JVX1202" s="4"/>
      <c r="JVY1202" s="4"/>
      <c r="JVZ1202" s="4"/>
      <c r="JWA1202" s="4"/>
      <c r="JWB1202" s="4"/>
      <c r="JWC1202" s="4"/>
      <c r="JWD1202" s="4"/>
      <c r="JWE1202" s="4"/>
      <c r="JWF1202" s="4"/>
      <c r="JWG1202" s="4"/>
      <c r="JWH1202" s="4"/>
      <c r="JWI1202" s="4"/>
      <c r="JWJ1202" s="4"/>
      <c r="JWK1202" s="4"/>
      <c r="JWL1202" s="4"/>
      <c r="JWM1202" s="4"/>
      <c r="JWN1202" s="4"/>
      <c r="JWO1202" s="4"/>
      <c r="JWP1202" s="4"/>
      <c r="JWQ1202" s="4"/>
      <c r="JWR1202" s="4"/>
      <c r="JWS1202" s="4"/>
      <c r="JWT1202" s="4"/>
      <c r="JWU1202" s="4"/>
      <c r="JWV1202" s="4"/>
      <c r="JWW1202" s="4"/>
      <c r="JWX1202" s="4"/>
      <c r="JWY1202" s="4"/>
      <c r="JWZ1202" s="4"/>
      <c r="JXA1202" s="4"/>
      <c r="JXB1202" s="4"/>
      <c r="JXC1202" s="4"/>
      <c r="JXD1202" s="4"/>
      <c r="JXE1202" s="4"/>
      <c r="JXF1202" s="4"/>
      <c r="JXG1202" s="4"/>
      <c r="JXH1202" s="4"/>
      <c r="JXI1202" s="4"/>
      <c r="JXJ1202" s="4"/>
      <c r="JXK1202" s="4"/>
      <c r="JXL1202" s="4"/>
      <c r="JXM1202" s="4"/>
      <c r="JXN1202" s="4"/>
      <c r="JXO1202" s="4"/>
      <c r="JXP1202" s="4"/>
      <c r="JXQ1202" s="4"/>
      <c r="JXR1202" s="4"/>
      <c r="JXS1202" s="4"/>
      <c r="JXT1202" s="4"/>
      <c r="JXU1202" s="4"/>
      <c r="JXV1202" s="4"/>
      <c r="JXW1202" s="4"/>
      <c r="JXX1202" s="4"/>
      <c r="JXY1202" s="4"/>
      <c r="JXZ1202" s="4"/>
      <c r="JYA1202" s="4"/>
      <c r="JYB1202" s="4"/>
      <c r="JYC1202" s="4"/>
      <c r="JYD1202" s="4"/>
      <c r="JYE1202" s="4"/>
      <c r="JYF1202" s="4"/>
      <c r="JYG1202" s="4"/>
      <c r="JYH1202" s="4"/>
      <c r="JYI1202" s="4"/>
      <c r="JYJ1202" s="4"/>
      <c r="JYK1202" s="4"/>
      <c r="JYL1202" s="4"/>
      <c r="JYM1202" s="4"/>
      <c r="JYN1202" s="4"/>
      <c r="JYO1202" s="4"/>
      <c r="JYP1202" s="4"/>
      <c r="JYQ1202" s="4"/>
      <c r="JYR1202" s="4"/>
      <c r="JYS1202" s="4"/>
      <c r="JYT1202" s="4"/>
      <c r="JYU1202" s="4"/>
      <c r="JYV1202" s="4"/>
      <c r="JYW1202" s="4"/>
      <c r="JYX1202" s="4"/>
      <c r="JYY1202" s="4"/>
      <c r="JYZ1202" s="4"/>
      <c r="JZA1202" s="4"/>
      <c r="JZB1202" s="4"/>
      <c r="JZC1202" s="4"/>
      <c r="JZD1202" s="4"/>
      <c r="JZE1202" s="4"/>
      <c r="JZF1202" s="4"/>
      <c r="JZG1202" s="4"/>
      <c r="JZH1202" s="4"/>
      <c r="JZI1202" s="4"/>
      <c r="JZJ1202" s="4"/>
      <c r="JZK1202" s="4"/>
      <c r="JZL1202" s="4"/>
      <c r="JZM1202" s="4"/>
      <c r="JZN1202" s="4"/>
      <c r="JZO1202" s="4"/>
      <c r="JZP1202" s="4"/>
      <c r="JZQ1202" s="4"/>
      <c r="JZR1202" s="4"/>
      <c r="JZS1202" s="4"/>
      <c r="JZT1202" s="4"/>
      <c r="JZU1202" s="4"/>
      <c r="JZV1202" s="4"/>
      <c r="JZW1202" s="4"/>
      <c r="JZX1202" s="4"/>
      <c r="JZY1202" s="4"/>
      <c r="JZZ1202" s="4"/>
      <c r="KAA1202" s="4"/>
      <c r="KAB1202" s="4"/>
      <c r="KAC1202" s="4"/>
      <c r="KAD1202" s="4"/>
      <c r="KAE1202" s="4"/>
      <c r="KAF1202" s="4"/>
      <c r="KAG1202" s="4"/>
      <c r="KAH1202" s="4"/>
      <c r="KAI1202" s="4"/>
      <c r="KAJ1202" s="4"/>
      <c r="KAK1202" s="4"/>
      <c r="KAL1202" s="4"/>
      <c r="KAM1202" s="4"/>
      <c r="KAN1202" s="4"/>
      <c r="KAO1202" s="4"/>
      <c r="KAP1202" s="4"/>
      <c r="KAQ1202" s="4"/>
      <c r="KAR1202" s="4"/>
      <c r="KAS1202" s="4"/>
      <c r="KAT1202" s="4"/>
      <c r="KAU1202" s="4"/>
      <c r="KAV1202" s="4"/>
      <c r="KAW1202" s="4"/>
      <c r="KAX1202" s="4"/>
      <c r="KAY1202" s="4"/>
      <c r="KAZ1202" s="4"/>
      <c r="KBA1202" s="4"/>
      <c r="KBB1202" s="4"/>
      <c r="KBC1202" s="4"/>
      <c r="KBD1202" s="4"/>
      <c r="KBE1202" s="4"/>
      <c r="KBF1202" s="4"/>
      <c r="KBG1202" s="4"/>
      <c r="KBH1202" s="4"/>
      <c r="KBI1202" s="4"/>
      <c r="KBJ1202" s="4"/>
      <c r="KBK1202" s="4"/>
      <c r="KBL1202" s="4"/>
      <c r="KBM1202" s="4"/>
      <c r="KBN1202" s="4"/>
      <c r="KBO1202" s="4"/>
      <c r="KBP1202" s="4"/>
      <c r="KBQ1202" s="4"/>
      <c r="KBR1202" s="4"/>
      <c r="KBS1202" s="4"/>
      <c r="KBT1202" s="4"/>
      <c r="KBU1202" s="4"/>
      <c r="KBV1202" s="4"/>
      <c r="KBW1202" s="4"/>
      <c r="KBX1202" s="4"/>
      <c r="KBY1202" s="4"/>
      <c r="KBZ1202" s="4"/>
      <c r="KCA1202" s="4"/>
      <c r="KCB1202" s="4"/>
      <c r="KCC1202" s="4"/>
      <c r="KCD1202" s="4"/>
      <c r="KCE1202" s="4"/>
      <c r="KCF1202" s="4"/>
      <c r="KCG1202" s="4"/>
      <c r="KCH1202" s="4"/>
      <c r="KCI1202" s="4"/>
      <c r="KCJ1202" s="4"/>
      <c r="KCK1202" s="4"/>
      <c r="KCL1202" s="4"/>
      <c r="KCM1202" s="4"/>
      <c r="KCN1202" s="4"/>
      <c r="KCO1202" s="4"/>
      <c r="KCP1202" s="4"/>
      <c r="KCQ1202" s="4"/>
      <c r="KCR1202" s="4"/>
      <c r="KCS1202" s="4"/>
      <c r="KCT1202" s="4"/>
      <c r="KCU1202" s="4"/>
      <c r="KCV1202" s="4"/>
      <c r="KCW1202" s="4"/>
      <c r="KCX1202" s="4"/>
      <c r="KCY1202" s="4"/>
      <c r="KCZ1202" s="4"/>
      <c r="KDA1202" s="4"/>
      <c r="KDB1202" s="4"/>
      <c r="KDC1202" s="4"/>
      <c r="KDD1202" s="4"/>
      <c r="KDE1202" s="4"/>
      <c r="KDF1202" s="4"/>
      <c r="KDG1202" s="4"/>
      <c r="KDH1202" s="4"/>
      <c r="KDI1202" s="4"/>
      <c r="KDJ1202" s="4"/>
      <c r="KDK1202" s="4"/>
      <c r="KDL1202" s="4"/>
      <c r="KDM1202" s="4"/>
      <c r="KDN1202" s="4"/>
      <c r="KDO1202" s="4"/>
      <c r="KDP1202" s="4"/>
      <c r="KDQ1202" s="4"/>
      <c r="KDR1202" s="4"/>
      <c r="KDS1202" s="4"/>
      <c r="KDT1202" s="4"/>
      <c r="KDU1202" s="4"/>
      <c r="KDV1202" s="4"/>
      <c r="KDW1202" s="4"/>
      <c r="KDX1202" s="4"/>
      <c r="KDY1202" s="4"/>
      <c r="KDZ1202" s="4"/>
      <c r="KEA1202" s="4"/>
      <c r="KEB1202" s="4"/>
      <c r="KEC1202" s="4"/>
      <c r="KED1202" s="4"/>
      <c r="KEE1202" s="4"/>
      <c r="KEF1202" s="4"/>
      <c r="KEG1202" s="4"/>
      <c r="KEH1202" s="4"/>
      <c r="KEI1202" s="4"/>
      <c r="KEJ1202" s="4"/>
      <c r="KEK1202" s="4"/>
      <c r="KEL1202" s="4"/>
      <c r="KEM1202" s="4"/>
      <c r="KEN1202" s="4"/>
      <c r="KEO1202" s="4"/>
      <c r="KEP1202" s="4"/>
      <c r="KEQ1202" s="4"/>
      <c r="KER1202" s="4"/>
      <c r="KES1202" s="4"/>
      <c r="KET1202" s="4"/>
      <c r="KEU1202" s="4"/>
      <c r="KEV1202" s="4"/>
      <c r="KEW1202" s="4"/>
      <c r="KEX1202" s="4"/>
      <c r="KEY1202" s="4"/>
      <c r="KEZ1202" s="4"/>
      <c r="KFA1202" s="4"/>
      <c r="KFB1202" s="4"/>
      <c r="KFC1202" s="4"/>
      <c r="KFD1202" s="4"/>
      <c r="KFE1202" s="4"/>
      <c r="KFF1202" s="4"/>
      <c r="KFG1202" s="4"/>
      <c r="KFH1202" s="4"/>
      <c r="KFI1202" s="4"/>
      <c r="KFJ1202" s="4"/>
      <c r="KFK1202" s="4"/>
      <c r="KFL1202" s="4"/>
      <c r="KFM1202" s="4"/>
      <c r="KFN1202" s="4"/>
      <c r="KFO1202" s="4"/>
      <c r="KFP1202" s="4"/>
      <c r="KFQ1202" s="4"/>
      <c r="KFR1202" s="4"/>
      <c r="KFS1202" s="4"/>
      <c r="KFT1202" s="4"/>
      <c r="KFU1202" s="4"/>
      <c r="KFV1202" s="4"/>
      <c r="KFW1202" s="4"/>
      <c r="KFX1202" s="4"/>
      <c r="KFY1202" s="4"/>
      <c r="KFZ1202" s="4"/>
      <c r="KGA1202" s="4"/>
      <c r="KGB1202" s="4"/>
      <c r="KGC1202" s="4"/>
      <c r="KGD1202" s="4"/>
      <c r="KGE1202" s="4"/>
      <c r="KGF1202" s="4"/>
      <c r="KGG1202" s="4"/>
      <c r="KGH1202" s="4"/>
      <c r="KGI1202" s="4"/>
      <c r="KGJ1202" s="4"/>
      <c r="KGK1202" s="4"/>
      <c r="KGL1202" s="4"/>
      <c r="KGM1202" s="4"/>
      <c r="KGN1202" s="4"/>
      <c r="KGO1202" s="4"/>
      <c r="KGP1202" s="4"/>
      <c r="KGQ1202" s="4"/>
      <c r="KGR1202" s="4"/>
      <c r="KGS1202" s="4"/>
      <c r="KGT1202" s="4"/>
      <c r="KGU1202" s="4"/>
      <c r="KGV1202" s="4"/>
      <c r="KGW1202" s="4"/>
      <c r="KGX1202" s="4"/>
      <c r="KGY1202" s="4"/>
      <c r="KGZ1202" s="4"/>
      <c r="KHA1202" s="4"/>
      <c r="KHB1202" s="4"/>
      <c r="KHC1202" s="4"/>
      <c r="KHD1202" s="4"/>
      <c r="KHE1202" s="4"/>
      <c r="KHF1202" s="4"/>
      <c r="KHG1202" s="4"/>
      <c r="KHH1202" s="4"/>
      <c r="KHI1202" s="4"/>
      <c r="KHJ1202" s="4"/>
      <c r="KHK1202" s="4"/>
      <c r="KHL1202" s="4"/>
      <c r="KHM1202" s="4"/>
      <c r="KHN1202" s="4"/>
      <c r="KHO1202" s="4"/>
      <c r="KHP1202" s="4"/>
      <c r="KHQ1202" s="4"/>
      <c r="KHR1202" s="4"/>
      <c r="KHS1202" s="4"/>
      <c r="KHT1202" s="4"/>
      <c r="KHU1202" s="4"/>
      <c r="KHV1202" s="4"/>
      <c r="KHW1202" s="4"/>
      <c r="KHX1202" s="4"/>
      <c r="KHY1202" s="4"/>
      <c r="KHZ1202" s="4"/>
      <c r="KIA1202" s="4"/>
      <c r="KIB1202" s="4"/>
      <c r="KIC1202" s="4"/>
      <c r="KID1202" s="4"/>
      <c r="KIE1202" s="4"/>
      <c r="KIF1202" s="4"/>
      <c r="KIG1202" s="4"/>
      <c r="KIH1202" s="4"/>
      <c r="KII1202" s="4"/>
      <c r="KIJ1202" s="4"/>
      <c r="KIK1202" s="4"/>
      <c r="KIL1202" s="4"/>
      <c r="KIM1202" s="4"/>
      <c r="KIN1202" s="4"/>
      <c r="KIO1202" s="4"/>
      <c r="KIP1202" s="4"/>
      <c r="KIQ1202" s="4"/>
      <c r="KIR1202" s="4"/>
      <c r="KIS1202" s="4"/>
      <c r="KIT1202" s="4"/>
      <c r="KIU1202" s="4"/>
      <c r="KIV1202" s="4"/>
      <c r="KIW1202" s="4"/>
      <c r="KIX1202" s="4"/>
      <c r="KIY1202" s="4"/>
      <c r="KIZ1202" s="4"/>
      <c r="KJA1202" s="4"/>
      <c r="KJB1202" s="4"/>
      <c r="KJC1202" s="4"/>
      <c r="KJD1202" s="4"/>
      <c r="KJE1202" s="4"/>
      <c r="KJF1202" s="4"/>
      <c r="KJG1202" s="4"/>
      <c r="KJH1202" s="4"/>
      <c r="KJI1202" s="4"/>
      <c r="KJJ1202" s="4"/>
      <c r="KJK1202" s="4"/>
      <c r="KJL1202" s="4"/>
      <c r="KJM1202" s="4"/>
      <c r="KJN1202" s="4"/>
      <c r="KJO1202" s="4"/>
      <c r="KJP1202" s="4"/>
      <c r="KJQ1202" s="4"/>
      <c r="KJR1202" s="4"/>
      <c r="KJS1202" s="4"/>
      <c r="KJT1202" s="4"/>
      <c r="KJU1202" s="4"/>
      <c r="KJV1202" s="4"/>
      <c r="KJW1202" s="4"/>
      <c r="KJX1202" s="4"/>
      <c r="KJY1202" s="4"/>
      <c r="KJZ1202" s="4"/>
      <c r="KKA1202" s="4"/>
      <c r="KKB1202" s="4"/>
      <c r="KKC1202" s="4"/>
      <c r="KKD1202" s="4"/>
      <c r="KKE1202" s="4"/>
      <c r="KKF1202" s="4"/>
      <c r="KKG1202" s="4"/>
      <c r="KKH1202" s="4"/>
      <c r="KKI1202" s="4"/>
      <c r="KKJ1202" s="4"/>
      <c r="KKK1202" s="4"/>
      <c r="KKL1202" s="4"/>
      <c r="KKM1202" s="4"/>
      <c r="KKN1202" s="4"/>
      <c r="KKO1202" s="4"/>
      <c r="KKP1202" s="4"/>
      <c r="KKQ1202" s="4"/>
      <c r="KKR1202" s="4"/>
      <c r="KKS1202" s="4"/>
      <c r="KKT1202" s="4"/>
      <c r="KKU1202" s="4"/>
      <c r="KKV1202" s="4"/>
      <c r="KKW1202" s="4"/>
      <c r="KKX1202" s="4"/>
      <c r="KKY1202" s="4"/>
      <c r="KKZ1202" s="4"/>
      <c r="KLA1202" s="4"/>
      <c r="KLB1202" s="4"/>
      <c r="KLC1202" s="4"/>
      <c r="KLD1202" s="4"/>
      <c r="KLE1202" s="4"/>
      <c r="KLF1202" s="4"/>
      <c r="KLG1202" s="4"/>
      <c r="KLH1202" s="4"/>
      <c r="KLI1202" s="4"/>
      <c r="KLJ1202" s="4"/>
      <c r="KLK1202" s="4"/>
      <c r="KLL1202" s="4"/>
      <c r="KLM1202" s="4"/>
      <c r="KLN1202" s="4"/>
      <c r="KLO1202" s="4"/>
      <c r="KLP1202" s="4"/>
      <c r="KLQ1202" s="4"/>
      <c r="KLR1202" s="4"/>
      <c r="KLS1202" s="4"/>
      <c r="KLT1202" s="4"/>
      <c r="KLU1202" s="4"/>
      <c r="KLV1202" s="4"/>
      <c r="KLW1202" s="4"/>
      <c r="KLX1202" s="4"/>
      <c r="KLY1202" s="4"/>
      <c r="KLZ1202" s="4"/>
      <c r="KMA1202" s="4"/>
      <c r="KMB1202" s="4"/>
      <c r="KMC1202" s="4"/>
      <c r="KMD1202" s="4"/>
      <c r="KME1202" s="4"/>
      <c r="KMF1202" s="4"/>
      <c r="KMG1202" s="4"/>
      <c r="KMH1202" s="4"/>
      <c r="KMI1202" s="4"/>
      <c r="KMJ1202" s="4"/>
      <c r="KMK1202" s="4"/>
      <c r="KML1202" s="4"/>
      <c r="KMM1202" s="4"/>
      <c r="KMN1202" s="4"/>
      <c r="KMO1202" s="4"/>
      <c r="KMP1202" s="4"/>
      <c r="KMQ1202" s="4"/>
      <c r="KMR1202" s="4"/>
      <c r="KMS1202" s="4"/>
      <c r="KMT1202" s="4"/>
      <c r="KMU1202" s="4"/>
      <c r="KMV1202" s="4"/>
      <c r="KMW1202" s="4"/>
      <c r="KMX1202" s="4"/>
      <c r="KMY1202" s="4"/>
      <c r="KMZ1202" s="4"/>
      <c r="KNA1202" s="4"/>
      <c r="KNB1202" s="4"/>
      <c r="KNC1202" s="4"/>
      <c r="KND1202" s="4"/>
      <c r="KNE1202" s="4"/>
      <c r="KNF1202" s="4"/>
      <c r="KNG1202" s="4"/>
      <c r="KNH1202" s="4"/>
      <c r="KNI1202" s="4"/>
      <c r="KNJ1202" s="4"/>
      <c r="KNK1202" s="4"/>
      <c r="KNL1202" s="4"/>
      <c r="KNM1202" s="4"/>
      <c r="KNN1202" s="4"/>
      <c r="KNO1202" s="4"/>
      <c r="KNP1202" s="4"/>
      <c r="KNQ1202" s="4"/>
      <c r="KNR1202" s="4"/>
      <c r="KNS1202" s="4"/>
      <c r="KNT1202" s="4"/>
      <c r="KNU1202" s="4"/>
      <c r="KNV1202" s="4"/>
      <c r="KNW1202" s="4"/>
      <c r="KNX1202" s="4"/>
      <c r="KNY1202" s="4"/>
      <c r="KNZ1202" s="4"/>
      <c r="KOA1202" s="4"/>
      <c r="KOB1202" s="4"/>
      <c r="KOC1202" s="4"/>
      <c r="KOD1202" s="4"/>
      <c r="KOE1202" s="4"/>
      <c r="KOF1202" s="4"/>
      <c r="KOG1202" s="4"/>
      <c r="KOH1202" s="4"/>
      <c r="KOI1202" s="4"/>
      <c r="KOJ1202" s="4"/>
      <c r="KOK1202" s="4"/>
      <c r="KOL1202" s="4"/>
      <c r="KOM1202" s="4"/>
      <c r="KON1202" s="4"/>
      <c r="KOO1202" s="4"/>
      <c r="KOP1202" s="4"/>
      <c r="KOQ1202" s="4"/>
      <c r="KOR1202" s="4"/>
      <c r="KOS1202" s="4"/>
      <c r="KOT1202" s="4"/>
      <c r="KOU1202" s="4"/>
      <c r="KOV1202" s="4"/>
      <c r="KOW1202" s="4"/>
      <c r="KOX1202" s="4"/>
      <c r="KOY1202" s="4"/>
      <c r="KOZ1202" s="4"/>
      <c r="KPA1202" s="4"/>
      <c r="KPB1202" s="4"/>
      <c r="KPC1202" s="4"/>
      <c r="KPD1202" s="4"/>
      <c r="KPE1202" s="4"/>
      <c r="KPF1202" s="4"/>
      <c r="KPG1202" s="4"/>
      <c r="KPH1202" s="4"/>
      <c r="KPI1202" s="4"/>
      <c r="KPJ1202" s="4"/>
      <c r="KPK1202" s="4"/>
      <c r="KPL1202" s="4"/>
      <c r="KPM1202" s="4"/>
      <c r="KPN1202" s="4"/>
      <c r="KPO1202" s="4"/>
      <c r="KPP1202" s="4"/>
      <c r="KPQ1202" s="4"/>
      <c r="KPR1202" s="4"/>
      <c r="KPS1202" s="4"/>
      <c r="KPT1202" s="4"/>
      <c r="KPU1202" s="4"/>
      <c r="KPV1202" s="4"/>
      <c r="KPW1202" s="4"/>
      <c r="KPX1202" s="4"/>
      <c r="KPY1202" s="4"/>
      <c r="KPZ1202" s="4"/>
      <c r="KQA1202" s="4"/>
      <c r="KQB1202" s="4"/>
      <c r="KQC1202" s="4"/>
      <c r="KQD1202" s="4"/>
      <c r="KQE1202" s="4"/>
      <c r="KQF1202" s="4"/>
      <c r="KQG1202" s="4"/>
      <c r="KQH1202" s="4"/>
      <c r="KQI1202" s="4"/>
      <c r="KQJ1202" s="4"/>
      <c r="KQK1202" s="4"/>
      <c r="KQL1202" s="4"/>
      <c r="KQM1202" s="4"/>
      <c r="KQN1202" s="4"/>
      <c r="KQO1202" s="4"/>
      <c r="KQP1202" s="4"/>
      <c r="KQQ1202" s="4"/>
      <c r="KQR1202" s="4"/>
      <c r="KQS1202" s="4"/>
      <c r="KQT1202" s="4"/>
      <c r="KQU1202" s="4"/>
      <c r="KQV1202" s="4"/>
      <c r="KQW1202" s="4"/>
      <c r="KQX1202" s="4"/>
      <c r="KQY1202" s="4"/>
      <c r="KQZ1202" s="4"/>
      <c r="KRA1202" s="4"/>
      <c r="KRB1202" s="4"/>
      <c r="KRC1202" s="4"/>
      <c r="KRD1202" s="4"/>
      <c r="KRE1202" s="4"/>
      <c r="KRF1202" s="4"/>
      <c r="KRG1202" s="4"/>
      <c r="KRH1202" s="4"/>
      <c r="KRI1202" s="4"/>
      <c r="KRJ1202" s="4"/>
      <c r="KRK1202" s="4"/>
      <c r="KRL1202" s="4"/>
      <c r="KRM1202" s="4"/>
      <c r="KRN1202" s="4"/>
      <c r="KRO1202" s="4"/>
      <c r="KRP1202" s="4"/>
      <c r="KRQ1202" s="4"/>
      <c r="KRR1202" s="4"/>
      <c r="KRS1202" s="4"/>
      <c r="KRT1202" s="4"/>
      <c r="KRU1202" s="4"/>
      <c r="KRV1202" s="4"/>
      <c r="KRW1202" s="4"/>
      <c r="KRX1202" s="4"/>
      <c r="KRY1202" s="4"/>
      <c r="KRZ1202" s="4"/>
      <c r="KSA1202" s="4"/>
      <c r="KSB1202" s="4"/>
      <c r="KSC1202" s="4"/>
      <c r="KSD1202" s="4"/>
      <c r="KSE1202" s="4"/>
      <c r="KSF1202" s="4"/>
      <c r="KSG1202" s="4"/>
      <c r="KSH1202" s="4"/>
      <c r="KSI1202" s="4"/>
      <c r="KSJ1202" s="4"/>
      <c r="KSK1202" s="4"/>
      <c r="KSL1202" s="4"/>
      <c r="KSM1202" s="4"/>
      <c r="KSN1202" s="4"/>
      <c r="KSO1202" s="4"/>
      <c r="KSP1202" s="4"/>
      <c r="KSQ1202" s="4"/>
      <c r="KSR1202" s="4"/>
      <c r="KSS1202" s="4"/>
      <c r="KST1202" s="4"/>
      <c r="KSU1202" s="4"/>
      <c r="KSV1202" s="4"/>
      <c r="KSW1202" s="4"/>
      <c r="KSX1202" s="4"/>
      <c r="KSY1202" s="4"/>
      <c r="KSZ1202" s="4"/>
      <c r="KTA1202" s="4"/>
      <c r="KTB1202" s="4"/>
      <c r="KTC1202" s="4"/>
      <c r="KTD1202" s="4"/>
      <c r="KTE1202" s="4"/>
      <c r="KTF1202" s="4"/>
      <c r="KTG1202" s="4"/>
      <c r="KTH1202" s="4"/>
      <c r="KTI1202" s="4"/>
      <c r="KTJ1202" s="4"/>
      <c r="KTK1202" s="4"/>
      <c r="KTL1202" s="4"/>
      <c r="KTM1202" s="4"/>
      <c r="KTN1202" s="4"/>
      <c r="KTO1202" s="4"/>
      <c r="KTP1202" s="4"/>
      <c r="KTQ1202" s="4"/>
      <c r="KTR1202" s="4"/>
      <c r="KTS1202" s="4"/>
      <c r="KTT1202" s="4"/>
      <c r="KTU1202" s="4"/>
      <c r="KTV1202" s="4"/>
      <c r="KTW1202" s="4"/>
      <c r="KTX1202" s="4"/>
      <c r="KTY1202" s="4"/>
      <c r="KTZ1202" s="4"/>
      <c r="KUA1202" s="4"/>
      <c r="KUB1202" s="4"/>
      <c r="KUC1202" s="4"/>
      <c r="KUD1202" s="4"/>
      <c r="KUE1202" s="4"/>
      <c r="KUF1202" s="4"/>
      <c r="KUG1202" s="4"/>
      <c r="KUH1202" s="4"/>
      <c r="KUI1202" s="4"/>
      <c r="KUJ1202" s="4"/>
      <c r="KUK1202" s="4"/>
      <c r="KUL1202" s="4"/>
      <c r="KUM1202" s="4"/>
      <c r="KUN1202" s="4"/>
      <c r="KUO1202" s="4"/>
      <c r="KUP1202" s="4"/>
      <c r="KUQ1202" s="4"/>
      <c r="KUR1202" s="4"/>
      <c r="KUS1202" s="4"/>
      <c r="KUT1202" s="4"/>
      <c r="KUU1202" s="4"/>
      <c r="KUV1202" s="4"/>
      <c r="KUW1202" s="4"/>
      <c r="KUX1202" s="4"/>
      <c r="KUY1202" s="4"/>
      <c r="KUZ1202" s="4"/>
      <c r="KVA1202" s="4"/>
      <c r="KVB1202" s="4"/>
      <c r="KVC1202" s="4"/>
      <c r="KVD1202" s="4"/>
      <c r="KVE1202" s="4"/>
      <c r="KVF1202" s="4"/>
      <c r="KVG1202" s="4"/>
      <c r="KVH1202" s="4"/>
      <c r="KVI1202" s="4"/>
      <c r="KVJ1202" s="4"/>
      <c r="KVK1202" s="4"/>
      <c r="KVL1202" s="4"/>
      <c r="KVM1202" s="4"/>
      <c r="KVN1202" s="4"/>
      <c r="KVO1202" s="4"/>
      <c r="KVP1202" s="4"/>
      <c r="KVQ1202" s="4"/>
      <c r="KVR1202" s="4"/>
      <c r="KVS1202" s="4"/>
      <c r="KVT1202" s="4"/>
      <c r="KVU1202" s="4"/>
      <c r="KVV1202" s="4"/>
      <c r="KVW1202" s="4"/>
      <c r="KVX1202" s="4"/>
      <c r="KVY1202" s="4"/>
      <c r="KVZ1202" s="4"/>
      <c r="KWA1202" s="4"/>
      <c r="KWB1202" s="4"/>
      <c r="KWC1202" s="4"/>
      <c r="KWD1202" s="4"/>
      <c r="KWE1202" s="4"/>
      <c r="KWF1202" s="4"/>
      <c r="KWG1202" s="4"/>
      <c r="KWH1202" s="4"/>
      <c r="KWI1202" s="4"/>
      <c r="KWJ1202" s="4"/>
      <c r="KWK1202" s="4"/>
      <c r="KWL1202" s="4"/>
      <c r="KWM1202" s="4"/>
      <c r="KWN1202" s="4"/>
      <c r="KWO1202" s="4"/>
      <c r="KWP1202" s="4"/>
      <c r="KWQ1202" s="4"/>
      <c r="KWR1202" s="4"/>
      <c r="KWS1202" s="4"/>
      <c r="KWT1202" s="4"/>
      <c r="KWU1202" s="4"/>
      <c r="KWV1202" s="4"/>
      <c r="KWW1202" s="4"/>
      <c r="KWX1202" s="4"/>
      <c r="KWY1202" s="4"/>
      <c r="KWZ1202" s="4"/>
      <c r="KXA1202" s="4"/>
      <c r="KXB1202" s="4"/>
      <c r="KXC1202" s="4"/>
      <c r="KXD1202" s="4"/>
      <c r="KXE1202" s="4"/>
      <c r="KXF1202" s="4"/>
      <c r="KXG1202" s="4"/>
      <c r="KXH1202" s="4"/>
      <c r="KXI1202" s="4"/>
      <c r="KXJ1202" s="4"/>
      <c r="KXK1202" s="4"/>
      <c r="KXL1202" s="4"/>
      <c r="KXM1202" s="4"/>
      <c r="KXN1202" s="4"/>
      <c r="KXO1202" s="4"/>
      <c r="KXP1202" s="4"/>
      <c r="KXQ1202" s="4"/>
      <c r="KXR1202" s="4"/>
      <c r="KXS1202" s="4"/>
      <c r="KXT1202" s="4"/>
      <c r="KXU1202" s="4"/>
      <c r="KXV1202" s="4"/>
      <c r="KXW1202" s="4"/>
      <c r="KXX1202" s="4"/>
      <c r="KXY1202" s="4"/>
      <c r="KXZ1202" s="4"/>
      <c r="KYA1202" s="4"/>
      <c r="KYB1202" s="4"/>
      <c r="KYC1202" s="4"/>
      <c r="KYD1202" s="4"/>
      <c r="KYE1202" s="4"/>
      <c r="KYF1202" s="4"/>
      <c r="KYG1202" s="4"/>
      <c r="KYH1202" s="4"/>
      <c r="KYI1202" s="4"/>
      <c r="KYJ1202" s="4"/>
      <c r="KYK1202" s="4"/>
      <c r="KYL1202" s="4"/>
      <c r="KYM1202" s="4"/>
      <c r="KYN1202" s="4"/>
      <c r="KYO1202" s="4"/>
      <c r="KYP1202" s="4"/>
      <c r="KYQ1202" s="4"/>
      <c r="KYR1202" s="4"/>
      <c r="KYS1202" s="4"/>
      <c r="KYT1202" s="4"/>
      <c r="KYU1202" s="4"/>
      <c r="KYV1202" s="4"/>
      <c r="KYW1202" s="4"/>
      <c r="KYX1202" s="4"/>
      <c r="KYY1202" s="4"/>
      <c r="KYZ1202" s="4"/>
      <c r="KZA1202" s="4"/>
      <c r="KZB1202" s="4"/>
      <c r="KZC1202" s="4"/>
      <c r="KZD1202" s="4"/>
      <c r="KZE1202" s="4"/>
      <c r="KZF1202" s="4"/>
      <c r="KZG1202" s="4"/>
      <c r="KZH1202" s="4"/>
      <c r="KZI1202" s="4"/>
      <c r="KZJ1202" s="4"/>
      <c r="KZK1202" s="4"/>
      <c r="KZL1202" s="4"/>
      <c r="KZM1202" s="4"/>
      <c r="KZN1202" s="4"/>
      <c r="KZO1202" s="4"/>
      <c r="KZP1202" s="4"/>
      <c r="KZQ1202" s="4"/>
      <c r="KZR1202" s="4"/>
      <c r="KZS1202" s="4"/>
      <c r="KZT1202" s="4"/>
      <c r="KZU1202" s="4"/>
      <c r="KZV1202" s="4"/>
      <c r="KZW1202" s="4"/>
      <c r="KZX1202" s="4"/>
      <c r="KZY1202" s="4"/>
      <c r="KZZ1202" s="4"/>
      <c r="LAA1202" s="4"/>
      <c r="LAB1202" s="4"/>
      <c r="LAC1202" s="4"/>
      <c r="LAD1202" s="4"/>
      <c r="LAE1202" s="4"/>
      <c r="LAF1202" s="4"/>
      <c r="LAG1202" s="4"/>
      <c r="LAH1202" s="4"/>
      <c r="LAI1202" s="4"/>
      <c r="LAJ1202" s="4"/>
      <c r="LAK1202" s="4"/>
      <c r="LAL1202" s="4"/>
      <c r="LAM1202" s="4"/>
      <c r="LAN1202" s="4"/>
      <c r="LAO1202" s="4"/>
      <c r="LAP1202" s="4"/>
      <c r="LAQ1202" s="4"/>
      <c r="LAR1202" s="4"/>
      <c r="LAS1202" s="4"/>
      <c r="LAT1202" s="4"/>
      <c r="LAU1202" s="4"/>
      <c r="LAV1202" s="4"/>
      <c r="LAW1202" s="4"/>
      <c r="LAX1202" s="4"/>
      <c r="LAY1202" s="4"/>
      <c r="LAZ1202" s="4"/>
      <c r="LBA1202" s="4"/>
      <c r="LBB1202" s="4"/>
      <c r="LBC1202" s="4"/>
      <c r="LBD1202" s="4"/>
      <c r="LBE1202" s="4"/>
      <c r="LBF1202" s="4"/>
      <c r="LBG1202" s="4"/>
      <c r="LBH1202" s="4"/>
      <c r="LBI1202" s="4"/>
      <c r="LBJ1202" s="4"/>
      <c r="LBK1202" s="4"/>
      <c r="LBL1202" s="4"/>
      <c r="LBM1202" s="4"/>
      <c r="LBN1202" s="4"/>
      <c r="LBO1202" s="4"/>
      <c r="LBP1202" s="4"/>
      <c r="LBQ1202" s="4"/>
      <c r="LBR1202" s="4"/>
      <c r="LBS1202" s="4"/>
      <c r="LBT1202" s="4"/>
      <c r="LBU1202" s="4"/>
      <c r="LBV1202" s="4"/>
      <c r="LBW1202" s="4"/>
      <c r="LBX1202" s="4"/>
      <c r="LBY1202" s="4"/>
      <c r="LBZ1202" s="4"/>
      <c r="LCA1202" s="4"/>
      <c r="LCB1202" s="4"/>
      <c r="LCC1202" s="4"/>
      <c r="LCD1202" s="4"/>
      <c r="LCE1202" s="4"/>
      <c r="LCF1202" s="4"/>
      <c r="LCG1202" s="4"/>
      <c r="LCH1202" s="4"/>
      <c r="LCI1202" s="4"/>
      <c r="LCJ1202" s="4"/>
      <c r="LCK1202" s="4"/>
      <c r="LCL1202" s="4"/>
      <c r="LCM1202" s="4"/>
      <c r="LCN1202" s="4"/>
      <c r="LCO1202" s="4"/>
      <c r="LCP1202" s="4"/>
      <c r="LCQ1202" s="4"/>
      <c r="LCR1202" s="4"/>
      <c r="LCS1202" s="4"/>
      <c r="LCT1202" s="4"/>
      <c r="LCU1202" s="4"/>
      <c r="LCV1202" s="4"/>
      <c r="LCW1202" s="4"/>
      <c r="LCX1202" s="4"/>
      <c r="LCY1202" s="4"/>
      <c r="LCZ1202" s="4"/>
      <c r="LDA1202" s="4"/>
      <c r="LDB1202" s="4"/>
      <c r="LDC1202" s="4"/>
      <c r="LDD1202" s="4"/>
      <c r="LDE1202" s="4"/>
      <c r="LDF1202" s="4"/>
      <c r="LDG1202" s="4"/>
      <c r="LDH1202" s="4"/>
      <c r="LDI1202" s="4"/>
      <c r="LDJ1202" s="4"/>
      <c r="LDK1202" s="4"/>
      <c r="LDL1202" s="4"/>
      <c r="LDM1202" s="4"/>
      <c r="LDN1202" s="4"/>
      <c r="LDO1202" s="4"/>
      <c r="LDP1202" s="4"/>
      <c r="LDQ1202" s="4"/>
      <c r="LDR1202" s="4"/>
      <c r="LDS1202" s="4"/>
      <c r="LDT1202" s="4"/>
      <c r="LDU1202" s="4"/>
      <c r="LDV1202" s="4"/>
      <c r="LDW1202" s="4"/>
      <c r="LDX1202" s="4"/>
      <c r="LDY1202" s="4"/>
      <c r="LDZ1202" s="4"/>
      <c r="LEA1202" s="4"/>
      <c r="LEB1202" s="4"/>
      <c r="LEC1202" s="4"/>
      <c r="LED1202" s="4"/>
      <c r="LEE1202" s="4"/>
      <c r="LEF1202" s="4"/>
      <c r="LEG1202" s="4"/>
      <c r="LEH1202" s="4"/>
      <c r="LEI1202" s="4"/>
      <c r="LEJ1202" s="4"/>
      <c r="LEK1202" s="4"/>
      <c r="LEL1202" s="4"/>
      <c r="LEM1202" s="4"/>
      <c r="LEN1202" s="4"/>
      <c r="LEO1202" s="4"/>
      <c r="LEP1202" s="4"/>
      <c r="LEQ1202" s="4"/>
      <c r="LER1202" s="4"/>
      <c r="LES1202" s="4"/>
      <c r="LET1202" s="4"/>
      <c r="LEU1202" s="4"/>
      <c r="LEV1202" s="4"/>
      <c r="LEW1202" s="4"/>
      <c r="LEX1202" s="4"/>
      <c r="LEY1202" s="4"/>
      <c r="LEZ1202" s="4"/>
      <c r="LFA1202" s="4"/>
      <c r="LFB1202" s="4"/>
      <c r="LFC1202" s="4"/>
      <c r="LFD1202" s="4"/>
      <c r="LFE1202" s="4"/>
      <c r="LFF1202" s="4"/>
      <c r="LFG1202" s="4"/>
      <c r="LFH1202" s="4"/>
      <c r="LFI1202" s="4"/>
      <c r="LFJ1202" s="4"/>
      <c r="LFK1202" s="4"/>
      <c r="LFL1202" s="4"/>
      <c r="LFM1202" s="4"/>
      <c r="LFN1202" s="4"/>
      <c r="LFO1202" s="4"/>
      <c r="LFP1202" s="4"/>
      <c r="LFQ1202" s="4"/>
      <c r="LFR1202" s="4"/>
      <c r="LFS1202" s="4"/>
      <c r="LFT1202" s="4"/>
      <c r="LFU1202" s="4"/>
      <c r="LFV1202" s="4"/>
      <c r="LFW1202" s="4"/>
      <c r="LFX1202" s="4"/>
      <c r="LFY1202" s="4"/>
      <c r="LFZ1202" s="4"/>
      <c r="LGA1202" s="4"/>
      <c r="LGB1202" s="4"/>
      <c r="LGC1202" s="4"/>
      <c r="LGD1202" s="4"/>
      <c r="LGE1202" s="4"/>
      <c r="LGF1202" s="4"/>
      <c r="LGG1202" s="4"/>
      <c r="LGH1202" s="4"/>
      <c r="LGI1202" s="4"/>
      <c r="LGJ1202" s="4"/>
      <c r="LGK1202" s="4"/>
      <c r="LGL1202" s="4"/>
      <c r="LGM1202" s="4"/>
      <c r="LGN1202" s="4"/>
      <c r="LGO1202" s="4"/>
      <c r="LGP1202" s="4"/>
      <c r="LGQ1202" s="4"/>
      <c r="LGR1202" s="4"/>
      <c r="LGS1202" s="4"/>
      <c r="LGT1202" s="4"/>
      <c r="LGU1202" s="4"/>
      <c r="LGV1202" s="4"/>
      <c r="LGW1202" s="4"/>
      <c r="LGX1202" s="4"/>
      <c r="LGY1202" s="4"/>
      <c r="LGZ1202" s="4"/>
      <c r="LHA1202" s="4"/>
      <c r="LHB1202" s="4"/>
      <c r="LHC1202" s="4"/>
      <c r="LHD1202" s="4"/>
      <c r="LHE1202" s="4"/>
      <c r="LHF1202" s="4"/>
      <c r="LHG1202" s="4"/>
      <c r="LHH1202" s="4"/>
      <c r="LHI1202" s="4"/>
      <c r="LHJ1202" s="4"/>
      <c r="LHK1202" s="4"/>
      <c r="LHL1202" s="4"/>
      <c r="LHM1202" s="4"/>
      <c r="LHN1202" s="4"/>
      <c r="LHO1202" s="4"/>
      <c r="LHP1202" s="4"/>
      <c r="LHQ1202" s="4"/>
      <c r="LHR1202" s="4"/>
      <c r="LHS1202" s="4"/>
      <c r="LHT1202" s="4"/>
      <c r="LHU1202" s="4"/>
      <c r="LHV1202" s="4"/>
      <c r="LHW1202" s="4"/>
      <c r="LHX1202" s="4"/>
      <c r="LHY1202" s="4"/>
      <c r="LHZ1202" s="4"/>
      <c r="LIA1202" s="4"/>
      <c r="LIB1202" s="4"/>
      <c r="LIC1202" s="4"/>
      <c r="LID1202" s="4"/>
      <c r="LIE1202" s="4"/>
      <c r="LIF1202" s="4"/>
      <c r="LIG1202" s="4"/>
      <c r="LIH1202" s="4"/>
      <c r="LII1202" s="4"/>
      <c r="LIJ1202" s="4"/>
      <c r="LIK1202" s="4"/>
      <c r="LIL1202" s="4"/>
      <c r="LIM1202" s="4"/>
      <c r="LIN1202" s="4"/>
      <c r="LIO1202" s="4"/>
      <c r="LIP1202" s="4"/>
      <c r="LIQ1202" s="4"/>
      <c r="LIR1202" s="4"/>
      <c r="LIS1202" s="4"/>
      <c r="LIT1202" s="4"/>
      <c r="LIU1202" s="4"/>
      <c r="LIV1202" s="4"/>
      <c r="LIW1202" s="4"/>
      <c r="LIX1202" s="4"/>
      <c r="LIY1202" s="4"/>
      <c r="LIZ1202" s="4"/>
      <c r="LJA1202" s="4"/>
      <c r="LJB1202" s="4"/>
      <c r="LJC1202" s="4"/>
      <c r="LJD1202" s="4"/>
      <c r="LJE1202" s="4"/>
      <c r="LJF1202" s="4"/>
      <c r="LJG1202" s="4"/>
      <c r="LJH1202" s="4"/>
      <c r="LJI1202" s="4"/>
      <c r="LJJ1202" s="4"/>
      <c r="LJK1202" s="4"/>
      <c r="LJL1202" s="4"/>
      <c r="LJM1202" s="4"/>
      <c r="LJN1202" s="4"/>
      <c r="LJO1202" s="4"/>
      <c r="LJP1202" s="4"/>
      <c r="LJQ1202" s="4"/>
      <c r="LJR1202" s="4"/>
      <c r="LJS1202" s="4"/>
      <c r="LJT1202" s="4"/>
      <c r="LJU1202" s="4"/>
      <c r="LJV1202" s="4"/>
      <c r="LJW1202" s="4"/>
      <c r="LJX1202" s="4"/>
      <c r="LJY1202" s="4"/>
      <c r="LJZ1202" s="4"/>
      <c r="LKA1202" s="4"/>
      <c r="LKB1202" s="4"/>
      <c r="LKC1202" s="4"/>
      <c r="LKD1202" s="4"/>
      <c r="LKE1202" s="4"/>
      <c r="LKF1202" s="4"/>
      <c r="LKG1202" s="4"/>
      <c r="LKH1202" s="4"/>
      <c r="LKI1202" s="4"/>
      <c r="LKJ1202" s="4"/>
      <c r="LKK1202" s="4"/>
      <c r="LKL1202" s="4"/>
      <c r="LKM1202" s="4"/>
      <c r="LKN1202" s="4"/>
      <c r="LKO1202" s="4"/>
      <c r="LKP1202" s="4"/>
      <c r="LKQ1202" s="4"/>
      <c r="LKR1202" s="4"/>
      <c r="LKS1202" s="4"/>
      <c r="LKT1202" s="4"/>
      <c r="LKU1202" s="4"/>
      <c r="LKV1202" s="4"/>
      <c r="LKW1202" s="4"/>
      <c r="LKX1202" s="4"/>
      <c r="LKY1202" s="4"/>
      <c r="LKZ1202" s="4"/>
      <c r="LLA1202" s="4"/>
      <c r="LLB1202" s="4"/>
      <c r="LLC1202" s="4"/>
      <c r="LLD1202" s="4"/>
      <c r="LLE1202" s="4"/>
      <c r="LLF1202" s="4"/>
      <c r="LLG1202" s="4"/>
      <c r="LLH1202" s="4"/>
      <c r="LLI1202" s="4"/>
      <c r="LLJ1202" s="4"/>
      <c r="LLK1202" s="4"/>
      <c r="LLL1202" s="4"/>
      <c r="LLM1202" s="4"/>
      <c r="LLN1202" s="4"/>
      <c r="LLO1202" s="4"/>
      <c r="LLP1202" s="4"/>
      <c r="LLQ1202" s="4"/>
      <c r="LLR1202" s="4"/>
      <c r="LLS1202" s="4"/>
      <c r="LLT1202" s="4"/>
      <c r="LLU1202" s="4"/>
      <c r="LLV1202" s="4"/>
      <c r="LLW1202" s="4"/>
      <c r="LLX1202" s="4"/>
      <c r="LLY1202" s="4"/>
      <c r="LLZ1202" s="4"/>
      <c r="LMA1202" s="4"/>
      <c r="LMB1202" s="4"/>
      <c r="LMC1202" s="4"/>
      <c r="LMD1202" s="4"/>
      <c r="LME1202" s="4"/>
      <c r="LMF1202" s="4"/>
      <c r="LMG1202" s="4"/>
      <c r="LMH1202" s="4"/>
      <c r="LMI1202" s="4"/>
      <c r="LMJ1202" s="4"/>
      <c r="LMK1202" s="4"/>
      <c r="LML1202" s="4"/>
      <c r="LMM1202" s="4"/>
      <c r="LMN1202" s="4"/>
      <c r="LMO1202" s="4"/>
      <c r="LMP1202" s="4"/>
      <c r="LMQ1202" s="4"/>
      <c r="LMR1202" s="4"/>
      <c r="LMS1202" s="4"/>
      <c r="LMT1202" s="4"/>
      <c r="LMU1202" s="4"/>
      <c r="LMV1202" s="4"/>
      <c r="LMW1202" s="4"/>
      <c r="LMX1202" s="4"/>
      <c r="LMY1202" s="4"/>
      <c r="LMZ1202" s="4"/>
      <c r="LNA1202" s="4"/>
      <c r="LNB1202" s="4"/>
      <c r="LNC1202" s="4"/>
      <c r="LND1202" s="4"/>
      <c r="LNE1202" s="4"/>
      <c r="LNF1202" s="4"/>
      <c r="LNG1202" s="4"/>
      <c r="LNH1202" s="4"/>
      <c r="LNI1202" s="4"/>
      <c r="LNJ1202" s="4"/>
      <c r="LNK1202" s="4"/>
      <c r="LNL1202" s="4"/>
      <c r="LNM1202" s="4"/>
      <c r="LNN1202" s="4"/>
      <c r="LNO1202" s="4"/>
      <c r="LNP1202" s="4"/>
      <c r="LNQ1202" s="4"/>
      <c r="LNR1202" s="4"/>
      <c r="LNS1202" s="4"/>
      <c r="LNT1202" s="4"/>
      <c r="LNU1202" s="4"/>
      <c r="LNV1202" s="4"/>
      <c r="LNW1202" s="4"/>
      <c r="LNX1202" s="4"/>
      <c r="LNY1202" s="4"/>
      <c r="LNZ1202" s="4"/>
      <c r="LOA1202" s="4"/>
      <c r="LOB1202" s="4"/>
      <c r="LOC1202" s="4"/>
      <c r="LOD1202" s="4"/>
      <c r="LOE1202" s="4"/>
      <c r="LOF1202" s="4"/>
      <c r="LOG1202" s="4"/>
      <c r="LOH1202" s="4"/>
      <c r="LOI1202" s="4"/>
      <c r="LOJ1202" s="4"/>
      <c r="LOK1202" s="4"/>
      <c r="LOL1202" s="4"/>
      <c r="LOM1202" s="4"/>
      <c r="LON1202" s="4"/>
      <c r="LOO1202" s="4"/>
      <c r="LOP1202" s="4"/>
      <c r="LOQ1202" s="4"/>
      <c r="LOR1202" s="4"/>
      <c r="LOS1202" s="4"/>
      <c r="LOT1202" s="4"/>
      <c r="LOU1202" s="4"/>
      <c r="LOV1202" s="4"/>
      <c r="LOW1202" s="4"/>
      <c r="LOX1202" s="4"/>
      <c r="LOY1202" s="4"/>
      <c r="LOZ1202" s="4"/>
      <c r="LPA1202" s="4"/>
      <c r="LPB1202" s="4"/>
      <c r="LPC1202" s="4"/>
      <c r="LPD1202" s="4"/>
      <c r="LPE1202" s="4"/>
      <c r="LPF1202" s="4"/>
      <c r="LPG1202" s="4"/>
      <c r="LPH1202" s="4"/>
      <c r="LPI1202" s="4"/>
      <c r="LPJ1202" s="4"/>
      <c r="LPK1202" s="4"/>
      <c r="LPL1202" s="4"/>
      <c r="LPM1202" s="4"/>
      <c r="LPN1202" s="4"/>
      <c r="LPO1202" s="4"/>
      <c r="LPP1202" s="4"/>
      <c r="LPQ1202" s="4"/>
      <c r="LPR1202" s="4"/>
      <c r="LPS1202" s="4"/>
      <c r="LPT1202" s="4"/>
      <c r="LPU1202" s="4"/>
      <c r="LPV1202" s="4"/>
      <c r="LPW1202" s="4"/>
      <c r="LPX1202" s="4"/>
      <c r="LPY1202" s="4"/>
      <c r="LPZ1202" s="4"/>
      <c r="LQA1202" s="4"/>
      <c r="LQB1202" s="4"/>
      <c r="LQC1202" s="4"/>
      <c r="LQD1202" s="4"/>
      <c r="LQE1202" s="4"/>
      <c r="LQF1202" s="4"/>
      <c r="LQG1202" s="4"/>
      <c r="LQH1202" s="4"/>
      <c r="LQI1202" s="4"/>
      <c r="LQJ1202" s="4"/>
      <c r="LQK1202" s="4"/>
      <c r="LQL1202" s="4"/>
      <c r="LQM1202" s="4"/>
      <c r="LQN1202" s="4"/>
      <c r="LQO1202" s="4"/>
      <c r="LQP1202" s="4"/>
      <c r="LQQ1202" s="4"/>
      <c r="LQR1202" s="4"/>
      <c r="LQS1202" s="4"/>
      <c r="LQT1202" s="4"/>
      <c r="LQU1202" s="4"/>
      <c r="LQV1202" s="4"/>
      <c r="LQW1202" s="4"/>
      <c r="LQX1202" s="4"/>
      <c r="LQY1202" s="4"/>
      <c r="LQZ1202" s="4"/>
      <c r="LRA1202" s="4"/>
      <c r="LRB1202" s="4"/>
      <c r="LRC1202" s="4"/>
      <c r="LRD1202" s="4"/>
      <c r="LRE1202" s="4"/>
      <c r="LRF1202" s="4"/>
      <c r="LRG1202" s="4"/>
      <c r="LRH1202" s="4"/>
      <c r="LRI1202" s="4"/>
      <c r="LRJ1202" s="4"/>
      <c r="LRK1202" s="4"/>
      <c r="LRL1202" s="4"/>
      <c r="LRM1202" s="4"/>
      <c r="LRN1202" s="4"/>
      <c r="LRO1202" s="4"/>
      <c r="LRP1202" s="4"/>
      <c r="LRQ1202" s="4"/>
      <c r="LRR1202" s="4"/>
      <c r="LRS1202" s="4"/>
      <c r="LRT1202" s="4"/>
      <c r="LRU1202" s="4"/>
      <c r="LRV1202" s="4"/>
      <c r="LRW1202" s="4"/>
      <c r="LRX1202" s="4"/>
      <c r="LRY1202" s="4"/>
      <c r="LRZ1202" s="4"/>
      <c r="LSA1202" s="4"/>
      <c r="LSB1202" s="4"/>
      <c r="LSC1202" s="4"/>
      <c r="LSD1202" s="4"/>
      <c r="LSE1202" s="4"/>
      <c r="LSF1202" s="4"/>
      <c r="LSG1202" s="4"/>
      <c r="LSH1202" s="4"/>
      <c r="LSI1202" s="4"/>
      <c r="LSJ1202" s="4"/>
      <c r="LSK1202" s="4"/>
      <c r="LSL1202" s="4"/>
      <c r="LSM1202" s="4"/>
      <c r="LSN1202" s="4"/>
      <c r="LSO1202" s="4"/>
      <c r="LSP1202" s="4"/>
      <c r="LSQ1202" s="4"/>
      <c r="LSR1202" s="4"/>
      <c r="LSS1202" s="4"/>
      <c r="LST1202" s="4"/>
      <c r="LSU1202" s="4"/>
      <c r="LSV1202" s="4"/>
      <c r="LSW1202" s="4"/>
      <c r="LSX1202" s="4"/>
      <c r="LSY1202" s="4"/>
      <c r="LSZ1202" s="4"/>
      <c r="LTA1202" s="4"/>
      <c r="LTB1202" s="4"/>
      <c r="LTC1202" s="4"/>
      <c r="LTD1202" s="4"/>
      <c r="LTE1202" s="4"/>
      <c r="LTF1202" s="4"/>
      <c r="LTG1202" s="4"/>
      <c r="LTH1202" s="4"/>
      <c r="LTI1202" s="4"/>
      <c r="LTJ1202" s="4"/>
      <c r="LTK1202" s="4"/>
      <c r="LTL1202" s="4"/>
      <c r="LTM1202" s="4"/>
      <c r="LTN1202" s="4"/>
      <c r="LTO1202" s="4"/>
      <c r="LTP1202" s="4"/>
      <c r="LTQ1202" s="4"/>
      <c r="LTR1202" s="4"/>
      <c r="LTS1202" s="4"/>
      <c r="LTT1202" s="4"/>
      <c r="LTU1202" s="4"/>
      <c r="LTV1202" s="4"/>
      <c r="LTW1202" s="4"/>
      <c r="LTX1202" s="4"/>
      <c r="LTY1202" s="4"/>
      <c r="LTZ1202" s="4"/>
      <c r="LUA1202" s="4"/>
      <c r="LUB1202" s="4"/>
      <c r="LUC1202" s="4"/>
      <c r="LUD1202" s="4"/>
      <c r="LUE1202" s="4"/>
      <c r="LUF1202" s="4"/>
      <c r="LUG1202" s="4"/>
      <c r="LUH1202" s="4"/>
      <c r="LUI1202" s="4"/>
      <c r="LUJ1202" s="4"/>
      <c r="LUK1202" s="4"/>
      <c r="LUL1202" s="4"/>
      <c r="LUM1202" s="4"/>
      <c r="LUN1202" s="4"/>
      <c r="LUO1202" s="4"/>
      <c r="LUP1202" s="4"/>
      <c r="LUQ1202" s="4"/>
      <c r="LUR1202" s="4"/>
      <c r="LUS1202" s="4"/>
      <c r="LUT1202" s="4"/>
      <c r="LUU1202" s="4"/>
      <c r="LUV1202" s="4"/>
      <c r="LUW1202" s="4"/>
      <c r="LUX1202" s="4"/>
      <c r="LUY1202" s="4"/>
      <c r="LUZ1202" s="4"/>
      <c r="LVA1202" s="4"/>
      <c r="LVB1202" s="4"/>
      <c r="LVC1202" s="4"/>
      <c r="LVD1202" s="4"/>
      <c r="LVE1202" s="4"/>
      <c r="LVF1202" s="4"/>
      <c r="LVG1202" s="4"/>
      <c r="LVH1202" s="4"/>
      <c r="LVI1202" s="4"/>
      <c r="LVJ1202" s="4"/>
      <c r="LVK1202" s="4"/>
      <c r="LVL1202" s="4"/>
      <c r="LVM1202" s="4"/>
      <c r="LVN1202" s="4"/>
      <c r="LVO1202" s="4"/>
      <c r="LVP1202" s="4"/>
      <c r="LVQ1202" s="4"/>
      <c r="LVR1202" s="4"/>
      <c r="LVS1202" s="4"/>
      <c r="LVT1202" s="4"/>
      <c r="LVU1202" s="4"/>
      <c r="LVV1202" s="4"/>
      <c r="LVW1202" s="4"/>
      <c r="LVX1202" s="4"/>
      <c r="LVY1202" s="4"/>
      <c r="LVZ1202" s="4"/>
      <c r="LWA1202" s="4"/>
      <c r="LWB1202" s="4"/>
      <c r="LWC1202" s="4"/>
      <c r="LWD1202" s="4"/>
      <c r="LWE1202" s="4"/>
      <c r="LWF1202" s="4"/>
      <c r="LWG1202" s="4"/>
      <c r="LWH1202" s="4"/>
      <c r="LWI1202" s="4"/>
      <c r="LWJ1202" s="4"/>
      <c r="LWK1202" s="4"/>
      <c r="LWL1202" s="4"/>
      <c r="LWM1202" s="4"/>
      <c r="LWN1202" s="4"/>
      <c r="LWO1202" s="4"/>
      <c r="LWP1202" s="4"/>
      <c r="LWQ1202" s="4"/>
      <c r="LWR1202" s="4"/>
      <c r="LWS1202" s="4"/>
      <c r="LWT1202" s="4"/>
      <c r="LWU1202" s="4"/>
      <c r="LWV1202" s="4"/>
      <c r="LWW1202" s="4"/>
      <c r="LWX1202" s="4"/>
      <c r="LWY1202" s="4"/>
      <c r="LWZ1202" s="4"/>
      <c r="LXA1202" s="4"/>
      <c r="LXB1202" s="4"/>
      <c r="LXC1202" s="4"/>
      <c r="LXD1202" s="4"/>
      <c r="LXE1202" s="4"/>
      <c r="LXF1202" s="4"/>
      <c r="LXG1202" s="4"/>
      <c r="LXH1202" s="4"/>
      <c r="LXI1202" s="4"/>
      <c r="LXJ1202" s="4"/>
      <c r="LXK1202" s="4"/>
      <c r="LXL1202" s="4"/>
      <c r="LXM1202" s="4"/>
      <c r="LXN1202" s="4"/>
      <c r="LXO1202" s="4"/>
      <c r="LXP1202" s="4"/>
      <c r="LXQ1202" s="4"/>
      <c r="LXR1202" s="4"/>
      <c r="LXS1202" s="4"/>
      <c r="LXT1202" s="4"/>
      <c r="LXU1202" s="4"/>
      <c r="LXV1202" s="4"/>
      <c r="LXW1202" s="4"/>
      <c r="LXX1202" s="4"/>
      <c r="LXY1202" s="4"/>
      <c r="LXZ1202" s="4"/>
      <c r="LYA1202" s="4"/>
      <c r="LYB1202" s="4"/>
      <c r="LYC1202" s="4"/>
      <c r="LYD1202" s="4"/>
      <c r="LYE1202" s="4"/>
      <c r="LYF1202" s="4"/>
      <c r="LYG1202" s="4"/>
      <c r="LYH1202" s="4"/>
      <c r="LYI1202" s="4"/>
      <c r="LYJ1202" s="4"/>
      <c r="LYK1202" s="4"/>
      <c r="LYL1202" s="4"/>
      <c r="LYM1202" s="4"/>
      <c r="LYN1202" s="4"/>
      <c r="LYO1202" s="4"/>
      <c r="LYP1202" s="4"/>
      <c r="LYQ1202" s="4"/>
      <c r="LYR1202" s="4"/>
      <c r="LYS1202" s="4"/>
      <c r="LYT1202" s="4"/>
      <c r="LYU1202" s="4"/>
      <c r="LYV1202" s="4"/>
      <c r="LYW1202" s="4"/>
      <c r="LYX1202" s="4"/>
      <c r="LYY1202" s="4"/>
      <c r="LYZ1202" s="4"/>
      <c r="LZA1202" s="4"/>
      <c r="LZB1202" s="4"/>
      <c r="LZC1202" s="4"/>
      <c r="LZD1202" s="4"/>
      <c r="LZE1202" s="4"/>
      <c r="LZF1202" s="4"/>
      <c r="LZG1202" s="4"/>
      <c r="LZH1202" s="4"/>
      <c r="LZI1202" s="4"/>
      <c r="LZJ1202" s="4"/>
      <c r="LZK1202" s="4"/>
      <c r="LZL1202" s="4"/>
      <c r="LZM1202" s="4"/>
      <c r="LZN1202" s="4"/>
      <c r="LZO1202" s="4"/>
      <c r="LZP1202" s="4"/>
      <c r="LZQ1202" s="4"/>
      <c r="LZR1202" s="4"/>
      <c r="LZS1202" s="4"/>
      <c r="LZT1202" s="4"/>
      <c r="LZU1202" s="4"/>
      <c r="LZV1202" s="4"/>
      <c r="LZW1202" s="4"/>
      <c r="LZX1202" s="4"/>
      <c r="LZY1202" s="4"/>
      <c r="LZZ1202" s="4"/>
      <c r="MAA1202" s="4"/>
      <c r="MAB1202" s="4"/>
      <c r="MAC1202" s="4"/>
      <c r="MAD1202" s="4"/>
      <c r="MAE1202" s="4"/>
      <c r="MAF1202" s="4"/>
      <c r="MAG1202" s="4"/>
      <c r="MAH1202" s="4"/>
      <c r="MAI1202" s="4"/>
      <c r="MAJ1202" s="4"/>
      <c r="MAK1202" s="4"/>
      <c r="MAL1202" s="4"/>
      <c r="MAM1202" s="4"/>
      <c r="MAN1202" s="4"/>
      <c r="MAO1202" s="4"/>
      <c r="MAP1202" s="4"/>
      <c r="MAQ1202" s="4"/>
      <c r="MAR1202" s="4"/>
      <c r="MAS1202" s="4"/>
      <c r="MAT1202" s="4"/>
      <c r="MAU1202" s="4"/>
      <c r="MAV1202" s="4"/>
      <c r="MAW1202" s="4"/>
      <c r="MAX1202" s="4"/>
      <c r="MAY1202" s="4"/>
      <c r="MAZ1202" s="4"/>
      <c r="MBA1202" s="4"/>
      <c r="MBB1202" s="4"/>
      <c r="MBC1202" s="4"/>
      <c r="MBD1202" s="4"/>
      <c r="MBE1202" s="4"/>
      <c r="MBF1202" s="4"/>
      <c r="MBG1202" s="4"/>
      <c r="MBH1202" s="4"/>
      <c r="MBI1202" s="4"/>
      <c r="MBJ1202" s="4"/>
      <c r="MBK1202" s="4"/>
      <c r="MBL1202" s="4"/>
      <c r="MBM1202" s="4"/>
      <c r="MBN1202" s="4"/>
      <c r="MBO1202" s="4"/>
      <c r="MBP1202" s="4"/>
      <c r="MBQ1202" s="4"/>
      <c r="MBR1202" s="4"/>
      <c r="MBS1202" s="4"/>
      <c r="MBT1202" s="4"/>
      <c r="MBU1202" s="4"/>
      <c r="MBV1202" s="4"/>
      <c r="MBW1202" s="4"/>
      <c r="MBX1202" s="4"/>
      <c r="MBY1202" s="4"/>
      <c r="MBZ1202" s="4"/>
      <c r="MCA1202" s="4"/>
      <c r="MCB1202" s="4"/>
      <c r="MCC1202" s="4"/>
      <c r="MCD1202" s="4"/>
      <c r="MCE1202" s="4"/>
      <c r="MCF1202" s="4"/>
      <c r="MCG1202" s="4"/>
      <c r="MCH1202" s="4"/>
      <c r="MCI1202" s="4"/>
      <c r="MCJ1202" s="4"/>
      <c r="MCK1202" s="4"/>
      <c r="MCL1202" s="4"/>
      <c r="MCM1202" s="4"/>
      <c r="MCN1202" s="4"/>
      <c r="MCO1202" s="4"/>
      <c r="MCP1202" s="4"/>
      <c r="MCQ1202" s="4"/>
      <c r="MCR1202" s="4"/>
      <c r="MCS1202" s="4"/>
      <c r="MCT1202" s="4"/>
      <c r="MCU1202" s="4"/>
      <c r="MCV1202" s="4"/>
      <c r="MCW1202" s="4"/>
      <c r="MCX1202" s="4"/>
      <c r="MCY1202" s="4"/>
      <c r="MCZ1202" s="4"/>
      <c r="MDA1202" s="4"/>
      <c r="MDB1202" s="4"/>
      <c r="MDC1202" s="4"/>
      <c r="MDD1202" s="4"/>
      <c r="MDE1202" s="4"/>
      <c r="MDF1202" s="4"/>
      <c r="MDG1202" s="4"/>
      <c r="MDH1202" s="4"/>
      <c r="MDI1202" s="4"/>
      <c r="MDJ1202" s="4"/>
      <c r="MDK1202" s="4"/>
      <c r="MDL1202" s="4"/>
      <c r="MDM1202" s="4"/>
      <c r="MDN1202" s="4"/>
      <c r="MDO1202" s="4"/>
      <c r="MDP1202" s="4"/>
      <c r="MDQ1202" s="4"/>
      <c r="MDR1202" s="4"/>
      <c r="MDS1202" s="4"/>
      <c r="MDT1202" s="4"/>
      <c r="MDU1202" s="4"/>
      <c r="MDV1202" s="4"/>
      <c r="MDW1202" s="4"/>
      <c r="MDX1202" s="4"/>
      <c r="MDY1202" s="4"/>
      <c r="MDZ1202" s="4"/>
      <c r="MEA1202" s="4"/>
      <c r="MEB1202" s="4"/>
      <c r="MEC1202" s="4"/>
      <c r="MED1202" s="4"/>
      <c r="MEE1202" s="4"/>
      <c r="MEF1202" s="4"/>
      <c r="MEG1202" s="4"/>
      <c r="MEH1202" s="4"/>
      <c r="MEI1202" s="4"/>
      <c r="MEJ1202" s="4"/>
      <c r="MEK1202" s="4"/>
      <c r="MEL1202" s="4"/>
      <c r="MEM1202" s="4"/>
      <c r="MEN1202" s="4"/>
      <c r="MEO1202" s="4"/>
      <c r="MEP1202" s="4"/>
      <c r="MEQ1202" s="4"/>
      <c r="MER1202" s="4"/>
      <c r="MES1202" s="4"/>
      <c r="MET1202" s="4"/>
      <c r="MEU1202" s="4"/>
      <c r="MEV1202" s="4"/>
      <c r="MEW1202" s="4"/>
      <c r="MEX1202" s="4"/>
      <c r="MEY1202" s="4"/>
      <c r="MEZ1202" s="4"/>
      <c r="MFA1202" s="4"/>
      <c r="MFB1202" s="4"/>
      <c r="MFC1202" s="4"/>
      <c r="MFD1202" s="4"/>
      <c r="MFE1202" s="4"/>
      <c r="MFF1202" s="4"/>
      <c r="MFG1202" s="4"/>
      <c r="MFH1202" s="4"/>
      <c r="MFI1202" s="4"/>
      <c r="MFJ1202" s="4"/>
      <c r="MFK1202" s="4"/>
      <c r="MFL1202" s="4"/>
      <c r="MFM1202" s="4"/>
      <c r="MFN1202" s="4"/>
      <c r="MFO1202" s="4"/>
      <c r="MFP1202" s="4"/>
      <c r="MFQ1202" s="4"/>
      <c r="MFR1202" s="4"/>
      <c r="MFS1202" s="4"/>
      <c r="MFT1202" s="4"/>
      <c r="MFU1202" s="4"/>
      <c r="MFV1202" s="4"/>
      <c r="MFW1202" s="4"/>
      <c r="MFX1202" s="4"/>
      <c r="MFY1202" s="4"/>
      <c r="MFZ1202" s="4"/>
      <c r="MGA1202" s="4"/>
      <c r="MGB1202" s="4"/>
      <c r="MGC1202" s="4"/>
      <c r="MGD1202" s="4"/>
      <c r="MGE1202" s="4"/>
      <c r="MGF1202" s="4"/>
      <c r="MGG1202" s="4"/>
      <c r="MGH1202" s="4"/>
      <c r="MGI1202" s="4"/>
      <c r="MGJ1202" s="4"/>
      <c r="MGK1202" s="4"/>
      <c r="MGL1202" s="4"/>
      <c r="MGM1202" s="4"/>
      <c r="MGN1202" s="4"/>
      <c r="MGO1202" s="4"/>
      <c r="MGP1202" s="4"/>
      <c r="MGQ1202" s="4"/>
      <c r="MGR1202" s="4"/>
      <c r="MGS1202" s="4"/>
      <c r="MGT1202" s="4"/>
      <c r="MGU1202" s="4"/>
      <c r="MGV1202" s="4"/>
      <c r="MGW1202" s="4"/>
      <c r="MGX1202" s="4"/>
      <c r="MGY1202" s="4"/>
      <c r="MGZ1202" s="4"/>
      <c r="MHA1202" s="4"/>
      <c r="MHB1202" s="4"/>
      <c r="MHC1202" s="4"/>
      <c r="MHD1202" s="4"/>
      <c r="MHE1202" s="4"/>
      <c r="MHF1202" s="4"/>
      <c r="MHG1202" s="4"/>
      <c r="MHH1202" s="4"/>
      <c r="MHI1202" s="4"/>
      <c r="MHJ1202" s="4"/>
      <c r="MHK1202" s="4"/>
      <c r="MHL1202" s="4"/>
      <c r="MHM1202" s="4"/>
      <c r="MHN1202" s="4"/>
      <c r="MHO1202" s="4"/>
      <c r="MHP1202" s="4"/>
      <c r="MHQ1202" s="4"/>
      <c r="MHR1202" s="4"/>
      <c r="MHS1202" s="4"/>
      <c r="MHT1202" s="4"/>
      <c r="MHU1202" s="4"/>
      <c r="MHV1202" s="4"/>
      <c r="MHW1202" s="4"/>
      <c r="MHX1202" s="4"/>
      <c r="MHY1202" s="4"/>
      <c r="MHZ1202" s="4"/>
      <c r="MIA1202" s="4"/>
      <c r="MIB1202" s="4"/>
      <c r="MIC1202" s="4"/>
      <c r="MID1202" s="4"/>
      <c r="MIE1202" s="4"/>
      <c r="MIF1202" s="4"/>
      <c r="MIG1202" s="4"/>
      <c r="MIH1202" s="4"/>
      <c r="MII1202" s="4"/>
      <c r="MIJ1202" s="4"/>
      <c r="MIK1202" s="4"/>
      <c r="MIL1202" s="4"/>
      <c r="MIM1202" s="4"/>
      <c r="MIN1202" s="4"/>
      <c r="MIO1202" s="4"/>
      <c r="MIP1202" s="4"/>
      <c r="MIQ1202" s="4"/>
      <c r="MIR1202" s="4"/>
      <c r="MIS1202" s="4"/>
      <c r="MIT1202" s="4"/>
      <c r="MIU1202" s="4"/>
      <c r="MIV1202" s="4"/>
      <c r="MIW1202" s="4"/>
      <c r="MIX1202" s="4"/>
      <c r="MIY1202" s="4"/>
      <c r="MIZ1202" s="4"/>
      <c r="MJA1202" s="4"/>
      <c r="MJB1202" s="4"/>
      <c r="MJC1202" s="4"/>
      <c r="MJD1202" s="4"/>
      <c r="MJE1202" s="4"/>
      <c r="MJF1202" s="4"/>
      <c r="MJG1202" s="4"/>
      <c r="MJH1202" s="4"/>
      <c r="MJI1202" s="4"/>
      <c r="MJJ1202" s="4"/>
      <c r="MJK1202" s="4"/>
      <c r="MJL1202" s="4"/>
      <c r="MJM1202" s="4"/>
      <c r="MJN1202" s="4"/>
      <c r="MJO1202" s="4"/>
      <c r="MJP1202" s="4"/>
      <c r="MJQ1202" s="4"/>
      <c r="MJR1202" s="4"/>
      <c r="MJS1202" s="4"/>
      <c r="MJT1202" s="4"/>
      <c r="MJU1202" s="4"/>
      <c r="MJV1202" s="4"/>
      <c r="MJW1202" s="4"/>
      <c r="MJX1202" s="4"/>
      <c r="MJY1202" s="4"/>
      <c r="MJZ1202" s="4"/>
      <c r="MKA1202" s="4"/>
      <c r="MKB1202" s="4"/>
      <c r="MKC1202" s="4"/>
      <c r="MKD1202" s="4"/>
      <c r="MKE1202" s="4"/>
      <c r="MKF1202" s="4"/>
      <c r="MKG1202" s="4"/>
      <c r="MKH1202" s="4"/>
      <c r="MKI1202" s="4"/>
      <c r="MKJ1202" s="4"/>
      <c r="MKK1202" s="4"/>
      <c r="MKL1202" s="4"/>
      <c r="MKM1202" s="4"/>
      <c r="MKN1202" s="4"/>
      <c r="MKO1202" s="4"/>
      <c r="MKP1202" s="4"/>
      <c r="MKQ1202" s="4"/>
      <c r="MKR1202" s="4"/>
      <c r="MKS1202" s="4"/>
      <c r="MKT1202" s="4"/>
      <c r="MKU1202" s="4"/>
      <c r="MKV1202" s="4"/>
      <c r="MKW1202" s="4"/>
      <c r="MKX1202" s="4"/>
      <c r="MKY1202" s="4"/>
      <c r="MKZ1202" s="4"/>
      <c r="MLA1202" s="4"/>
      <c r="MLB1202" s="4"/>
      <c r="MLC1202" s="4"/>
      <c r="MLD1202" s="4"/>
      <c r="MLE1202" s="4"/>
      <c r="MLF1202" s="4"/>
      <c r="MLG1202" s="4"/>
      <c r="MLH1202" s="4"/>
      <c r="MLI1202" s="4"/>
      <c r="MLJ1202" s="4"/>
      <c r="MLK1202" s="4"/>
      <c r="MLL1202" s="4"/>
      <c r="MLM1202" s="4"/>
      <c r="MLN1202" s="4"/>
      <c r="MLO1202" s="4"/>
      <c r="MLP1202" s="4"/>
      <c r="MLQ1202" s="4"/>
      <c r="MLR1202" s="4"/>
      <c r="MLS1202" s="4"/>
      <c r="MLT1202" s="4"/>
      <c r="MLU1202" s="4"/>
      <c r="MLV1202" s="4"/>
      <c r="MLW1202" s="4"/>
      <c r="MLX1202" s="4"/>
      <c r="MLY1202" s="4"/>
      <c r="MLZ1202" s="4"/>
      <c r="MMA1202" s="4"/>
      <c r="MMB1202" s="4"/>
      <c r="MMC1202" s="4"/>
      <c r="MMD1202" s="4"/>
      <c r="MME1202" s="4"/>
      <c r="MMF1202" s="4"/>
      <c r="MMG1202" s="4"/>
      <c r="MMH1202" s="4"/>
      <c r="MMI1202" s="4"/>
      <c r="MMJ1202" s="4"/>
      <c r="MMK1202" s="4"/>
      <c r="MML1202" s="4"/>
      <c r="MMM1202" s="4"/>
      <c r="MMN1202" s="4"/>
      <c r="MMO1202" s="4"/>
      <c r="MMP1202" s="4"/>
      <c r="MMQ1202" s="4"/>
      <c r="MMR1202" s="4"/>
      <c r="MMS1202" s="4"/>
      <c r="MMT1202" s="4"/>
      <c r="MMU1202" s="4"/>
      <c r="MMV1202" s="4"/>
      <c r="MMW1202" s="4"/>
      <c r="MMX1202" s="4"/>
      <c r="MMY1202" s="4"/>
      <c r="MMZ1202" s="4"/>
      <c r="MNA1202" s="4"/>
      <c r="MNB1202" s="4"/>
      <c r="MNC1202" s="4"/>
      <c r="MND1202" s="4"/>
      <c r="MNE1202" s="4"/>
      <c r="MNF1202" s="4"/>
      <c r="MNG1202" s="4"/>
      <c r="MNH1202" s="4"/>
      <c r="MNI1202" s="4"/>
      <c r="MNJ1202" s="4"/>
      <c r="MNK1202" s="4"/>
      <c r="MNL1202" s="4"/>
      <c r="MNM1202" s="4"/>
      <c r="MNN1202" s="4"/>
      <c r="MNO1202" s="4"/>
      <c r="MNP1202" s="4"/>
      <c r="MNQ1202" s="4"/>
      <c r="MNR1202" s="4"/>
      <c r="MNS1202" s="4"/>
      <c r="MNT1202" s="4"/>
      <c r="MNU1202" s="4"/>
      <c r="MNV1202" s="4"/>
      <c r="MNW1202" s="4"/>
      <c r="MNX1202" s="4"/>
      <c r="MNY1202" s="4"/>
      <c r="MNZ1202" s="4"/>
      <c r="MOA1202" s="4"/>
      <c r="MOB1202" s="4"/>
      <c r="MOC1202" s="4"/>
      <c r="MOD1202" s="4"/>
      <c r="MOE1202" s="4"/>
      <c r="MOF1202" s="4"/>
      <c r="MOG1202" s="4"/>
      <c r="MOH1202" s="4"/>
      <c r="MOI1202" s="4"/>
      <c r="MOJ1202" s="4"/>
      <c r="MOK1202" s="4"/>
      <c r="MOL1202" s="4"/>
      <c r="MOM1202" s="4"/>
      <c r="MON1202" s="4"/>
      <c r="MOO1202" s="4"/>
      <c r="MOP1202" s="4"/>
      <c r="MOQ1202" s="4"/>
      <c r="MOR1202" s="4"/>
      <c r="MOS1202" s="4"/>
      <c r="MOT1202" s="4"/>
      <c r="MOU1202" s="4"/>
      <c r="MOV1202" s="4"/>
      <c r="MOW1202" s="4"/>
      <c r="MOX1202" s="4"/>
      <c r="MOY1202" s="4"/>
      <c r="MOZ1202" s="4"/>
      <c r="MPA1202" s="4"/>
      <c r="MPB1202" s="4"/>
      <c r="MPC1202" s="4"/>
      <c r="MPD1202" s="4"/>
      <c r="MPE1202" s="4"/>
      <c r="MPF1202" s="4"/>
      <c r="MPG1202" s="4"/>
      <c r="MPH1202" s="4"/>
      <c r="MPI1202" s="4"/>
      <c r="MPJ1202" s="4"/>
      <c r="MPK1202" s="4"/>
      <c r="MPL1202" s="4"/>
      <c r="MPM1202" s="4"/>
      <c r="MPN1202" s="4"/>
      <c r="MPO1202" s="4"/>
      <c r="MPP1202" s="4"/>
      <c r="MPQ1202" s="4"/>
      <c r="MPR1202" s="4"/>
      <c r="MPS1202" s="4"/>
      <c r="MPT1202" s="4"/>
      <c r="MPU1202" s="4"/>
      <c r="MPV1202" s="4"/>
      <c r="MPW1202" s="4"/>
      <c r="MPX1202" s="4"/>
      <c r="MPY1202" s="4"/>
      <c r="MPZ1202" s="4"/>
      <c r="MQA1202" s="4"/>
      <c r="MQB1202" s="4"/>
      <c r="MQC1202" s="4"/>
      <c r="MQD1202" s="4"/>
      <c r="MQE1202" s="4"/>
      <c r="MQF1202" s="4"/>
      <c r="MQG1202" s="4"/>
      <c r="MQH1202" s="4"/>
      <c r="MQI1202" s="4"/>
      <c r="MQJ1202" s="4"/>
      <c r="MQK1202" s="4"/>
      <c r="MQL1202" s="4"/>
      <c r="MQM1202" s="4"/>
      <c r="MQN1202" s="4"/>
      <c r="MQO1202" s="4"/>
      <c r="MQP1202" s="4"/>
      <c r="MQQ1202" s="4"/>
      <c r="MQR1202" s="4"/>
      <c r="MQS1202" s="4"/>
      <c r="MQT1202" s="4"/>
      <c r="MQU1202" s="4"/>
      <c r="MQV1202" s="4"/>
      <c r="MQW1202" s="4"/>
      <c r="MQX1202" s="4"/>
      <c r="MQY1202" s="4"/>
      <c r="MQZ1202" s="4"/>
      <c r="MRA1202" s="4"/>
      <c r="MRB1202" s="4"/>
      <c r="MRC1202" s="4"/>
      <c r="MRD1202" s="4"/>
      <c r="MRE1202" s="4"/>
      <c r="MRF1202" s="4"/>
      <c r="MRG1202" s="4"/>
      <c r="MRH1202" s="4"/>
      <c r="MRI1202" s="4"/>
      <c r="MRJ1202" s="4"/>
      <c r="MRK1202" s="4"/>
      <c r="MRL1202" s="4"/>
      <c r="MRM1202" s="4"/>
      <c r="MRN1202" s="4"/>
      <c r="MRO1202" s="4"/>
      <c r="MRP1202" s="4"/>
      <c r="MRQ1202" s="4"/>
      <c r="MRR1202" s="4"/>
      <c r="MRS1202" s="4"/>
      <c r="MRT1202" s="4"/>
      <c r="MRU1202" s="4"/>
      <c r="MRV1202" s="4"/>
      <c r="MRW1202" s="4"/>
      <c r="MRX1202" s="4"/>
      <c r="MRY1202" s="4"/>
      <c r="MRZ1202" s="4"/>
      <c r="MSA1202" s="4"/>
      <c r="MSB1202" s="4"/>
      <c r="MSC1202" s="4"/>
      <c r="MSD1202" s="4"/>
      <c r="MSE1202" s="4"/>
      <c r="MSF1202" s="4"/>
      <c r="MSG1202" s="4"/>
      <c r="MSH1202" s="4"/>
      <c r="MSI1202" s="4"/>
      <c r="MSJ1202" s="4"/>
      <c r="MSK1202" s="4"/>
      <c r="MSL1202" s="4"/>
      <c r="MSM1202" s="4"/>
      <c r="MSN1202" s="4"/>
      <c r="MSO1202" s="4"/>
      <c r="MSP1202" s="4"/>
      <c r="MSQ1202" s="4"/>
      <c r="MSR1202" s="4"/>
      <c r="MSS1202" s="4"/>
      <c r="MST1202" s="4"/>
      <c r="MSU1202" s="4"/>
      <c r="MSV1202" s="4"/>
      <c r="MSW1202" s="4"/>
      <c r="MSX1202" s="4"/>
      <c r="MSY1202" s="4"/>
      <c r="MSZ1202" s="4"/>
      <c r="MTA1202" s="4"/>
      <c r="MTB1202" s="4"/>
      <c r="MTC1202" s="4"/>
      <c r="MTD1202" s="4"/>
      <c r="MTE1202" s="4"/>
      <c r="MTF1202" s="4"/>
      <c r="MTG1202" s="4"/>
      <c r="MTH1202" s="4"/>
      <c r="MTI1202" s="4"/>
      <c r="MTJ1202" s="4"/>
      <c r="MTK1202" s="4"/>
      <c r="MTL1202" s="4"/>
      <c r="MTM1202" s="4"/>
      <c r="MTN1202" s="4"/>
      <c r="MTO1202" s="4"/>
      <c r="MTP1202" s="4"/>
      <c r="MTQ1202" s="4"/>
      <c r="MTR1202" s="4"/>
      <c r="MTS1202" s="4"/>
      <c r="MTT1202" s="4"/>
      <c r="MTU1202" s="4"/>
      <c r="MTV1202" s="4"/>
      <c r="MTW1202" s="4"/>
      <c r="MTX1202" s="4"/>
      <c r="MTY1202" s="4"/>
      <c r="MTZ1202" s="4"/>
      <c r="MUA1202" s="4"/>
      <c r="MUB1202" s="4"/>
      <c r="MUC1202" s="4"/>
      <c r="MUD1202" s="4"/>
      <c r="MUE1202" s="4"/>
      <c r="MUF1202" s="4"/>
      <c r="MUG1202" s="4"/>
      <c r="MUH1202" s="4"/>
      <c r="MUI1202" s="4"/>
      <c r="MUJ1202" s="4"/>
      <c r="MUK1202" s="4"/>
      <c r="MUL1202" s="4"/>
      <c r="MUM1202" s="4"/>
      <c r="MUN1202" s="4"/>
      <c r="MUO1202" s="4"/>
      <c r="MUP1202" s="4"/>
      <c r="MUQ1202" s="4"/>
      <c r="MUR1202" s="4"/>
      <c r="MUS1202" s="4"/>
      <c r="MUT1202" s="4"/>
      <c r="MUU1202" s="4"/>
      <c r="MUV1202" s="4"/>
      <c r="MUW1202" s="4"/>
      <c r="MUX1202" s="4"/>
      <c r="MUY1202" s="4"/>
      <c r="MUZ1202" s="4"/>
      <c r="MVA1202" s="4"/>
      <c r="MVB1202" s="4"/>
      <c r="MVC1202" s="4"/>
      <c r="MVD1202" s="4"/>
      <c r="MVE1202" s="4"/>
      <c r="MVF1202" s="4"/>
      <c r="MVG1202" s="4"/>
      <c r="MVH1202" s="4"/>
      <c r="MVI1202" s="4"/>
      <c r="MVJ1202" s="4"/>
      <c r="MVK1202" s="4"/>
      <c r="MVL1202" s="4"/>
      <c r="MVM1202" s="4"/>
      <c r="MVN1202" s="4"/>
      <c r="MVO1202" s="4"/>
      <c r="MVP1202" s="4"/>
      <c r="MVQ1202" s="4"/>
      <c r="MVR1202" s="4"/>
      <c r="MVS1202" s="4"/>
      <c r="MVT1202" s="4"/>
      <c r="MVU1202" s="4"/>
      <c r="MVV1202" s="4"/>
      <c r="MVW1202" s="4"/>
      <c r="MVX1202" s="4"/>
      <c r="MVY1202" s="4"/>
      <c r="MVZ1202" s="4"/>
      <c r="MWA1202" s="4"/>
      <c r="MWB1202" s="4"/>
      <c r="MWC1202" s="4"/>
      <c r="MWD1202" s="4"/>
      <c r="MWE1202" s="4"/>
      <c r="MWF1202" s="4"/>
      <c r="MWG1202" s="4"/>
      <c r="MWH1202" s="4"/>
      <c r="MWI1202" s="4"/>
      <c r="MWJ1202" s="4"/>
      <c r="MWK1202" s="4"/>
      <c r="MWL1202" s="4"/>
      <c r="MWM1202" s="4"/>
      <c r="MWN1202" s="4"/>
      <c r="MWO1202" s="4"/>
      <c r="MWP1202" s="4"/>
      <c r="MWQ1202" s="4"/>
      <c r="MWR1202" s="4"/>
      <c r="MWS1202" s="4"/>
      <c r="MWT1202" s="4"/>
      <c r="MWU1202" s="4"/>
      <c r="MWV1202" s="4"/>
      <c r="MWW1202" s="4"/>
      <c r="MWX1202" s="4"/>
      <c r="MWY1202" s="4"/>
      <c r="MWZ1202" s="4"/>
      <c r="MXA1202" s="4"/>
      <c r="MXB1202" s="4"/>
      <c r="MXC1202" s="4"/>
      <c r="MXD1202" s="4"/>
      <c r="MXE1202" s="4"/>
      <c r="MXF1202" s="4"/>
      <c r="MXG1202" s="4"/>
      <c r="MXH1202" s="4"/>
      <c r="MXI1202" s="4"/>
      <c r="MXJ1202" s="4"/>
      <c r="MXK1202" s="4"/>
      <c r="MXL1202" s="4"/>
      <c r="MXM1202" s="4"/>
      <c r="MXN1202" s="4"/>
      <c r="MXO1202" s="4"/>
      <c r="MXP1202" s="4"/>
      <c r="MXQ1202" s="4"/>
      <c r="MXR1202" s="4"/>
      <c r="MXS1202" s="4"/>
      <c r="MXT1202" s="4"/>
      <c r="MXU1202" s="4"/>
      <c r="MXV1202" s="4"/>
      <c r="MXW1202" s="4"/>
      <c r="MXX1202" s="4"/>
      <c r="MXY1202" s="4"/>
      <c r="MXZ1202" s="4"/>
      <c r="MYA1202" s="4"/>
      <c r="MYB1202" s="4"/>
      <c r="MYC1202" s="4"/>
      <c r="MYD1202" s="4"/>
      <c r="MYE1202" s="4"/>
      <c r="MYF1202" s="4"/>
      <c r="MYG1202" s="4"/>
      <c r="MYH1202" s="4"/>
      <c r="MYI1202" s="4"/>
      <c r="MYJ1202" s="4"/>
      <c r="MYK1202" s="4"/>
      <c r="MYL1202" s="4"/>
      <c r="MYM1202" s="4"/>
      <c r="MYN1202" s="4"/>
      <c r="MYO1202" s="4"/>
      <c r="MYP1202" s="4"/>
      <c r="MYQ1202" s="4"/>
      <c r="MYR1202" s="4"/>
      <c r="MYS1202" s="4"/>
      <c r="MYT1202" s="4"/>
      <c r="MYU1202" s="4"/>
      <c r="MYV1202" s="4"/>
      <c r="MYW1202" s="4"/>
      <c r="MYX1202" s="4"/>
      <c r="MYY1202" s="4"/>
      <c r="MYZ1202" s="4"/>
      <c r="MZA1202" s="4"/>
      <c r="MZB1202" s="4"/>
      <c r="MZC1202" s="4"/>
      <c r="MZD1202" s="4"/>
      <c r="MZE1202" s="4"/>
      <c r="MZF1202" s="4"/>
      <c r="MZG1202" s="4"/>
      <c r="MZH1202" s="4"/>
      <c r="MZI1202" s="4"/>
      <c r="MZJ1202" s="4"/>
      <c r="MZK1202" s="4"/>
      <c r="MZL1202" s="4"/>
      <c r="MZM1202" s="4"/>
      <c r="MZN1202" s="4"/>
      <c r="MZO1202" s="4"/>
      <c r="MZP1202" s="4"/>
      <c r="MZQ1202" s="4"/>
      <c r="MZR1202" s="4"/>
      <c r="MZS1202" s="4"/>
      <c r="MZT1202" s="4"/>
      <c r="MZU1202" s="4"/>
      <c r="MZV1202" s="4"/>
      <c r="MZW1202" s="4"/>
      <c r="MZX1202" s="4"/>
      <c r="MZY1202" s="4"/>
      <c r="MZZ1202" s="4"/>
      <c r="NAA1202" s="4"/>
      <c r="NAB1202" s="4"/>
      <c r="NAC1202" s="4"/>
      <c r="NAD1202" s="4"/>
      <c r="NAE1202" s="4"/>
      <c r="NAF1202" s="4"/>
      <c r="NAG1202" s="4"/>
      <c r="NAH1202" s="4"/>
      <c r="NAI1202" s="4"/>
      <c r="NAJ1202" s="4"/>
      <c r="NAK1202" s="4"/>
      <c r="NAL1202" s="4"/>
      <c r="NAM1202" s="4"/>
      <c r="NAN1202" s="4"/>
      <c r="NAO1202" s="4"/>
      <c r="NAP1202" s="4"/>
      <c r="NAQ1202" s="4"/>
      <c r="NAR1202" s="4"/>
      <c r="NAS1202" s="4"/>
      <c r="NAT1202" s="4"/>
      <c r="NAU1202" s="4"/>
      <c r="NAV1202" s="4"/>
      <c r="NAW1202" s="4"/>
      <c r="NAX1202" s="4"/>
      <c r="NAY1202" s="4"/>
      <c r="NAZ1202" s="4"/>
      <c r="NBA1202" s="4"/>
      <c r="NBB1202" s="4"/>
      <c r="NBC1202" s="4"/>
      <c r="NBD1202" s="4"/>
      <c r="NBE1202" s="4"/>
      <c r="NBF1202" s="4"/>
      <c r="NBG1202" s="4"/>
      <c r="NBH1202" s="4"/>
      <c r="NBI1202" s="4"/>
      <c r="NBJ1202" s="4"/>
      <c r="NBK1202" s="4"/>
      <c r="NBL1202" s="4"/>
      <c r="NBM1202" s="4"/>
      <c r="NBN1202" s="4"/>
      <c r="NBO1202" s="4"/>
      <c r="NBP1202" s="4"/>
      <c r="NBQ1202" s="4"/>
      <c r="NBR1202" s="4"/>
      <c r="NBS1202" s="4"/>
      <c r="NBT1202" s="4"/>
      <c r="NBU1202" s="4"/>
      <c r="NBV1202" s="4"/>
      <c r="NBW1202" s="4"/>
      <c r="NBX1202" s="4"/>
      <c r="NBY1202" s="4"/>
      <c r="NBZ1202" s="4"/>
      <c r="NCA1202" s="4"/>
      <c r="NCB1202" s="4"/>
      <c r="NCC1202" s="4"/>
      <c r="NCD1202" s="4"/>
      <c r="NCE1202" s="4"/>
      <c r="NCF1202" s="4"/>
      <c r="NCG1202" s="4"/>
      <c r="NCH1202" s="4"/>
      <c r="NCI1202" s="4"/>
      <c r="NCJ1202" s="4"/>
      <c r="NCK1202" s="4"/>
      <c r="NCL1202" s="4"/>
      <c r="NCM1202" s="4"/>
      <c r="NCN1202" s="4"/>
      <c r="NCO1202" s="4"/>
      <c r="NCP1202" s="4"/>
      <c r="NCQ1202" s="4"/>
      <c r="NCR1202" s="4"/>
      <c r="NCS1202" s="4"/>
      <c r="NCT1202" s="4"/>
      <c r="NCU1202" s="4"/>
      <c r="NCV1202" s="4"/>
      <c r="NCW1202" s="4"/>
      <c r="NCX1202" s="4"/>
      <c r="NCY1202" s="4"/>
      <c r="NCZ1202" s="4"/>
      <c r="NDA1202" s="4"/>
      <c r="NDB1202" s="4"/>
      <c r="NDC1202" s="4"/>
      <c r="NDD1202" s="4"/>
      <c r="NDE1202" s="4"/>
      <c r="NDF1202" s="4"/>
      <c r="NDG1202" s="4"/>
      <c r="NDH1202" s="4"/>
      <c r="NDI1202" s="4"/>
      <c r="NDJ1202" s="4"/>
      <c r="NDK1202" s="4"/>
      <c r="NDL1202" s="4"/>
      <c r="NDM1202" s="4"/>
      <c r="NDN1202" s="4"/>
      <c r="NDO1202" s="4"/>
      <c r="NDP1202" s="4"/>
      <c r="NDQ1202" s="4"/>
      <c r="NDR1202" s="4"/>
      <c r="NDS1202" s="4"/>
      <c r="NDT1202" s="4"/>
      <c r="NDU1202" s="4"/>
      <c r="NDV1202" s="4"/>
      <c r="NDW1202" s="4"/>
      <c r="NDX1202" s="4"/>
      <c r="NDY1202" s="4"/>
      <c r="NDZ1202" s="4"/>
      <c r="NEA1202" s="4"/>
      <c r="NEB1202" s="4"/>
      <c r="NEC1202" s="4"/>
      <c r="NED1202" s="4"/>
      <c r="NEE1202" s="4"/>
      <c r="NEF1202" s="4"/>
      <c r="NEG1202" s="4"/>
      <c r="NEH1202" s="4"/>
      <c r="NEI1202" s="4"/>
      <c r="NEJ1202" s="4"/>
      <c r="NEK1202" s="4"/>
      <c r="NEL1202" s="4"/>
      <c r="NEM1202" s="4"/>
      <c r="NEN1202" s="4"/>
      <c r="NEO1202" s="4"/>
      <c r="NEP1202" s="4"/>
      <c r="NEQ1202" s="4"/>
      <c r="NER1202" s="4"/>
      <c r="NES1202" s="4"/>
      <c r="NET1202" s="4"/>
      <c r="NEU1202" s="4"/>
      <c r="NEV1202" s="4"/>
      <c r="NEW1202" s="4"/>
      <c r="NEX1202" s="4"/>
      <c r="NEY1202" s="4"/>
      <c r="NEZ1202" s="4"/>
      <c r="NFA1202" s="4"/>
      <c r="NFB1202" s="4"/>
      <c r="NFC1202" s="4"/>
      <c r="NFD1202" s="4"/>
      <c r="NFE1202" s="4"/>
      <c r="NFF1202" s="4"/>
      <c r="NFG1202" s="4"/>
      <c r="NFH1202" s="4"/>
      <c r="NFI1202" s="4"/>
      <c r="NFJ1202" s="4"/>
      <c r="NFK1202" s="4"/>
      <c r="NFL1202" s="4"/>
      <c r="NFM1202" s="4"/>
      <c r="NFN1202" s="4"/>
      <c r="NFO1202" s="4"/>
      <c r="NFP1202" s="4"/>
      <c r="NFQ1202" s="4"/>
      <c r="NFR1202" s="4"/>
      <c r="NFS1202" s="4"/>
      <c r="NFT1202" s="4"/>
      <c r="NFU1202" s="4"/>
      <c r="NFV1202" s="4"/>
      <c r="NFW1202" s="4"/>
      <c r="NFX1202" s="4"/>
      <c r="NFY1202" s="4"/>
      <c r="NFZ1202" s="4"/>
      <c r="NGA1202" s="4"/>
      <c r="NGB1202" s="4"/>
      <c r="NGC1202" s="4"/>
      <c r="NGD1202" s="4"/>
      <c r="NGE1202" s="4"/>
      <c r="NGF1202" s="4"/>
      <c r="NGG1202" s="4"/>
      <c r="NGH1202" s="4"/>
      <c r="NGI1202" s="4"/>
      <c r="NGJ1202" s="4"/>
      <c r="NGK1202" s="4"/>
      <c r="NGL1202" s="4"/>
      <c r="NGM1202" s="4"/>
      <c r="NGN1202" s="4"/>
      <c r="NGO1202" s="4"/>
      <c r="NGP1202" s="4"/>
      <c r="NGQ1202" s="4"/>
      <c r="NGR1202" s="4"/>
      <c r="NGS1202" s="4"/>
      <c r="NGT1202" s="4"/>
      <c r="NGU1202" s="4"/>
      <c r="NGV1202" s="4"/>
      <c r="NGW1202" s="4"/>
      <c r="NGX1202" s="4"/>
      <c r="NGY1202" s="4"/>
      <c r="NGZ1202" s="4"/>
      <c r="NHA1202" s="4"/>
      <c r="NHB1202" s="4"/>
      <c r="NHC1202" s="4"/>
      <c r="NHD1202" s="4"/>
      <c r="NHE1202" s="4"/>
      <c r="NHF1202" s="4"/>
      <c r="NHG1202" s="4"/>
      <c r="NHH1202" s="4"/>
      <c r="NHI1202" s="4"/>
      <c r="NHJ1202" s="4"/>
      <c r="NHK1202" s="4"/>
      <c r="NHL1202" s="4"/>
      <c r="NHM1202" s="4"/>
      <c r="NHN1202" s="4"/>
      <c r="NHO1202" s="4"/>
      <c r="NHP1202" s="4"/>
      <c r="NHQ1202" s="4"/>
      <c r="NHR1202" s="4"/>
      <c r="NHS1202" s="4"/>
      <c r="NHT1202" s="4"/>
      <c r="NHU1202" s="4"/>
      <c r="NHV1202" s="4"/>
      <c r="NHW1202" s="4"/>
      <c r="NHX1202" s="4"/>
      <c r="NHY1202" s="4"/>
      <c r="NHZ1202" s="4"/>
      <c r="NIA1202" s="4"/>
      <c r="NIB1202" s="4"/>
      <c r="NIC1202" s="4"/>
      <c r="NID1202" s="4"/>
      <c r="NIE1202" s="4"/>
      <c r="NIF1202" s="4"/>
      <c r="NIG1202" s="4"/>
      <c r="NIH1202" s="4"/>
      <c r="NII1202" s="4"/>
      <c r="NIJ1202" s="4"/>
      <c r="NIK1202" s="4"/>
      <c r="NIL1202" s="4"/>
      <c r="NIM1202" s="4"/>
      <c r="NIN1202" s="4"/>
      <c r="NIO1202" s="4"/>
      <c r="NIP1202" s="4"/>
      <c r="NIQ1202" s="4"/>
      <c r="NIR1202" s="4"/>
      <c r="NIS1202" s="4"/>
      <c r="NIT1202" s="4"/>
      <c r="NIU1202" s="4"/>
      <c r="NIV1202" s="4"/>
      <c r="NIW1202" s="4"/>
      <c r="NIX1202" s="4"/>
      <c r="NIY1202" s="4"/>
      <c r="NIZ1202" s="4"/>
      <c r="NJA1202" s="4"/>
      <c r="NJB1202" s="4"/>
      <c r="NJC1202" s="4"/>
      <c r="NJD1202" s="4"/>
      <c r="NJE1202" s="4"/>
      <c r="NJF1202" s="4"/>
      <c r="NJG1202" s="4"/>
      <c r="NJH1202" s="4"/>
      <c r="NJI1202" s="4"/>
      <c r="NJJ1202" s="4"/>
      <c r="NJK1202" s="4"/>
      <c r="NJL1202" s="4"/>
      <c r="NJM1202" s="4"/>
      <c r="NJN1202" s="4"/>
      <c r="NJO1202" s="4"/>
      <c r="NJP1202" s="4"/>
      <c r="NJQ1202" s="4"/>
      <c r="NJR1202" s="4"/>
      <c r="NJS1202" s="4"/>
      <c r="NJT1202" s="4"/>
      <c r="NJU1202" s="4"/>
      <c r="NJV1202" s="4"/>
      <c r="NJW1202" s="4"/>
      <c r="NJX1202" s="4"/>
      <c r="NJY1202" s="4"/>
      <c r="NJZ1202" s="4"/>
      <c r="NKA1202" s="4"/>
      <c r="NKB1202" s="4"/>
      <c r="NKC1202" s="4"/>
      <c r="NKD1202" s="4"/>
      <c r="NKE1202" s="4"/>
      <c r="NKF1202" s="4"/>
      <c r="NKG1202" s="4"/>
      <c r="NKH1202" s="4"/>
      <c r="NKI1202" s="4"/>
      <c r="NKJ1202" s="4"/>
      <c r="NKK1202" s="4"/>
      <c r="NKL1202" s="4"/>
      <c r="NKM1202" s="4"/>
      <c r="NKN1202" s="4"/>
      <c r="NKO1202" s="4"/>
      <c r="NKP1202" s="4"/>
      <c r="NKQ1202" s="4"/>
      <c r="NKR1202" s="4"/>
      <c r="NKS1202" s="4"/>
      <c r="NKT1202" s="4"/>
      <c r="NKU1202" s="4"/>
      <c r="NKV1202" s="4"/>
      <c r="NKW1202" s="4"/>
      <c r="NKX1202" s="4"/>
      <c r="NKY1202" s="4"/>
      <c r="NKZ1202" s="4"/>
      <c r="NLA1202" s="4"/>
      <c r="NLB1202" s="4"/>
      <c r="NLC1202" s="4"/>
      <c r="NLD1202" s="4"/>
      <c r="NLE1202" s="4"/>
      <c r="NLF1202" s="4"/>
      <c r="NLG1202" s="4"/>
      <c r="NLH1202" s="4"/>
      <c r="NLI1202" s="4"/>
      <c r="NLJ1202" s="4"/>
      <c r="NLK1202" s="4"/>
      <c r="NLL1202" s="4"/>
      <c r="NLM1202" s="4"/>
      <c r="NLN1202" s="4"/>
      <c r="NLO1202" s="4"/>
      <c r="NLP1202" s="4"/>
      <c r="NLQ1202" s="4"/>
      <c r="NLR1202" s="4"/>
      <c r="NLS1202" s="4"/>
      <c r="NLT1202" s="4"/>
      <c r="NLU1202" s="4"/>
      <c r="NLV1202" s="4"/>
      <c r="NLW1202" s="4"/>
      <c r="NLX1202" s="4"/>
      <c r="NLY1202" s="4"/>
      <c r="NLZ1202" s="4"/>
      <c r="NMA1202" s="4"/>
      <c r="NMB1202" s="4"/>
      <c r="NMC1202" s="4"/>
      <c r="NMD1202" s="4"/>
      <c r="NME1202" s="4"/>
      <c r="NMF1202" s="4"/>
      <c r="NMG1202" s="4"/>
      <c r="NMH1202" s="4"/>
      <c r="NMI1202" s="4"/>
      <c r="NMJ1202" s="4"/>
      <c r="NMK1202" s="4"/>
      <c r="NML1202" s="4"/>
      <c r="NMM1202" s="4"/>
      <c r="NMN1202" s="4"/>
      <c r="NMO1202" s="4"/>
      <c r="NMP1202" s="4"/>
      <c r="NMQ1202" s="4"/>
      <c r="NMR1202" s="4"/>
      <c r="NMS1202" s="4"/>
      <c r="NMT1202" s="4"/>
      <c r="NMU1202" s="4"/>
      <c r="NMV1202" s="4"/>
      <c r="NMW1202" s="4"/>
      <c r="NMX1202" s="4"/>
      <c r="NMY1202" s="4"/>
      <c r="NMZ1202" s="4"/>
      <c r="NNA1202" s="4"/>
      <c r="NNB1202" s="4"/>
      <c r="NNC1202" s="4"/>
      <c r="NND1202" s="4"/>
      <c r="NNE1202" s="4"/>
      <c r="NNF1202" s="4"/>
      <c r="NNG1202" s="4"/>
      <c r="NNH1202" s="4"/>
      <c r="NNI1202" s="4"/>
      <c r="NNJ1202" s="4"/>
      <c r="NNK1202" s="4"/>
      <c r="NNL1202" s="4"/>
      <c r="NNM1202" s="4"/>
      <c r="NNN1202" s="4"/>
      <c r="NNO1202" s="4"/>
      <c r="NNP1202" s="4"/>
      <c r="NNQ1202" s="4"/>
      <c r="NNR1202" s="4"/>
      <c r="NNS1202" s="4"/>
      <c r="NNT1202" s="4"/>
      <c r="NNU1202" s="4"/>
      <c r="NNV1202" s="4"/>
      <c r="NNW1202" s="4"/>
      <c r="NNX1202" s="4"/>
      <c r="NNY1202" s="4"/>
      <c r="NNZ1202" s="4"/>
      <c r="NOA1202" s="4"/>
      <c r="NOB1202" s="4"/>
      <c r="NOC1202" s="4"/>
      <c r="NOD1202" s="4"/>
      <c r="NOE1202" s="4"/>
      <c r="NOF1202" s="4"/>
      <c r="NOG1202" s="4"/>
      <c r="NOH1202" s="4"/>
      <c r="NOI1202" s="4"/>
      <c r="NOJ1202" s="4"/>
      <c r="NOK1202" s="4"/>
      <c r="NOL1202" s="4"/>
      <c r="NOM1202" s="4"/>
      <c r="NON1202" s="4"/>
      <c r="NOO1202" s="4"/>
      <c r="NOP1202" s="4"/>
      <c r="NOQ1202" s="4"/>
      <c r="NOR1202" s="4"/>
      <c r="NOS1202" s="4"/>
      <c r="NOT1202" s="4"/>
      <c r="NOU1202" s="4"/>
      <c r="NOV1202" s="4"/>
      <c r="NOW1202" s="4"/>
      <c r="NOX1202" s="4"/>
      <c r="NOY1202" s="4"/>
      <c r="NOZ1202" s="4"/>
      <c r="NPA1202" s="4"/>
      <c r="NPB1202" s="4"/>
      <c r="NPC1202" s="4"/>
      <c r="NPD1202" s="4"/>
      <c r="NPE1202" s="4"/>
      <c r="NPF1202" s="4"/>
      <c r="NPG1202" s="4"/>
      <c r="NPH1202" s="4"/>
      <c r="NPI1202" s="4"/>
      <c r="NPJ1202" s="4"/>
      <c r="NPK1202" s="4"/>
      <c r="NPL1202" s="4"/>
      <c r="NPM1202" s="4"/>
      <c r="NPN1202" s="4"/>
      <c r="NPO1202" s="4"/>
      <c r="NPP1202" s="4"/>
      <c r="NPQ1202" s="4"/>
      <c r="NPR1202" s="4"/>
      <c r="NPS1202" s="4"/>
      <c r="NPT1202" s="4"/>
      <c r="NPU1202" s="4"/>
      <c r="NPV1202" s="4"/>
      <c r="NPW1202" s="4"/>
      <c r="NPX1202" s="4"/>
      <c r="NPY1202" s="4"/>
      <c r="NPZ1202" s="4"/>
      <c r="NQA1202" s="4"/>
      <c r="NQB1202" s="4"/>
      <c r="NQC1202" s="4"/>
      <c r="NQD1202" s="4"/>
      <c r="NQE1202" s="4"/>
      <c r="NQF1202" s="4"/>
      <c r="NQG1202" s="4"/>
      <c r="NQH1202" s="4"/>
      <c r="NQI1202" s="4"/>
      <c r="NQJ1202" s="4"/>
      <c r="NQK1202" s="4"/>
      <c r="NQL1202" s="4"/>
      <c r="NQM1202" s="4"/>
      <c r="NQN1202" s="4"/>
      <c r="NQO1202" s="4"/>
      <c r="NQP1202" s="4"/>
      <c r="NQQ1202" s="4"/>
      <c r="NQR1202" s="4"/>
      <c r="NQS1202" s="4"/>
      <c r="NQT1202" s="4"/>
      <c r="NQU1202" s="4"/>
      <c r="NQV1202" s="4"/>
      <c r="NQW1202" s="4"/>
      <c r="NQX1202" s="4"/>
      <c r="NQY1202" s="4"/>
      <c r="NQZ1202" s="4"/>
      <c r="NRA1202" s="4"/>
      <c r="NRB1202" s="4"/>
      <c r="NRC1202" s="4"/>
      <c r="NRD1202" s="4"/>
      <c r="NRE1202" s="4"/>
      <c r="NRF1202" s="4"/>
      <c r="NRG1202" s="4"/>
      <c r="NRH1202" s="4"/>
      <c r="NRI1202" s="4"/>
      <c r="NRJ1202" s="4"/>
      <c r="NRK1202" s="4"/>
      <c r="NRL1202" s="4"/>
      <c r="NRM1202" s="4"/>
      <c r="NRN1202" s="4"/>
      <c r="NRO1202" s="4"/>
      <c r="NRP1202" s="4"/>
      <c r="NRQ1202" s="4"/>
      <c r="NRR1202" s="4"/>
      <c r="NRS1202" s="4"/>
      <c r="NRT1202" s="4"/>
      <c r="NRU1202" s="4"/>
      <c r="NRV1202" s="4"/>
      <c r="NRW1202" s="4"/>
      <c r="NRX1202" s="4"/>
      <c r="NRY1202" s="4"/>
      <c r="NRZ1202" s="4"/>
      <c r="NSA1202" s="4"/>
      <c r="NSB1202" s="4"/>
      <c r="NSC1202" s="4"/>
      <c r="NSD1202" s="4"/>
      <c r="NSE1202" s="4"/>
      <c r="NSF1202" s="4"/>
      <c r="NSG1202" s="4"/>
      <c r="NSH1202" s="4"/>
      <c r="NSI1202" s="4"/>
      <c r="NSJ1202" s="4"/>
      <c r="NSK1202" s="4"/>
      <c r="NSL1202" s="4"/>
      <c r="NSM1202" s="4"/>
      <c r="NSN1202" s="4"/>
      <c r="NSO1202" s="4"/>
      <c r="NSP1202" s="4"/>
      <c r="NSQ1202" s="4"/>
      <c r="NSR1202" s="4"/>
      <c r="NSS1202" s="4"/>
      <c r="NST1202" s="4"/>
      <c r="NSU1202" s="4"/>
      <c r="NSV1202" s="4"/>
      <c r="NSW1202" s="4"/>
      <c r="NSX1202" s="4"/>
      <c r="NSY1202" s="4"/>
      <c r="NSZ1202" s="4"/>
      <c r="NTA1202" s="4"/>
      <c r="NTB1202" s="4"/>
      <c r="NTC1202" s="4"/>
      <c r="NTD1202" s="4"/>
      <c r="NTE1202" s="4"/>
      <c r="NTF1202" s="4"/>
      <c r="NTG1202" s="4"/>
      <c r="NTH1202" s="4"/>
      <c r="NTI1202" s="4"/>
      <c r="NTJ1202" s="4"/>
      <c r="NTK1202" s="4"/>
      <c r="NTL1202" s="4"/>
      <c r="NTM1202" s="4"/>
      <c r="NTN1202" s="4"/>
      <c r="NTO1202" s="4"/>
      <c r="NTP1202" s="4"/>
      <c r="NTQ1202" s="4"/>
      <c r="NTR1202" s="4"/>
      <c r="NTS1202" s="4"/>
      <c r="NTT1202" s="4"/>
      <c r="NTU1202" s="4"/>
      <c r="NTV1202" s="4"/>
      <c r="NTW1202" s="4"/>
      <c r="NTX1202" s="4"/>
      <c r="NTY1202" s="4"/>
      <c r="NTZ1202" s="4"/>
      <c r="NUA1202" s="4"/>
      <c r="NUB1202" s="4"/>
      <c r="NUC1202" s="4"/>
      <c r="NUD1202" s="4"/>
      <c r="NUE1202" s="4"/>
      <c r="NUF1202" s="4"/>
      <c r="NUG1202" s="4"/>
      <c r="NUH1202" s="4"/>
      <c r="NUI1202" s="4"/>
      <c r="NUJ1202" s="4"/>
      <c r="NUK1202" s="4"/>
      <c r="NUL1202" s="4"/>
      <c r="NUM1202" s="4"/>
      <c r="NUN1202" s="4"/>
      <c r="NUO1202" s="4"/>
      <c r="NUP1202" s="4"/>
      <c r="NUQ1202" s="4"/>
      <c r="NUR1202" s="4"/>
      <c r="NUS1202" s="4"/>
      <c r="NUT1202" s="4"/>
      <c r="NUU1202" s="4"/>
      <c r="NUV1202" s="4"/>
      <c r="NUW1202" s="4"/>
      <c r="NUX1202" s="4"/>
      <c r="NUY1202" s="4"/>
      <c r="NUZ1202" s="4"/>
      <c r="NVA1202" s="4"/>
      <c r="NVB1202" s="4"/>
      <c r="NVC1202" s="4"/>
      <c r="NVD1202" s="4"/>
      <c r="NVE1202" s="4"/>
      <c r="NVF1202" s="4"/>
      <c r="NVG1202" s="4"/>
      <c r="NVH1202" s="4"/>
      <c r="NVI1202" s="4"/>
      <c r="NVJ1202" s="4"/>
      <c r="NVK1202" s="4"/>
      <c r="NVL1202" s="4"/>
      <c r="NVM1202" s="4"/>
      <c r="NVN1202" s="4"/>
      <c r="NVO1202" s="4"/>
      <c r="NVP1202" s="4"/>
      <c r="NVQ1202" s="4"/>
      <c r="NVR1202" s="4"/>
      <c r="NVS1202" s="4"/>
      <c r="NVT1202" s="4"/>
      <c r="NVU1202" s="4"/>
      <c r="NVV1202" s="4"/>
      <c r="NVW1202" s="4"/>
      <c r="NVX1202" s="4"/>
      <c r="NVY1202" s="4"/>
      <c r="NVZ1202" s="4"/>
      <c r="NWA1202" s="4"/>
      <c r="NWB1202" s="4"/>
      <c r="NWC1202" s="4"/>
      <c r="NWD1202" s="4"/>
      <c r="NWE1202" s="4"/>
      <c r="NWF1202" s="4"/>
      <c r="NWG1202" s="4"/>
      <c r="NWH1202" s="4"/>
      <c r="NWI1202" s="4"/>
      <c r="NWJ1202" s="4"/>
      <c r="NWK1202" s="4"/>
      <c r="NWL1202" s="4"/>
      <c r="NWM1202" s="4"/>
      <c r="NWN1202" s="4"/>
      <c r="NWO1202" s="4"/>
      <c r="NWP1202" s="4"/>
      <c r="NWQ1202" s="4"/>
      <c r="NWR1202" s="4"/>
      <c r="NWS1202" s="4"/>
      <c r="NWT1202" s="4"/>
      <c r="NWU1202" s="4"/>
      <c r="NWV1202" s="4"/>
      <c r="NWW1202" s="4"/>
      <c r="NWX1202" s="4"/>
      <c r="NWY1202" s="4"/>
      <c r="NWZ1202" s="4"/>
      <c r="NXA1202" s="4"/>
      <c r="NXB1202" s="4"/>
      <c r="NXC1202" s="4"/>
      <c r="NXD1202" s="4"/>
      <c r="NXE1202" s="4"/>
      <c r="NXF1202" s="4"/>
      <c r="NXG1202" s="4"/>
      <c r="NXH1202" s="4"/>
      <c r="NXI1202" s="4"/>
      <c r="NXJ1202" s="4"/>
      <c r="NXK1202" s="4"/>
      <c r="NXL1202" s="4"/>
      <c r="NXM1202" s="4"/>
      <c r="NXN1202" s="4"/>
      <c r="NXO1202" s="4"/>
      <c r="NXP1202" s="4"/>
      <c r="NXQ1202" s="4"/>
      <c r="NXR1202" s="4"/>
      <c r="NXS1202" s="4"/>
      <c r="NXT1202" s="4"/>
      <c r="NXU1202" s="4"/>
      <c r="NXV1202" s="4"/>
      <c r="NXW1202" s="4"/>
      <c r="NXX1202" s="4"/>
      <c r="NXY1202" s="4"/>
      <c r="NXZ1202" s="4"/>
      <c r="NYA1202" s="4"/>
      <c r="NYB1202" s="4"/>
      <c r="NYC1202" s="4"/>
      <c r="NYD1202" s="4"/>
      <c r="NYE1202" s="4"/>
      <c r="NYF1202" s="4"/>
      <c r="NYG1202" s="4"/>
      <c r="NYH1202" s="4"/>
      <c r="NYI1202" s="4"/>
      <c r="NYJ1202" s="4"/>
      <c r="NYK1202" s="4"/>
      <c r="NYL1202" s="4"/>
      <c r="NYM1202" s="4"/>
      <c r="NYN1202" s="4"/>
      <c r="NYO1202" s="4"/>
      <c r="NYP1202" s="4"/>
      <c r="NYQ1202" s="4"/>
      <c r="NYR1202" s="4"/>
      <c r="NYS1202" s="4"/>
      <c r="NYT1202" s="4"/>
      <c r="NYU1202" s="4"/>
      <c r="NYV1202" s="4"/>
      <c r="NYW1202" s="4"/>
      <c r="NYX1202" s="4"/>
      <c r="NYY1202" s="4"/>
      <c r="NYZ1202" s="4"/>
      <c r="NZA1202" s="4"/>
      <c r="NZB1202" s="4"/>
      <c r="NZC1202" s="4"/>
      <c r="NZD1202" s="4"/>
      <c r="NZE1202" s="4"/>
      <c r="NZF1202" s="4"/>
      <c r="NZG1202" s="4"/>
      <c r="NZH1202" s="4"/>
      <c r="NZI1202" s="4"/>
      <c r="NZJ1202" s="4"/>
      <c r="NZK1202" s="4"/>
      <c r="NZL1202" s="4"/>
      <c r="NZM1202" s="4"/>
      <c r="NZN1202" s="4"/>
      <c r="NZO1202" s="4"/>
      <c r="NZP1202" s="4"/>
      <c r="NZQ1202" s="4"/>
      <c r="NZR1202" s="4"/>
      <c r="NZS1202" s="4"/>
      <c r="NZT1202" s="4"/>
      <c r="NZU1202" s="4"/>
      <c r="NZV1202" s="4"/>
      <c r="NZW1202" s="4"/>
      <c r="NZX1202" s="4"/>
      <c r="NZY1202" s="4"/>
      <c r="NZZ1202" s="4"/>
      <c r="OAA1202" s="4"/>
      <c r="OAB1202" s="4"/>
      <c r="OAC1202" s="4"/>
      <c r="OAD1202" s="4"/>
      <c r="OAE1202" s="4"/>
      <c r="OAF1202" s="4"/>
      <c r="OAG1202" s="4"/>
      <c r="OAH1202" s="4"/>
      <c r="OAI1202" s="4"/>
      <c r="OAJ1202" s="4"/>
      <c r="OAK1202" s="4"/>
      <c r="OAL1202" s="4"/>
      <c r="OAM1202" s="4"/>
      <c r="OAN1202" s="4"/>
      <c r="OAO1202" s="4"/>
      <c r="OAP1202" s="4"/>
      <c r="OAQ1202" s="4"/>
      <c r="OAR1202" s="4"/>
      <c r="OAS1202" s="4"/>
      <c r="OAT1202" s="4"/>
      <c r="OAU1202" s="4"/>
      <c r="OAV1202" s="4"/>
      <c r="OAW1202" s="4"/>
      <c r="OAX1202" s="4"/>
      <c r="OAY1202" s="4"/>
      <c r="OAZ1202" s="4"/>
      <c r="OBA1202" s="4"/>
      <c r="OBB1202" s="4"/>
      <c r="OBC1202" s="4"/>
      <c r="OBD1202" s="4"/>
      <c r="OBE1202" s="4"/>
      <c r="OBF1202" s="4"/>
      <c r="OBG1202" s="4"/>
      <c r="OBH1202" s="4"/>
      <c r="OBI1202" s="4"/>
      <c r="OBJ1202" s="4"/>
      <c r="OBK1202" s="4"/>
      <c r="OBL1202" s="4"/>
      <c r="OBM1202" s="4"/>
      <c r="OBN1202" s="4"/>
      <c r="OBO1202" s="4"/>
      <c r="OBP1202" s="4"/>
      <c r="OBQ1202" s="4"/>
      <c r="OBR1202" s="4"/>
      <c r="OBS1202" s="4"/>
      <c r="OBT1202" s="4"/>
      <c r="OBU1202" s="4"/>
      <c r="OBV1202" s="4"/>
      <c r="OBW1202" s="4"/>
      <c r="OBX1202" s="4"/>
      <c r="OBY1202" s="4"/>
      <c r="OBZ1202" s="4"/>
      <c r="OCA1202" s="4"/>
      <c r="OCB1202" s="4"/>
      <c r="OCC1202" s="4"/>
      <c r="OCD1202" s="4"/>
      <c r="OCE1202" s="4"/>
      <c r="OCF1202" s="4"/>
      <c r="OCG1202" s="4"/>
      <c r="OCH1202" s="4"/>
      <c r="OCI1202" s="4"/>
      <c r="OCJ1202" s="4"/>
      <c r="OCK1202" s="4"/>
      <c r="OCL1202" s="4"/>
      <c r="OCM1202" s="4"/>
      <c r="OCN1202" s="4"/>
      <c r="OCO1202" s="4"/>
      <c r="OCP1202" s="4"/>
      <c r="OCQ1202" s="4"/>
      <c r="OCR1202" s="4"/>
      <c r="OCS1202" s="4"/>
      <c r="OCT1202" s="4"/>
      <c r="OCU1202" s="4"/>
      <c r="OCV1202" s="4"/>
      <c r="OCW1202" s="4"/>
      <c r="OCX1202" s="4"/>
      <c r="OCY1202" s="4"/>
      <c r="OCZ1202" s="4"/>
      <c r="ODA1202" s="4"/>
      <c r="ODB1202" s="4"/>
      <c r="ODC1202" s="4"/>
      <c r="ODD1202" s="4"/>
      <c r="ODE1202" s="4"/>
      <c r="ODF1202" s="4"/>
      <c r="ODG1202" s="4"/>
      <c r="ODH1202" s="4"/>
      <c r="ODI1202" s="4"/>
      <c r="ODJ1202" s="4"/>
      <c r="ODK1202" s="4"/>
      <c r="ODL1202" s="4"/>
      <c r="ODM1202" s="4"/>
      <c r="ODN1202" s="4"/>
      <c r="ODO1202" s="4"/>
      <c r="ODP1202" s="4"/>
      <c r="ODQ1202" s="4"/>
      <c r="ODR1202" s="4"/>
      <c r="ODS1202" s="4"/>
      <c r="ODT1202" s="4"/>
      <c r="ODU1202" s="4"/>
      <c r="ODV1202" s="4"/>
      <c r="ODW1202" s="4"/>
      <c r="ODX1202" s="4"/>
      <c r="ODY1202" s="4"/>
      <c r="ODZ1202" s="4"/>
      <c r="OEA1202" s="4"/>
      <c r="OEB1202" s="4"/>
      <c r="OEC1202" s="4"/>
      <c r="OED1202" s="4"/>
      <c r="OEE1202" s="4"/>
      <c r="OEF1202" s="4"/>
      <c r="OEG1202" s="4"/>
      <c r="OEH1202" s="4"/>
      <c r="OEI1202" s="4"/>
      <c r="OEJ1202" s="4"/>
      <c r="OEK1202" s="4"/>
      <c r="OEL1202" s="4"/>
      <c r="OEM1202" s="4"/>
      <c r="OEN1202" s="4"/>
      <c r="OEO1202" s="4"/>
      <c r="OEP1202" s="4"/>
      <c r="OEQ1202" s="4"/>
      <c r="OER1202" s="4"/>
      <c r="OES1202" s="4"/>
      <c r="OET1202" s="4"/>
      <c r="OEU1202" s="4"/>
      <c r="OEV1202" s="4"/>
      <c r="OEW1202" s="4"/>
      <c r="OEX1202" s="4"/>
      <c r="OEY1202" s="4"/>
      <c r="OEZ1202" s="4"/>
      <c r="OFA1202" s="4"/>
      <c r="OFB1202" s="4"/>
      <c r="OFC1202" s="4"/>
      <c r="OFD1202" s="4"/>
      <c r="OFE1202" s="4"/>
      <c r="OFF1202" s="4"/>
      <c r="OFG1202" s="4"/>
      <c r="OFH1202" s="4"/>
      <c r="OFI1202" s="4"/>
      <c r="OFJ1202" s="4"/>
      <c r="OFK1202" s="4"/>
      <c r="OFL1202" s="4"/>
      <c r="OFM1202" s="4"/>
      <c r="OFN1202" s="4"/>
      <c r="OFO1202" s="4"/>
      <c r="OFP1202" s="4"/>
      <c r="OFQ1202" s="4"/>
      <c r="OFR1202" s="4"/>
      <c r="OFS1202" s="4"/>
      <c r="OFT1202" s="4"/>
      <c r="OFU1202" s="4"/>
      <c r="OFV1202" s="4"/>
      <c r="OFW1202" s="4"/>
      <c r="OFX1202" s="4"/>
      <c r="OFY1202" s="4"/>
      <c r="OFZ1202" s="4"/>
      <c r="OGA1202" s="4"/>
      <c r="OGB1202" s="4"/>
      <c r="OGC1202" s="4"/>
      <c r="OGD1202" s="4"/>
      <c r="OGE1202" s="4"/>
      <c r="OGF1202" s="4"/>
      <c r="OGG1202" s="4"/>
      <c r="OGH1202" s="4"/>
      <c r="OGI1202" s="4"/>
      <c r="OGJ1202" s="4"/>
      <c r="OGK1202" s="4"/>
      <c r="OGL1202" s="4"/>
      <c r="OGM1202" s="4"/>
      <c r="OGN1202" s="4"/>
      <c r="OGO1202" s="4"/>
      <c r="OGP1202" s="4"/>
      <c r="OGQ1202" s="4"/>
      <c r="OGR1202" s="4"/>
      <c r="OGS1202" s="4"/>
      <c r="OGT1202" s="4"/>
      <c r="OGU1202" s="4"/>
      <c r="OGV1202" s="4"/>
      <c r="OGW1202" s="4"/>
      <c r="OGX1202" s="4"/>
      <c r="OGY1202" s="4"/>
      <c r="OGZ1202" s="4"/>
      <c r="OHA1202" s="4"/>
      <c r="OHB1202" s="4"/>
      <c r="OHC1202" s="4"/>
      <c r="OHD1202" s="4"/>
      <c r="OHE1202" s="4"/>
      <c r="OHF1202" s="4"/>
      <c r="OHG1202" s="4"/>
      <c r="OHH1202" s="4"/>
      <c r="OHI1202" s="4"/>
      <c r="OHJ1202" s="4"/>
      <c r="OHK1202" s="4"/>
      <c r="OHL1202" s="4"/>
      <c r="OHM1202" s="4"/>
      <c r="OHN1202" s="4"/>
      <c r="OHO1202" s="4"/>
      <c r="OHP1202" s="4"/>
      <c r="OHQ1202" s="4"/>
      <c r="OHR1202" s="4"/>
      <c r="OHS1202" s="4"/>
      <c r="OHT1202" s="4"/>
      <c r="OHU1202" s="4"/>
      <c r="OHV1202" s="4"/>
      <c r="OHW1202" s="4"/>
      <c r="OHX1202" s="4"/>
      <c r="OHY1202" s="4"/>
      <c r="OHZ1202" s="4"/>
      <c r="OIA1202" s="4"/>
      <c r="OIB1202" s="4"/>
      <c r="OIC1202" s="4"/>
      <c r="OID1202" s="4"/>
      <c r="OIE1202" s="4"/>
      <c r="OIF1202" s="4"/>
      <c r="OIG1202" s="4"/>
      <c r="OIH1202" s="4"/>
      <c r="OII1202" s="4"/>
      <c r="OIJ1202" s="4"/>
      <c r="OIK1202" s="4"/>
      <c r="OIL1202" s="4"/>
      <c r="OIM1202" s="4"/>
      <c r="OIN1202" s="4"/>
      <c r="OIO1202" s="4"/>
      <c r="OIP1202" s="4"/>
      <c r="OIQ1202" s="4"/>
      <c r="OIR1202" s="4"/>
      <c r="OIS1202" s="4"/>
      <c r="OIT1202" s="4"/>
      <c r="OIU1202" s="4"/>
      <c r="OIV1202" s="4"/>
      <c r="OIW1202" s="4"/>
      <c r="OIX1202" s="4"/>
      <c r="OIY1202" s="4"/>
      <c r="OIZ1202" s="4"/>
      <c r="OJA1202" s="4"/>
      <c r="OJB1202" s="4"/>
      <c r="OJC1202" s="4"/>
      <c r="OJD1202" s="4"/>
      <c r="OJE1202" s="4"/>
      <c r="OJF1202" s="4"/>
      <c r="OJG1202" s="4"/>
      <c r="OJH1202" s="4"/>
      <c r="OJI1202" s="4"/>
      <c r="OJJ1202" s="4"/>
      <c r="OJK1202" s="4"/>
      <c r="OJL1202" s="4"/>
      <c r="OJM1202" s="4"/>
      <c r="OJN1202" s="4"/>
      <c r="OJO1202" s="4"/>
      <c r="OJP1202" s="4"/>
      <c r="OJQ1202" s="4"/>
      <c r="OJR1202" s="4"/>
      <c r="OJS1202" s="4"/>
      <c r="OJT1202" s="4"/>
      <c r="OJU1202" s="4"/>
      <c r="OJV1202" s="4"/>
      <c r="OJW1202" s="4"/>
      <c r="OJX1202" s="4"/>
      <c r="OJY1202" s="4"/>
      <c r="OJZ1202" s="4"/>
      <c r="OKA1202" s="4"/>
      <c r="OKB1202" s="4"/>
      <c r="OKC1202" s="4"/>
      <c r="OKD1202" s="4"/>
      <c r="OKE1202" s="4"/>
      <c r="OKF1202" s="4"/>
      <c r="OKG1202" s="4"/>
      <c r="OKH1202" s="4"/>
      <c r="OKI1202" s="4"/>
      <c r="OKJ1202" s="4"/>
      <c r="OKK1202" s="4"/>
      <c r="OKL1202" s="4"/>
      <c r="OKM1202" s="4"/>
      <c r="OKN1202" s="4"/>
      <c r="OKO1202" s="4"/>
      <c r="OKP1202" s="4"/>
      <c r="OKQ1202" s="4"/>
      <c r="OKR1202" s="4"/>
      <c r="OKS1202" s="4"/>
      <c r="OKT1202" s="4"/>
      <c r="OKU1202" s="4"/>
      <c r="OKV1202" s="4"/>
      <c r="OKW1202" s="4"/>
      <c r="OKX1202" s="4"/>
      <c r="OKY1202" s="4"/>
      <c r="OKZ1202" s="4"/>
      <c r="OLA1202" s="4"/>
      <c r="OLB1202" s="4"/>
      <c r="OLC1202" s="4"/>
      <c r="OLD1202" s="4"/>
      <c r="OLE1202" s="4"/>
      <c r="OLF1202" s="4"/>
      <c r="OLG1202" s="4"/>
      <c r="OLH1202" s="4"/>
      <c r="OLI1202" s="4"/>
      <c r="OLJ1202" s="4"/>
      <c r="OLK1202" s="4"/>
      <c r="OLL1202" s="4"/>
      <c r="OLM1202" s="4"/>
      <c r="OLN1202" s="4"/>
      <c r="OLO1202" s="4"/>
      <c r="OLP1202" s="4"/>
      <c r="OLQ1202" s="4"/>
      <c r="OLR1202" s="4"/>
      <c r="OLS1202" s="4"/>
      <c r="OLT1202" s="4"/>
      <c r="OLU1202" s="4"/>
      <c r="OLV1202" s="4"/>
      <c r="OLW1202" s="4"/>
      <c r="OLX1202" s="4"/>
      <c r="OLY1202" s="4"/>
      <c r="OLZ1202" s="4"/>
      <c r="OMA1202" s="4"/>
      <c r="OMB1202" s="4"/>
      <c r="OMC1202" s="4"/>
      <c r="OMD1202" s="4"/>
      <c r="OME1202" s="4"/>
      <c r="OMF1202" s="4"/>
      <c r="OMG1202" s="4"/>
      <c r="OMH1202" s="4"/>
      <c r="OMI1202" s="4"/>
      <c r="OMJ1202" s="4"/>
      <c r="OMK1202" s="4"/>
      <c r="OML1202" s="4"/>
      <c r="OMM1202" s="4"/>
      <c r="OMN1202" s="4"/>
      <c r="OMO1202" s="4"/>
      <c r="OMP1202" s="4"/>
      <c r="OMQ1202" s="4"/>
      <c r="OMR1202" s="4"/>
      <c r="OMS1202" s="4"/>
      <c r="OMT1202" s="4"/>
      <c r="OMU1202" s="4"/>
      <c r="OMV1202" s="4"/>
      <c r="OMW1202" s="4"/>
      <c r="OMX1202" s="4"/>
      <c r="OMY1202" s="4"/>
      <c r="OMZ1202" s="4"/>
      <c r="ONA1202" s="4"/>
      <c r="ONB1202" s="4"/>
      <c r="ONC1202" s="4"/>
      <c r="OND1202" s="4"/>
      <c r="ONE1202" s="4"/>
      <c r="ONF1202" s="4"/>
      <c r="ONG1202" s="4"/>
      <c r="ONH1202" s="4"/>
      <c r="ONI1202" s="4"/>
      <c r="ONJ1202" s="4"/>
      <c r="ONK1202" s="4"/>
      <c r="ONL1202" s="4"/>
      <c r="ONM1202" s="4"/>
      <c r="ONN1202" s="4"/>
      <c r="ONO1202" s="4"/>
      <c r="ONP1202" s="4"/>
      <c r="ONQ1202" s="4"/>
      <c r="ONR1202" s="4"/>
      <c r="ONS1202" s="4"/>
      <c r="ONT1202" s="4"/>
      <c r="ONU1202" s="4"/>
      <c r="ONV1202" s="4"/>
      <c r="ONW1202" s="4"/>
      <c r="ONX1202" s="4"/>
      <c r="ONY1202" s="4"/>
      <c r="ONZ1202" s="4"/>
      <c r="OOA1202" s="4"/>
      <c r="OOB1202" s="4"/>
      <c r="OOC1202" s="4"/>
      <c r="OOD1202" s="4"/>
      <c r="OOE1202" s="4"/>
      <c r="OOF1202" s="4"/>
      <c r="OOG1202" s="4"/>
      <c r="OOH1202" s="4"/>
      <c r="OOI1202" s="4"/>
      <c r="OOJ1202" s="4"/>
      <c r="OOK1202" s="4"/>
      <c r="OOL1202" s="4"/>
      <c r="OOM1202" s="4"/>
      <c r="OON1202" s="4"/>
      <c r="OOO1202" s="4"/>
      <c r="OOP1202" s="4"/>
      <c r="OOQ1202" s="4"/>
      <c r="OOR1202" s="4"/>
      <c r="OOS1202" s="4"/>
      <c r="OOT1202" s="4"/>
      <c r="OOU1202" s="4"/>
      <c r="OOV1202" s="4"/>
      <c r="OOW1202" s="4"/>
      <c r="OOX1202" s="4"/>
      <c r="OOY1202" s="4"/>
      <c r="OOZ1202" s="4"/>
      <c r="OPA1202" s="4"/>
      <c r="OPB1202" s="4"/>
      <c r="OPC1202" s="4"/>
      <c r="OPD1202" s="4"/>
      <c r="OPE1202" s="4"/>
      <c r="OPF1202" s="4"/>
      <c r="OPG1202" s="4"/>
      <c r="OPH1202" s="4"/>
      <c r="OPI1202" s="4"/>
      <c r="OPJ1202" s="4"/>
      <c r="OPK1202" s="4"/>
      <c r="OPL1202" s="4"/>
      <c r="OPM1202" s="4"/>
      <c r="OPN1202" s="4"/>
      <c r="OPO1202" s="4"/>
      <c r="OPP1202" s="4"/>
      <c r="OPQ1202" s="4"/>
      <c r="OPR1202" s="4"/>
      <c r="OPS1202" s="4"/>
      <c r="OPT1202" s="4"/>
      <c r="OPU1202" s="4"/>
      <c r="OPV1202" s="4"/>
      <c r="OPW1202" s="4"/>
      <c r="OPX1202" s="4"/>
      <c r="OPY1202" s="4"/>
      <c r="OPZ1202" s="4"/>
      <c r="OQA1202" s="4"/>
      <c r="OQB1202" s="4"/>
      <c r="OQC1202" s="4"/>
      <c r="OQD1202" s="4"/>
      <c r="OQE1202" s="4"/>
      <c r="OQF1202" s="4"/>
      <c r="OQG1202" s="4"/>
      <c r="OQH1202" s="4"/>
      <c r="OQI1202" s="4"/>
      <c r="OQJ1202" s="4"/>
      <c r="OQK1202" s="4"/>
      <c r="OQL1202" s="4"/>
      <c r="OQM1202" s="4"/>
      <c r="OQN1202" s="4"/>
      <c r="OQO1202" s="4"/>
      <c r="OQP1202" s="4"/>
      <c r="OQQ1202" s="4"/>
      <c r="OQR1202" s="4"/>
      <c r="OQS1202" s="4"/>
      <c r="OQT1202" s="4"/>
      <c r="OQU1202" s="4"/>
      <c r="OQV1202" s="4"/>
      <c r="OQW1202" s="4"/>
      <c r="OQX1202" s="4"/>
      <c r="OQY1202" s="4"/>
      <c r="OQZ1202" s="4"/>
      <c r="ORA1202" s="4"/>
      <c r="ORB1202" s="4"/>
      <c r="ORC1202" s="4"/>
      <c r="ORD1202" s="4"/>
      <c r="ORE1202" s="4"/>
      <c r="ORF1202" s="4"/>
      <c r="ORG1202" s="4"/>
      <c r="ORH1202" s="4"/>
      <c r="ORI1202" s="4"/>
      <c r="ORJ1202" s="4"/>
      <c r="ORK1202" s="4"/>
      <c r="ORL1202" s="4"/>
      <c r="ORM1202" s="4"/>
      <c r="ORN1202" s="4"/>
      <c r="ORO1202" s="4"/>
      <c r="ORP1202" s="4"/>
      <c r="ORQ1202" s="4"/>
      <c r="ORR1202" s="4"/>
      <c r="ORS1202" s="4"/>
      <c r="ORT1202" s="4"/>
      <c r="ORU1202" s="4"/>
      <c r="ORV1202" s="4"/>
      <c r="ORW1202" s="4"/>
      <c r="ORX1202" s="4"/>
      <c r="ORY1202" s="4"/>
      <c r="ORZ1202" s="4"/>
      <c r="OSA1202" s="4"/>
      <c r="OSB1202" s="4"/>
      <c r="OSC1202" s="4"/>
      <c r="OSD1202" s="4"/>
      <c r="OSE1202" s="4"/>
      <c r="OSF1202" s="4"/>
      <c r="OSG1202" s="4"/>
      <c r="OSH1202" s="4"/>
      <c r="OSI1202" s="4"/>
      <c r="OSJ1202" s="4"/>
      <c r="OSK1202" s="4"/>
      <c r="OSL1202" s="4"/>
      <c r="OSM1202" s="4"/>
      <c r="OSN1202" s="4"/>
      <c r="OSO1202" s="4"/>
      <c r="OSP1202" s="4"/>
      <c r="OSQ1202" s="4"/>
      <c r="OSR1202" s="4"/>
      <c r="OSS1202" s="4"/>
      <c r="OST1202" s="4"/>
      <c r="OSU1202" s="4"/>
      <c r="OSV1202" s="4"/>
      <c r="OSW1202" s="4"/>
      <c r="OSX1202" s="4"/>
      <c r="OSY1202" s="4"/>
      <c r="OSZ1202" s="4"/>
      <c r="OTA1202" s="4"/>
      <c r="OTB1202" s="4"/>
      <c r="OTC1202" s="4"/>
      <c r="OTD1202" s="4"/>
      <c r="OTE1202" s="4"/>
      <c r="OTF1202" s="4"/>
      <c r="OTG1202" s="4"/>
      <c r="OTH1202" s="4"/>
      <c r="OTI1202" s="4"/>
      <c r="OTJ1202" s="4"/>
      <c r="OTK1202" s="4"/>
      <c r="OTL1202" s="4"/>
      <c r="OTM1202" s="4"/>
      <c r="OTN1202" s="4"/>
      <c r="OTO1202" s="4"/>
      <c r="OTP1202" s="4"/>
      <c r="OTQ1202" s="4"/>
      <c r="OTR1202" s="4"/>
      <c r="OTS1202" s="4"/>
      <c r="OTT1202" s="4"/>
      <c r="OTU1202" s="4"/>
      <c r="OTV1202" s="4"/>
      <c r="OTW1202" s="4"/>
      <c r="OTX1202" s="4"/>
      <c r="OTY1202" s="4"/>
      <c r="OTZ1202" s="4"/>
      <c r="OUA1202" s="4"/>
      <c r="OUB1202" s="4"/>
      <c r="OUC1202" s="4"/>
      <c r="OUD1202" s="4"/>
      <c r="OUE1202" s="4"/>
      <c r="OUF1202" s="4"/>
      <c r="OUG1202" s="4"/>
      <c r="OUH1202" s="4"/>
      <c r="OUI1202" s="4"/>
      <c r="OUJ1202" s="4"/>
      <c r="OUK1202" s="4"/>
      <c r="OUL1202" s="4"/>
      <c r="OUM1202" s="4"/>
      <c r="OUN1202" s="4"/>
      <c r="OUO1202" s="4"/>
      <c r="OUP1202" s="4"/>
      <c r="OUQ1202" s="4"/>
      <c r="OUR1202" s="4"/>
      <c r="OUS1202" s="4"/>
      <c r="OUT1202" s="4"/>
      <c r="OUU1202" s="4"/>
      <c r="OUV1202" s="4"/>
      <c r="OUW1202" s="4"/>
      <c r="OUX1202" s="4"/>
      <c r="OUY1202" s="4"/>
      <c r="OUZ1202" s="4"/>
      <c r="OVA1202" s="4"/>
      <c r="OVB1202" s="4"/>
      <c r="OVC1202" s="4"/>
      <c r="OVD1202" s="4"/>
      <c r="OVE1202" s="4"/>
      <c r="OVF1202" s="4"/>
      <c r="OVG1202" s="4"/>
      <c r="OVH1202" s="4"/>
      <c r="OVI1202" s="4"/>
      <c r="OVJ1202" s="4"/>
      <c r="OVK1202" s="4"/>
      <c r="OVL1202" s="4"/>
      <c r="OVM1202" s="4"/>
      <c r="OVN1202" s="4"/>
      <c r="OVO1202" s="4"/>
      <c r="OVP1202" s="4"/>
      <c r="OVQ1202" s="4"/>
      <c r="OVR1202" s="4"/>
      <c r="OVS1202" s="4"/>
      <c r="OVT1202" s="4"/>
      <c r="OVU1202" s="4"/>
      <c r="OVV1202" s="4"/>
      <c r="OVW1202" s="4"/>
      <c r="OVX1202" s="4"/>
      <c r="OVY1202" s="4"/>
      <c r="OVZ1202" s="4"/>
      <c r="OWA1202" s="4"/>
      <c r="OWB1202" s="4"/>
      <c r="OWC1202" s="4"/>
      <c r="OWD1202" s="4"/>
      <c r="OWE1202" s="4"/>
      <c r="OWF1202" s="4"/>
      <c r="OWG1202" s="4"/>
      <c r="OWH1202" s="4"/>
      <c r="OWI1202" s="4"/>
      <c r="OWJ1202" s="4"/>
      <c r="OWK1202" s="4"/>
      <c r="OWL1202" s="4"/>
      <c r="OWM1202" s="4"/>
      <c r="OWN1202" s="4"/>
      <c r="OWO1202" s="4"/>
      <c r="OWP1202" s="4"/>
      <c r="OWQ1202" s="4"/>
      <c r="OWR1202" s="4"/>
      <c r="OWS1202" s="4"/>
      <c r="OWT1202" s="4"/>
      <c r="OWU1202" s="4"/>
      <c r="OWV1202" s="4"/>
      <c r="OWW1202" s="4"/>
      <c r="OWX1202" s="4"/>
      <c r="OWY1202" s="4"/>
      <c r="OWZ1202" s="4"/>
      <c r="OXA1202" s="4"/>
      <c r="OXB1202" s="4"/>
      <c r="OXC1202" s="4"/>
      <c r="OXD1202" s="4"/>
      <c r="OXE1202" s="4"/>
      <c r="OXF1202" s="4"/>
      <c r="OXG1202" s="4"/>
      <c r="OXH1202" s="4"/>
      <c r="OXI1202" s="4"/>
      <c r="OXJ1202" s="4"/>
      <c r="OXK1202" s="4"/>
      <c r="OXL1202" s="4"/>
      <c r="OXM1202" s="4"/>
      <c r="OXN1202" s="4"/>
      <c r="OXO1202" s="4"/>
      <c r="OXP1202" s="4"/>
      <c r="OXQ1202" s="4"/>
      <c r="OXR1202" s="4"/>
      <c r="OXS1202" s="4"/>
      <c r="OXT1202" s="4"/>
      <c r="OXU1202" s="4"/>
      <c r="OXV1202" s="4"/>
      <c r="OXW1202" s="4"/>
      <c r="OXX1202" s="4"/>
      <c r="OXY1202" s="4"/>
      <c r="OXZ1202" s="4"/>
      <c r="OYA1202" s="4"/>
      <c r="OYB1202" s="4"/>
      <c r="OYC1202" s="4"/>
      <c r="OYD1202" s="4"/>
      <c r="OYE1202" s="4"/>
      <c r="OYF1202" s="4"/>
      <c r="OYG1202" s="4"/>
      <c r="OYH1202" s="4"/>
      <c r="OYI1202" s="4"/>
      <c r="OYJ1202" s="4"/>
      <c r="OYK1202" s="4"/>
      <c r="OYL1202" s="4"/>
      <c r="OYM1202" s="4"/>
      <c r="OYN1202" s="4"/>
      <c r="OYO1202" s="4"/>
      <c r="OYP1202" s="4"/>
      <c r="OYQ1202" s="4"/>
      <c r="OYR1202" s="4"/>
      <c r="OYS1202" s="4"/>
      <c r="OYT1202" s="4"/>
      <c r="OYU1202" s="4"/>
      <c r="OYV1202" s="4"/>
      <c r="OYW1202" s="4"/>
      <c r="OYX1202" s="4"/>
      <c r="OYY1202" s="4"/>
      <c r="OYZ1202" s="4"/>
      <c r="OZA1202" s="4"/>
      <c r="OZB1202" s="4"/>
      <c r="OZC1202" s="4"/>
      <c r="OZD1202" s="4"/>
      <c r="OZE1202" s="4"/>
      <c r="OZF1202" s="4"/>
      <c r="OZG1202" s="4"/>
      <c r="OZH1202" s="4"/>
      <c r="OZI1202" s="4"/>
      <c r="OZJ1202" s="4"/>
      <c r="OZK1202" s="4"/>
      <c r="OZL1202" s="4"/>
      <c r="OZM1202" s="4"/>
      <c r="OZN1202" s="4"/>
      <c r="OZO1202" s="4"/>
      <c r="OZP1202" s="4"/>
      <c r="OZQ1202" s="4"/>
      <c r="OZR1202" s="4"/>
      <c r="OZS1202" s="4"/>
      <c r="OZT1202" s="4"/>
      <c r="OZU1202" s="4"/>
      <c r="OZV1202" s="4"/>
      <c r="OZW1202" s="4"/>
      <c r="OZX1202" s="4"/>
      <c r="OZY1202" s="4"/>
      <c r="OZZ1202" s="4"/>
      <c r="PAA1202" s="4"/>
      <c r="PAB1202" s="4"/>
      <c r="PAC1202" s="4"/>
      <c r="PAD1202" s="4"/>
      <c r="PAE1202" s="4"/>
      <c r="PAF1202" s="4"/>
      <c r="PAG1202" s="4"/>
      <c r="PAH1202" s="4"/>
      <c r="PAI1202" s="4"/>
      <c r="PAJ1202" s="4"/>
      <c r="PAK1202" s="4"/>
      <c r="PAL1202" s="4"/>
      <c r="PAM1202" s="4"/>
      <c r="PAN1202" s="4"/>
      <c r="PAO1202" s="4"/>
      <c r="PAP1202" s="4"/>
      <c r="PAQ1202" s="4"/>
      <c r="PAR1202" s="4"/>
      <c r="PAS1202" s="4"/>
      <c r="PAT1202" s="4"/>
      <c r="PAU1202" s="4"/>
      <c r="PAV1202" s="4"/>
      <c r="PAW1202" s="4"/>
      <c r="PAX1202" s="4"/>
      <c r="PAY1202" s="4"/>
      <c r="PAZ1202" s="4"/>
      <c r="PBA1202" s="4"/>
      <c r="PBB1202" s="4"/>
      <c r="PBC1202" s="4"/>
      <c r="PBD1202" s="4"/>
      <c r="PBE1202" s="4"/>
      <c r="PBF1202" s="4"/>
      <c r="PBG1202" s="4"/>
      <c r="PBH1202" s="4"/>
      <c r="PBI1202" s="4"/>
      <c r="PBJ1202" s="4"/>
      <c r="PBK1202" s="4"/>
      <c r="PBL1202" s="4"/>
      <c r="PBM1202" s="4"/>
      <c r="PBN1202" s="4"/>
      <c r="PBO1202" s="4"/>
      <c r="PBP1202" s="4"/>
      <c r="PBQ1202" s="4"/>
      <c r="PBR1202" s="4"/>
      <c r="PBS1202" s="4"/>
      <c r="PBT1202" s="4"/>
      <c r="PBU1202" s="4"/>
      <c r="PBV1202" s="4"/>
      <c r="PBW1202" s="4"/>
      <c r="PBX1202" s="4"/>
      <c r="PBY1202" s="4"/>
      <c r="PBZ1202" s="4"/>
      <c r="PCA1202" s="4"/>
      <c r="PCB1202" s="4"/>
      <c r="PCC1202" s="4"/>
      <c r="PCD1202" s="4"/>
      <c r="PCE1202" s="4"/>
      <c r="PCF1202" s="4"/>
      <c r="PCG1202" s="4"/>
      <c r="PCH1202" s="4"/>
      <c r="PCI1202" s="4"/>
      <c r="PCJ1202" s="4"/>
      <c r="PCK1202" s="4"/>
      <c r="PCL1202" s="4"/>
      <c r="PCM1202" s="4"/>
      <c r="PCN1202" s="4"/>
      <c r="PCO1202" s="4"/>
      <c r="PCP1202" s="4"/>
      <c r="PCQ1202" s="4"/>
      <c r="PCR1202" s="4"/>
      <c r="PCS1202" s="4"/>
      <c r="PCT1202" s="4"/>
      <c r="PCU1202" s="4"/>
      <c r="PCV1202" s="4"/>
      <c r="PCW1202" s="4"/>
      <c r="PCX1202" s="4"/>
      <c r="PCY1202" s="4"/>
      <c r="PCZ1202" s="4"/>
      <c r="PDA1202" s="4"/>
      <c r="PDB1202" s="4"/>
      <c r="PDC1202" s="4"/>
      <c r="PDD1202" s="4"/>
      <c r="PDE1202" s="4"/>
      <c r="PDF1202" s="4"/>
      <c r="PDG1202" s="4"/>
      <c r="PDH1202" s="4"/>
      <c r="PDI1202" s="4"/>
      <c r="PDJ1202" s="4"/>
      <c r="PDK1202" s="4"/>
      <c r="PDL1202" s="4"/>
      <c r="PDM1202" s="4"/>
      <c r="PDN1202" s="4"/>
      <c r="PDO1202" s="4"/>
      <c r="PDP1202" s="4"/>
      <c r="PDQ1202" s="4"/>
      <c r="PDR1202" s="4"/>
      <c r="PDS1202" s="4"/>
      <c r="PDT1202" s="4"/>
      <c r="PDU1202" s="4"/>
      <c r="PDV1202" s="4"/>
      <c r="PDW1202" s="4"/>
      <c r="PDX1202" s="4"/>
      <c r="PDY1202" s="4"/>
      <c r="PDZ1202" s="4"/>
      <c r="PEA1202" s="4"/>
      <c r="PEB1202" s="4"/>
      <c r="PEC1202" s="4"/>
      <c r="PED1202" s="4"/>
      <c r="PEE1202" s="4"/>
      <c r="PEF1202" s="4"/>
      <c r="PEG1202" s="4"/>
      <c r="PEH1202" s="4"/>
      <c r="PEI1202" s="4"/>
      <c r="PEJ1202" s="4"/>
      <c r="PEK1202" s="4"/>
      <c r="PEL1202" s="4"/>
      <c r="PEM1202" s="4"/>
      <c r="PEN1202" s="4"/>
      <c r="PEO1202" s="4"/>
      <c r="PEP1202" s="4"/>
      <c r="PEQ1202" s="4"/>
      <c r="PER1202" s="4"/>
      <c r="PES1202" s="4"/>
      <c r="PET1202" s="4"/>
      <c r="PEU1202" s="4"/>
      <c r="PEV1202" s="4"/>
      <c r="PEW1202" s="4"/>
      <c r="PEX1202" s="4"/>
      <c r="PEY1202" s="4"/>
      <c r="PEZ1202" s="4"/>
      <c r="PFA1202" s="4"/>
      <c r="PFB1202" s="4"/>
      <c r="PFC1202" s="4"/>
      <c r="PFD1202" s="4"/>
      <c r="PFE1202" s="4"/>
      <c r="PFF1202" s="4"/>
      <c r="PFG1202" s="4"/>
      <c r="PFH1202" s="4"/>
      <c r="PFI1202" s="4"/>
      <c r="PFJ1202" s="4"/>
      <c r="PFK1202" s="4"/>
      <c r="PFL1202" s="4"/>
      <c r="PFM1202" s="4"/>
      <c r="PFN1202" s="4"/>
      <c r="PFO1202" s="4"/>
      <c r="PFP1202" s="4"/>
      <c r="PFQ1202" s="4"/>
      <c r="PFR1202" s="4"/>
      <c r="PFS1202" s="4"/>
      <c r="PFT1202" s="4"/>
      <c r="PFU1202" s="4"/>
      <c r="PFV1202" s="4"/>
      <c r="PFW1202" s="4"/>
      <c r="PFX1202" s="4"/>
      <c r="PFY1202" s="4"/>
      <c r="PFZ1202" s="4"/>
      <c r="PGA1202" s="4"/>
      <c r="PGB1202" s="4"/>
      <c r="PGC1202" s="4"/>
      <c r="PGD1202" s="4"/>
      <c r="PGE1202" s="4"/>
      <c r="PGF1202" s="4"/>
      <c r="PGG1202" s="4"/>
      <c r="PGH1202" s="4"/>
      <c r="PGI1202" s="4"/>
      <c r="PGJ1202" s="4"/>
      <c r="PGK1202" s="4"/>
      <c r="PGL1202" s="4"/>
      <c r="PGM1202" s="4"/>
      <c r="PGN1202" s="4"/>
      <c r="PGO1202" s="4"/>
      <c r="PGP1202" s="4"/>
      <c r="PGQ1202" s="4"/>
      <c r="PGR1202" s="4"/>
      <c r="PGS1202" s="4"/>
      <c r="PGT1202" s="4"/>
      <c r="PGU1202" s="4"/>
      <c r="PGV1202" s="4"/>
      <c r="PGW1202" s="4"/>
      <c r="PGX1202" s="4"/>
      <c r="PGY1202" s="4"/>
      <c r="PGZ1202" s="4"/>
      <c r="PHA1202" s="4"/>
      <c r="PHB1202" s="4"/>
      <c r="PHC1202" s="4"/>
      <c r="PHD1202" s="4"/>
      <c r="PHE1202" s="4"/>
      <c r="PHF1202" s="4"/>
      <c r="PHG1202" s="4"/>
      <c r="PHH1202" s="4"/>
      <c r="PHI1202" s="4"/>
      <c r="PHJ1202" s="4"/>
      <c r="PHK1202" s="4"/>
      <c r="PHL1202" s="4"/>
      <c r="PHM1202" s="4"/>
      <c r="PHN1202" s="4"/>
      <c r="PHO1202" s="4"/>
      <c r="PHP1202" s="4"/>
      <c r="PHQ1202" s="4"/>
      <c r="PHR1202" s="4"/>
      <c r="PHS1202" s="4"/>
      <c r="PHT1202" s="4"/>
      <c r="PHU1202" s="4"/>
      <c r="PHV1202" s="4"/>
      <c r="PHW1202" s="4"/>
      <c r="PHX1202" s="4"/>
      <c r="PHY1202" s="4"/>
      <c r="PHZ1202" s="4"/>
      <c r="PIA1202" s="4"/>
      <c r="PIB1202" s="4"/>
      <c r="PIC1202" s="4"/>
      <c r="PID1202" s="4"/>
      <c r="PIE1202" s="4"/>
      <c r="PIF1202" s="4"/>
      <c r="PIG1202" s="4"/>
      <c r="PIH1202" s="4"/>
      <c r="PII1202" s="4"/>
      <c r="PIJ1202" s="4"/>
      <c r="PIK1202" s="4"/>
      <c r="PIL1202" s="4"/>
      <c r="PIM1202" s="4"/>
      <c r="PIN1202" s="4"/>
      <c r="PIO1202" s="4"/>
      <c r="PIP1202" s="4"/>
      <c r="PIQ1202" s="4"/>
      <c r="PIR1202" s="4"/>
      <c r="PIS1202" s="4"/>
      <c r="PIT1202" s="4"/>
      <c r="PIU1202" s="4"/>
      <c r="PIV1202" s="4"/>
      <c r="PIW1202" s="4"/>
      <c r="PIX1202" s="4"/>
      <c r="PIY1202" s="4"/>
      <c r="PIZ1202" s="4"/>
      <c r="PJA1202" s="4"/>
      <c r="PJB1202" s="4"/>
      <c r="PJC1202" s="4"/>
      <c r="PJD1202" s="4"/>
      <c r="PJE1202" s="4"/>
      <c r="PJF1202" s="4"/>
      <c r="PJG1202" s="4"/>
      <c r="PJH1202" s="4"/>
      <c r="PJI1202" s="4"/>
      <c r="PJJ1202" s="4"/>
      <c r="PJK1202" s="4"/>
      <c r="PJL1202" s="4"/>
      <c r="PJM1202" s="4"/>
      <c r="PJN1202" s="4"/>
      <c r="PJO1202" s="4"/>
      <c r="PJP1202" s="4"/>
      <c r="PJQ1202" s="4"/>
      <c r="PJR1202" s="4"/>
      <c r="PJS1202" s="4"/>
      <c r="PJT1202" s="4"/>
      <c r="PJU1202" s="4"/>
      <c r="PJV1202" s="4"/>
      <c r="PJW1202" s="4"/>
      <c r="PJX1202" s="4"/>
      <c r="PJY1202" s="4"/>
      <c r="PJZ1202" s="4"/>
      <c r="PKA1202" s="4"/>
      <c r="PKB1202" s="4"/>
      <c r="PKC1202" s="4"/>
      <c r="PKD1202" s="4"/>
      <c r="PKE1202" s="4"/>
      <c r="PKF1202" s="4"/>
      <c r="PKG1202" s="4"/>
      <c r="PKH1202" s="4"/>
      <c r="PKI1202" s="4"/>
      <c r="PKJ1202" s="4"/>
      <c r="PKK1202" s="4"/>
      <c r="PKL1202" s="4"/>
      <c r="PKM1202" s="4"/>
      <c r="PKN1202" s="4"/>
      <c r="PKO1202" s="4"/>
      <c r="PKP1202" s="4"/>
      <c r="PKQ1202" s="4"/>
      <c r="PKR1202" s="4"/>
      <c r="PKS1202" s="4"/>
      <c r="PKT1202" s="4"/>
      <c r="PKU1202" s="4"/>
      <c r="PKV1202" s="4"/>
      <c r="PKW1202" s="4"/>
      <c r="PKX1202" s="4"/>
      <c r="PKY1202" s="4"/>
      <c r="PKZ1202" s="4"/>
      <c r="PLA1202" s="4"/>
      <c r="PLB1202" s="4"/>
      <c r="PLC1202" s="4"/>
      <c r="PLD1202" s="4"/>
      <c r="PLE1202" s="4"/>
      <c r="PLF1202" s="4"/>
      <c r="PLG1202" s="4"/>
      <c r="PLH1202" s="4"/>
      <c r="PLI1202" s="4"/>
      <c r="PLJ1202" s="4"/>
      <c r="PLK1202" s="4"/>
      <c r="PLL1202" s="4"/>
      <c r="PLM1202" s="4"/>
      <c r="PLN1202" s="4"/>
      <c r="PLO1202" s="4"/>
      <c r="PLP1202" s="4"/>
      <c r="PLQ1202" s="4"/>
      <c r="PLR1202" s="4"/>
      <c r="PLS1202" s="4"/>
      <c r="PLT1202" s="4"/>
      <c r="PLU1202" s="4"/>
      <c r="PLV1202" s="4"/>
      <c r="PLW1202" s="4"/>
      <c r="PLX1202" s="4"/>
      <c r="PLY1202" s="4"/>
      <c r="PLZ1202" s="4"/>
      <c r="PMA1202" s="4"/>
      <c r="PMB1202" s="4"/>
      <c r="PMC1202" s="4"/>
      <c r="PMD1202" s="4"/>
      <c r="PME1202" s="4"/>
      <c r="PMF1202" s="4"/>
      <c r="PMG1202" s="4"/>
      <c r="PMH1202" s="4"/>
      <c r="PMI1202" s="4"/>
      <c r="PMJ1202" s="4"/>
      <c r="PMK1202" s="4"/>
      <c r="PML1202" s="4"/>
      <c r="PMM1202" s="4"/>
      <c r="PMN1202" s="4"/>
      <c r="PMO1202" s="4"/>
      <c r="PMP1202" s="4"/>
      <c r="PMQ1202" s="4"/>
      <c r="PMR1202" s="4"/>
      <c r="PMS1202" s="4"/>
      <c r="PMT1202" s="4"/>
      <c r="PMU1202" s="4"/>
      <c r="PMV1202" s="4"/>
      <c r="PMW1202" s="4"/>
      <c r="PMX1202" s="4"/>
      <c r="PMY1202" s="4"/>
      <c r="PMZ1202" s="4"/>
      <c r="PNA1202" s="4"/>
      <c r="PNB1202" s="4"/>
      <c r="PNC1202" s="4"/>
      <c r="PND1202" s="4"/>
      <c r="PNE1202" s="4"/>
      <c r="PNF1202" s="4"/>
      <c r="PNG1202" s="4"/>
      <c r="PNH1202" s="4"/>
      <c r="PNI1202" s="4"/>
      <c r="PNJ1202" s="4"/>
      <c r="PNK1202" s="4"/>
      <c r="PNL1202" s="4"/>
      <c r="PNM1202" s="4"/>
      <c r="PNN1202" s="4"/>
      <c r="PNO1202" s="4"/>
      <c r="PNP1202" s="4"/>
      <c r="PNQ1202" s="4"/>
      <c r="PNR1202" s="4"/>
      <c r="PNS1202" s="4"/>
      <c r="PNT1202" s="4"/>
      <c r="PNU1202" s="4"/>
      <c r="PNV1202" s="4"/>
      <c r="PNW1202" s="4"/>
      <c r="PNX1202" s="4"/>
      <c r="PNY1202" s="4"/>
      <c r="PNZ1202" s="4"/>
      <c r="POA1202" s="4"/>
      <c r="POB1202" s="4"/>
      <c r="POC1202" s="4"/>
      <c r="POD1202" s="4"/>
      <c r="POE1202" s="4"/>
      <c r="POF1202" s="4"/>
      <c r="POG1202" s="4"/>
      <c r="POH1202" s="4"/>
      <c r="POI1202" s="4"/>
      <c r="POJ1202" s="4"/>
      <c r="POK1202" s="4"/>
      <c r="POL1202" s="4"/>
      <c r="POM1202" s="4"/>
      <c r="PON1202" s="4"/>
      <c r="POO1202" s="4"/>
      <c r="POP1202" s="4"/>
      <c r="POQ1202" s="4"/>
      <c r="POR1202" s="4"/>
      <c r="POS1202" s="4"/>
      <c r="POT1202" s="4"/>
      <c r="POU1202" s="4"/>
      <c r="POV1202" s="4"/>
      <c r="POW1202" s="4"/>
      <c r="POX1202" s="4"/>
      <c r="POY1202" s="4"/>
      <c r="POZ1202" s="4"/>
      <c r="PPA1202" s="4"/>
      <c r="PPB1202" s="4"/>
      <c r="PPC1202" s="4"/>
      <c r="PPD1202" s="4"/>
      <c r="PPE1202" s="4"/>
      <c r="PPF1202" s="4"/>
      <c r="PPG1202" s="4"/>
      <c r="PPH1202" s="4"/>
      <c r="PPI1202" s="4"/>
      <c r="PPJ1202" s="4"/>
      <c r="PPK1202" s="4"/>
      <c r="PPL1202" s="4"/>
      <c r="PPM1202" s="4"/>
      <c r="PPN1202" s="4"/>
      <c r="PPO1202" s="4"/>
      <c r="PPP1202" s="4"/>
      <c r="PPQ1202" s="4"/>
      <c r="PPR1202" s="4"/>
      <c r="PPS1202" s="4"/>
      <c r="PPT1202" s="4"/>
      <c r="PPU1202" s="4"/>
      <c r="PPV1202" s="4"/>
      <c r="PPW1202" s="4"/>
      <c r="PPX1202" s="4"/>
      <c r="PPY1202" s="4"/>
      <c r="PPZ1202" s="4"/>
      <c r="PQA1202" s="4"/>
      <c r="PQB1202" s="4"/>
      <c r="PQC1202" s="4"/>
      <c r="PQD1202" s="4"/>
      <c r="PQE1202" s="4"/>
      <c r="PQF1202" s="4"/>
      <c r="PQG1202" s="4"/>
      <c r="PQH1202" s="4"/>
      <c r="PQI1202" s="4"/>
      <c r="PQJ1202" s="4"/>
      <c r="PQK1202" s="4"/>
      <c r="PQL1202" s="4"/>
      <c r="PQM1202" s="4"/>
      <c r="PQN1202" s="4"/>
      <c r="PQO1202" s="4"/>
      <c r="PQP1202" s="4"/>
      <c r="PQQ1202" s="4"/>
      <c r="PQR1202" s="4"/>
      <c r="PQS1202" s="4"/>
      <c r="PQT1202" s="4"/>
      <c r="PQU1202" s="4"/>
      <c r="PQV1202" s="4"/>
      <c r="PQW1202" s="4"/>
      <c r="PQX1202" s="4"/>
      <c r="PQY1202" s="4"/>
      <c r="PQZ1202" s="4"/>
      <c r="PRA1202" s="4"/>
      <c r="PRB1202" s="4"/>
      <c r="PRC1202" s="4"/>
      <c r="PRD1202" s="4"/>
      <c r="PRE1202" s="4"/>
      <c r="PRF1202" s="4"/>
      <c r="PRG1202" s="4"/>
      <c r="PRH1202" s="4"/>
      <c r="PRI1202" s="4"/>
      <c r="PRJ1202" s="4"/>
      <c r="PRK1202" s="4"/>
      <c r="PRL1202" s="4"/>
      <c r="PRM1202" s="4"/>
      <c r="PRN1202" s="4"/>
      <c r="PRO1202" s="4"/>
      <c r="PRP1202" s="4"/>
      <c r="PRQ1202" s="4"/>
      <c r="PRR1202" s="4"/>
      <c r="PRS1202" s="4"/>
      <c r="PRT1202" s="4"/>
      <c r="PRU1202" s="4"/>
      <c r="PRV1202" s="4"/>
      <c r="PRW1202" s="4"/>
      <c r="PRX1202" s="4"/>
      <c r="PRY1202" s="4"/>
      <c r="PRZ1202" s="4"/>
      <c r="PSA1202" s="4"/>
      <c r="PSB1202" s="4"/>
      <c r="PSC1202" s="4"/>
      <c r="PSD1202" s="4"/>
      <c r="PSE1202" s="4"/>
      <c r="PSF1202" s="4"/>
      <c r="PSG1202" s="4"/>
      <c r="PSH1202" s="4"/>
      <c r="PSI1202" s="4"/>
      <c r="PSJ1202" s="4"/>
      <c r="PSK1202" s="4"/>
      <c r="PSL1202" s="4"/>
      <c r="PSM1202" s="4"/>
      <c r="PSN1202" s="4"/>
      <c r="PSO1202" s="4"/>
      <c r="PSP1202" s="4"/>
      <c r="PSQ1202" s="4"/>
      <c r="PSR1202" s="4"/>
      <c r="PSS1202" s="4"/>
      <c r="PST1202" s="4"/>
      <c r="PSU1202" s="4"/>
      <c r="PSV1202" s="4"/>
      <c r="PSW1202" s="4"/>
      <c r="PSX1202" s="4"/>
      <c r="PSY1202" s="4"/>
      <c r="PSZ1202" s="4"/>
      <c r="PTA1202" s="4"/>
      <c r="PTB1202" s="4"/>
      <c r="PTC1202" s="4"/>
      <c r="PTD1202" s="4"/>
      <c r="PTE1202" s="4"/>
      <c r="PTF1202" s="4"/>
      <c r="PTG1202" s="4"/>
      <c r="PTH1202" s="4"/>
      <c r="PTI1202" s="4"/>
      <c r="PTJ1202" s="4"/>
      <c r="PTK1202" s="4"/>
      <c r="PTL1202" s="4"/>
      <c r="PTM1202" s="4"/>
      <c r="PTN1202" s="4"/>
      <c r="PTO1202" s="4"/>
      <c r="PTP1202" s="4"/>
      <c r="PTQ1202" s="4"/>
      <c r="PTR1202" s="4"/>
      <c r="PTS1202" s="4"/>
      <c r="PTT1202" s="4"/>
      <c r="PTU1202" s="4"/>
      <c r="PTV1202" s="4"/>
      <c r="PTW1202" s="4"/>
      <c r="PTX1202" s="4"/>
      <c r="PTY1202" s="4"/>
      <c r="PTZ1202" s="4"/>
      <c r="PUA1202" s="4"/>
      <c r="PUB1202" s="4"/>
      <c r="PUC1202" s="4"/>
      <c r="PUD1202" s="4"/>
      <c r="PUE1202" s="4"/>
      <c r="PUF1202" s="4"/>
      <c r="PUG1202" s="4"/>
      <c r="PUH1202" s="4"/>
      <c r="PUI1202" s="4"/>
      <c r="PUJ1202" s="4"/>
      <c r="PUK1202" s="4"/>
      <c r="PUL1202" s="4"/>
      <c r="PUM1202" s="4"/>
      <c r="PUN1202" s="4"/>
      <c r="PUO1202" s="4"/>
      <c r="PUP1202" s="4"/>
      <c r="PUQ1202" s="4"/>
      <c r="PUR1202" s="4"/>
      <c r="PUS1202" s="4"/>
      <c r="PUT1202" s="4"/>
      <c r="PUU1202" s="4"/>
      <c r="PUV1202" s="4"/>
      <c r="PUW1202" s="4"/>
      <c r="PUX1202" s="4"/>
      <c r="PUY1202" s="4"/>
      <c r="PUZ1202" s="4"/>
      <c r="PVA1202" s="4"/>
      <c r="PVB1202" s="4"/>
      <c r="PVC1202" s="4"/>
      <c r="PVD1202" s="4"/>
      <c r="PVE1202" s="4"/>
      <c r="PVF1202" s="4"/>
      <c r="PVG1202" s="4"/>
      <c r="PVH1202" s="4"/>
      <c r="PVI1202" s="4"/>
      <c r="PVJ1202" s="4"/>
      <c r="PVK1202" s="4"/>
      <c r="PVL1202" s="4"/>
      <c r="PVM1202" s="4"/>
      <c r="PVN1202" s="4"/>
      <c r="PVO1202" s="4"/>
      <c r="PVP1202" s="4"/>
      <c r="PVQ1202" s="4"/>
      <c r="PVR1202" s="4"/>
      <c r="PVS1202" s="4"/>
      <c r="PVT1202" s="4"/>
      <c r="PVU1202" s="4"/>
      <c r="PVV1202" s="4"/>
      <c r="PVW1202" s="4"/>
      <c r="PVX1202" s="4"/>
      <c r="PVY1202" s="4"/>
      <c r="PVZ1202" s="4"/>
      <c r="PWA1202" s="4"/>
      <c r="PWB1202" s="4"/>
      <c r="PWC1202" s="4"/>
      <c r="PWD1202" s="4"/>
      <c r="PWE1202" s="4"/>
      <c r="PWF1202" s="4"/>
      <c r="PWG1202" s="4"/>
      <c r="PWH1202" s="4"/>
      <c r="PWI1202" s="4"/>
      <c r="PWJ1202" s="4"/>
      <c r="PWK1202" s="4"/>
      <c r="PWL1202" s="4"/>
      <c r="PWM1202" s="4"/>
      <c r="PWN1202" s="4"/>
      <c r="PWO1202" s="4"/>
      <c r="PWP1202" s="4"/>
      <c r="PWQ1202" s="4"/>
      <c r="PWR1202" s="4"/>
      <c r="PWS1202" s="4"/>
      <c r="PWT1202" s="4"/>
      <c r="PWU1202" s="4"/>
      <c r="PWV1202" s="4"/>
      <c r="PWW1202" s="4"/>
      <c r="PWX1202" s="4"/>
      <c r="PWY1202" s="4"/>
      <c r="PWZ1202" s="4"/>
      <c r="PXA1202" s="4"/>
      <c r="PXB1202" s="4"/>
      <c r="PXC1202" s="4"/>
      <c r="PXD1202" s="4"/>
      <c r="PXE1202" s="4"/>
      <c r="PXF1202" s="4"/>
      <c r="PXG1202" s="4"/>
      <c r="PXH1202" s="4"/>
      <c r="PXI1202" s="4"/>
      <c r="PXJ1202" s="4"/>
      <c r="PXK1202" s="4"/>
      <c r="PXL1202" s="4"/>
      <c r="PXM1202" s="4"/>
      <c r="PXN1202" s="4"/>
      <c r="PXO1202" s="4"/>
      <c r="PXP1202" s="4"/>
      <c r="PXQ1202" s="4"/>
      <c r="PXR1202" s="4"/>
      <c r="PXS1202" s="4"/>
      <c r="PXT1202" s="4"/>
      <c r="PXU1202" s="4"/>
      <c r="PXV1202" s="4"/>
      <c r="PXW1202" s="4"/>
      <c r="PXX1202" s="4"/>
      <c r="PXY1202" s="4"/>
      <c r="PXZ1202" s="4"/>
      <c r="PYA1202" s="4"/>
      <c r="PYB1202" s="4"/>
      <c r="PYC1202" s="4"/>
      <c r="PYD1202" s="4"/>
      <c r="PYE1202" s="4"/>
      <c r="PYF1202" s="4"/>
      <c r="PYG1202" s="4"/>
      <c r="PYH1202" s="4"/>
      <c r="PYI1202" s="4"/>
      <c r="PYJ1202" s="4"/>
      <c r="PYK1202" s="4"/>
      <c r="PYL1202" s="4"/>
      <c r="PYM1202" s="4"/>
      <c r="PYN1202" s="4"/>
      <c r="PYO1202" s="4"/>
      <c r="PYP1202" s="4"/>
      <c r="PYQ1202" s="4"/>
      <c r="PYR1202" s="4"/>
      <c r="PYS1202" s="4"/>
      <c r="PYT1202" s="4"/>
      <c r="PYU1202" s="4"/>
      <c r="PYV1202" s="4"/>
      <c r="PYW1202" s="4"/>
      <c r="PYX1202" s="4"/>
      <c r="PYY1202" s="4"/>
      <c r="PYZ1202" s="4"/>
      <c r="PZA1202" s="4"/>
      <c r="PZB1202" s="4"/>
      <c r="PZC1202" s="4"/>
      <c r="PZD1202" s="4"/>
      <c r="PZE1202" s="4"/>
      <c r="PZF1202" s="4"/>
      <c r="PZG1202" s="4"/>
      <c r="PZH1202" s="4"/>
      <c r="PZI1202" s="4"/>
      <c r="PZJ1202" s="4"/>
      <c r="PZK1202" s="4"/>
      <c r="PZL1202" s="4"/>
      <c r="PZM1202" s="4"/>
      <c r="PZN1202" s="4"/>
      <c r="PZO1202" s="4"/>
      <c r="PZP1202" s="4"/>
      <c r="PZQ1202" s="4"/>
      <c r="PZR1202" s="4"/>
      <c r="PZS1202" s="4"/>
      <c r="PZT1202" s="4"/>
      <c r="PZU1202" s="4"/>
      <c r="PZV1202" s="4"/>
      <c r="PZW1202" s="4"/>
      <c r="PZX1202" s="4"/>
      <c r="PZY1202" s="4"/>
      <c r="PZZ1202" s="4"/>
      <c r="QAA1202" s="4"/>
      <c r="QAB1202" s="4"/>
      <c r="QAC1202" s="4"/>
      <c r="QAD1202" s="4"/>
      <c r="QAE1202" s="4"/>
      <c r="QAF1202" s="4"/>
      <c r="QAG1202" s="4"/>
      <c r="QAH1202" s="4"/>
      <c r="QAI1202" s="4"/>
      <c r="QAJ1202" s="4"/>
      <c r="QAK1202" s="4"/>
      <c r="QAL1202" s="4"/>
      <c r="QAM1202" s="4"/>
      <c r="QAN1202" s="4"/>
      <c r="QAO1202" s="4"/>
      <c r="QAP1202" s="4"/>
      <c r="QAQ1202" s="4"/>
      <c r="QAR1202" s="4"/>
      <c r="QAS1202" s="4"/>
      <c r="QAT1202" s="4"/>
      <c r="QAU1202" s="4"/>
      <c r="QAV1202" s="4"/>
      <c r="QAW1202" s="4"/>
      <c r="QAX1202" s="4"/>
      <c r="QAY1202" s="4"/>
      <c r="QAZ1202" s="4"/>
      <c r="QBA1202" s="4"/>
      <c r="QBB1202" s="4"/>
      <c r="QBC1202" s="4"/>
      <c r="QBD1202" s="4"/>
      <c r="QBE1202" s="4"/>
      <c r="QBF1202" s="4"/>
      <c r="QBG1202" s="4"/>
      <c r="QBH1202" s="4"/>
      <c r="QBI1202" s="4"/>
      <c r="QBJ1202" s="4"/>
      <c r="QBK1202" s="4"/>
      <c r="QBL1202" s="4"/>
      <c r="QBM1202" s="4"/>
      <c r="QBN1202" s="4"/>
      <c r="QBO1202" s="4"/>
      <c r="QBP1202" s="4"/>
      <c r="QBQ1202" s="4"/>
      <c r="QBR1202" s="4"/>
      <c r="QBS1202" s="4"/>
      <c r="QBT1202" s="4"/>
      <c r="QBU1202" s="4"/>
      <c r="QBV1202" s="4"/>
      <c r="QBW1202" s="4"/>
      <c r="QBX1202" s="4"/>
      <c r="QBY1202" s="4"/>
      <c r="QBZ1202" s="4"/>
      <c r="QCA1202" s="4"/>
      <c r="QCB1202" s="4"/>
      <c r="QCC1202" s="4"/>
      <c r="QCD1202" s="4"/>
      <c r="QCE1202" s="4"/>
      <c r="QCF1202" s="4"/>
      <c r="QCG1202" s="4"/>
      <c r="QCH1202" s="4"/>
      <c r="QCI1202" s="4"/>
      <c r="QCJ1202" s="4"/>
      <c r="QCK1202" s="4"/>
      <c r="QCL1202" s="4"/>
      <c r="QCM1202" s="4"/>
      <c r="QCN1202" s="4"/>
      <c r="QCO1202" s="4"/>
      <c r="QCP1202" s="4"/>
      <c r="QCQ1202" s="4"/>
      <c r="QCR1202" s="4"/>
      <c r="QCS1202" s="4"/>
      <c r="QCT1202" s="4"/>
      <c r="QCU1202" s="4"/>
      <c r="QCV1202" s="4"/>
      <c r="QCW1202" s="4"/>
      <c r="QCX1202" s="4"/>
      <c r="QCY1202" s="4"/>
      <c r="QCZ1202" s="4"/>
      <c r="QDA1202" s="4"/>
      <c r="QDB1202" s="4"/>
      <c r="QDC1202" s="4"/>
      <c r="QDD1202" s="4"/>
      <c r="QDE1202" s="4"/>
      <c r="QDF1202" s="4"/>
      <c r="QDG1202" s="4"/>
      <c r="QDH1202" s="4"/>
      <c r="QDI1202" s="4"/>
      <c r="QDJ1202" s="4"/>
      <c r="QDK1202" s="4"/>
      <c r="QDL1202" s="4"/>
      <c r="QDM1202" s="4"/>
      <c r="QDN1202" s="4"/>
      <c r="QDO1202" s="4"/>
      <c r="QDP1202" s="4"/>
      <c r="QDQ1202" s="4"/>
      <c r="QDR1202" s="4"/>
      <c r="QDS1202" s="4"/>
      <c r="QDT1202" s="4"/>
      <c r="QDU1202" s="4"/>
      <c r="QDV1202" s="4"/>
      <c r="QDW1202" s="4"/>
      <c r="QDX1202" s="4"/>
      <c r="QDY1202" s="4"/>
      <c r="QDZ1202" s="4"/>
      <c r="QEA1202" s="4"/>
      <c r="QEB1202" s="4"/>
      <c r="QEC1202" s="4"/>
      <c r="QED1202" s="4"/>
      <c r="QEE1202" s="4"/>
      <c r="QEF1202" s="4"/>
      <c r="QEG1202" s="4"/>
      <c r="QEH1202" s="4"/>
      <c r="QEI1202" s="4"/>
      <c r="QEJ1202" s="4"/>
      <c r="QEK1202" s="4"/>
      <c r="QEL1202" s="4"/>
      <c r="QEM1202" s="4"/>
      <c r="QEN1202" s="4"/>
      <c r="QEO1202" s="4"/>
      <c r="QEP1202" s="4"/>
      <c r="QEQ1202" s="4"/>
      <c r="QER1202" s="4"/>
      <c r="QES1202" s="4"/>
      <c r="QET1202" s="4"/>
      <c r="QEU1202" s="4"/>
      <c r="QEV1202" s="4"/>
      <c r="QEW1202" s="4"/>
      <c r="QEX1202" s="4"/>
      <c r="QEY1202" s="4"/>
      <c r="QEZ1202" s="4"/>
      <c r="QFA1202" s="4"/>
      <c r="QFB1202" s="4"/>
      <c r="QFC1202" s="4"/>
      <c r="QFD1202" s="4"/>
      <c r="QFE1202" s="4"/>
      <c r="QFF1202" s="4"/>
      <c r="QFG1202" s="4"/>
      <c r="QFH1202" s="4"/>
      <c r="QFI1202" s="4"/>
      <c r="QFJ1202" s="4"/>
      <c r="QFK1202" s="4"/>
      <c r="QFL1202" s="4"/>
      <c r="QFM1202" s="4"/>
      <c r="QFN1202" s="4"/>
      <c r="QFO1202" s="4"/>
      <c r="QFP1202" s="4"/>
      <c r="QFQ1202" s="4"/>
      <c r="QFR1202" s="4"/>
      <c r="QFS1202" s="4"/>
      <c r="QFT1202" s="4"/>
      <c r="QFU1202" s="4"/>
      <c r="QFV1202" s="4"/>
      <c r="QFW1202" s="4"/>
      <c r="QFX1202" s="4"/>
      <c r="QFY1202" s="4"/>
      <c r="QFZ1202" s="4"/>
      <c r="QGA1202" s="4"/>
      <c r="QGB1202" s="4"/>
      <c r="QGC1202" s="4"/>
      <c r="QGD1202" s="4"/>
      <c r="QGE1202" s="4"/>
      <c r="QGF1202" s="4"/>
      <c r="QGG1202" s="4"/>
      <c r="QGH1202" s="4"/>
      <c r="QGI1202" s="4"/>
      <c r="QGJ1202" s="4"/>
      <c r="QGK1202" s="4"/>
      <c r="QGL1202" s="4"/>
      <c r="QGM1202" s="4"/>
      <c r="QGN1202" s="4"/>
      <c r="QGO1202" s="4"/>
      <c r="QGP1202" s="4"/>
      <c r="QGQ1202" s="4"/>
      <c r="QGR1202" s="4"/>
      <c r="QGS1202" s="4"/>
      <c r="QGT1202" s="4"/>
      <c r="QGU1202" s="4"/>
      <c r="QGV1202" s="4"/>
      <c r="QGW1202" s="4"/>
      <c r="QGX1202" s="4"/>
      <c r="QGY1202" s="4"/>
      <c r="QGZ1202" s="4"/>
      <c r="QHA1202" s="4"/>
      <c r="QHB1202" s="4"/>
      <c r="QHC1202" s="4"/>
      <c r="QHD1202" s="4"/>
      <c r="QHE1202" s="4"/>
      <c r="QHF1202" s="4"/>
      <c r="QHG1202" s="4"/>
      <c r="QHH1202" s="4"/>
      <c r="QHI1202" s="4"/>
      <c r="QHJ1202" s="4"/>
      <c r="QHK1202" s="4"/>
      <c r="QHL1202" s="4"/>
      <c r="QHM1202" s="4"/>
      <c r="QHN1202" s="4"/>
      <c r="QHO1202" s="4"/>
      <c r="QHP1202" s="4"/>
      <c r="QHQ1202" s="4"/>
      <c r="QHR1202" s="4"/>
      <c r="QHS1202" s="4"/>
      <c r="QHT1202" s="4"/>
      <c r="QHU1202" s="4"/>
      <c r="QHV1202" s="4"/>
      <c r="QHW1202" s="4"/>
      <c r="QHX1202" s="4"/>
      <c r="QHY1202" s="4"/>
      <c r="QHZ1202" s="4"/>
      <c r="QIA1202" s="4"/>
      <c r="QIB1202" s="4"/>
      <c r="QIC1202" s="4"/>
      <c r="QID1202" s="4"/>
      <c r="QIE1202" s="4"/>
      <c r="QIF1202" s="4"/>
      <c r="QIG1202" s="4"/>
      <c r="QIH1202" s="4"/>
      <c r="QII1202" s="4"/>
      <c r="QIJ1202" s="4"/>
      <c r="QIK1202" s="4"/>
      <c r="QIL1202" s="4"/>
      <c r="QIM1202" s="4"/>
      <c r="QIN1202" s="4"/>
      <c r="QIO1202" s="4"/>
      <c r="QIP1202" s="4"/>
      <c r="QIQ1202" s="4"/>
      <c r="QIR1202" s="4"/>
      <c r="QIS1202" s="4"/>
      <c r="QIT1202" s="4"/>
      <c r="QIU1202" s="4"/>
      <c r="QIV1202" s="4"/>
      <c r="QIW1202" s="4"/>
      <c r="QIX1202" s="4"/>
      <c r="QIY1202" s="4"/>
      <c r="QIZ1202" s="4"/>
      <c r="QJA1202" s="4"/>
      <c r="QJB1202" s="4"/>
      <c r="QJC1202" s="4"/>
      <c r="QJD1202" s="4"/>
      <c r="QJE1202" s="4"/>
      <c r="QJF1202" s="4"/>
      <c r="QJG1202" s="4"/>
      <c r="QJH1202" s="4"/>
      <c r="QJI1202" s="4"/>
      <c r="QJJ1202" s="4"/>
      <c r="QJK1202" s="4"/>
      <c r="QJL1202" s="4"/>
      <c r="QJM1202" s="4"/>
      <c r="QJN1202" s="4"/>
      <c r="QJO1202" s="4"/>
      <c r="QJP1202" s="4"/>
      <c r="QJQ1202" s="4"/>
      <c r="QJR1202" s="4"/>
      <c r="QJS1202" s="4"/>
      <c r="QJT1202" s="4"/>
      <c r="QJU1202" s="4"/>
      <c r="QJV1202" s="4"/>
      <c r="QJW1202" s="4"/>
      <c r="QJX1202" s="4"/>
      <c r="QJY1202" s="4"/>
      <c r="QJZ1202" s="4"/>
      <c r="QKA1202" s="4"/>
      <c r="QKB1202" s="4"/>
      <c r="QKC1202" s="4"/>
      <c r="QKD1202" s="4"/>
      <c r="QKE1202" s="4"/>
      <c r="QKF1202" s="4"/>
      <c r="QKG1202" s="4"/>
      <c r="QKH1202" s="4"/>
      <c r="QKI1202" s="4"/>
      <c r="QKJ1202" s="4"/>
      <c r="QKK1202" s="4"/>
      <c r="QKL1202" s="4"/>
      <c r="QKM1202" s="4"/>
      <c r="QKN1202" s="4"/>
      <c r="QKO1202" s="4"/>
      <c r="QKP1202" s="4"/>
      <c r="QKQ1202" s="4"/>
      <c r="QKR1202" s="4"/>
      <c r="QKS1202" s="4"/>
      <c r="QKT1202" s="4"/>
      <c r="QKU1202" s="4"/>
      <c r="QKV1202" s="4"/>
      <c r="QKW1202" s="4"/>
      <c r="QKX1202" s="4"/>
      <c r="QKY1202" s="4"/>
      <c r="QKZ1202" s="4"/>
      <c r="QLA1202" s="4"/>
      <c r="QLB1202" s="4"/>
      <c r="QLC1202" s="4"/>
      <c r="QLD1202" s="4"/>
      <c r="QLE1202" s="4"/>
      <c r="QLF1202" s="4"/>
      <c r="QLG1202" s="4"/>
      <c r="QLH1202" s="4"/>
      <c r="QLI1202" s="4"/>
      <c r="QLJ1202" s="4"/>
      <c r="QLK1202" s="4"/>
      <c r="QLL1202" s="4"/>
      <c r="QLM1202" s="4"/>
      <c r="QLN1202" s="4"/>
      <c r="QLO1202" s="4"/>
      <c r="QLP1202" s="4"/>
      <c r="QLQ1202" s="4"/>
      <c r="QLR1202" s="4"/>
      <c r="QLS1202" s="4"/>
      <c r="QLT1202" s="4"/>
      <c r="QLU1202" s="4"/>
      <c r="QLV1202" s="4"/>
      <c r="QLW1202" s="4"/>
      <c r="QLX1202" s="4"/>
      <c r="QLY1202" s="4"/>
      <c r="QLZ1202" s="4"/>
      <c r="QMA1202" s="4"/>
      <c r="QMB1202" s="4"/>
      <c r="QMC1202" s="4"/>
      <c r="QMD1202" s="4"/>
      <c r="QME1202" s="4"/>
      <c r="QMF1202" s="4"/>
      <c r="QMG1202" s="4"/>
      <c r="QMH1202" s="4"/>
      <c r="QMI1202" s="4"/>
      <c r="QMJ1202" s="4"/>
      <c r="QMK1202" s="4"/>
      <c r="QML1202" s="4"/>
      <c r="QMM1202" s="4"/>
      <c r="QMN1202" s="4"/>
      <c r="QMO1202" s="4"/>
      <c r="QMP1202" s="4"/>
      <c r="QMQ1202" s="4"/>
      <c r="QMR1202" s="4"/>
      <c r="QMS1202" s="4"/>
      <c r="QMT1202" s="4"/>
      <c r="QMU1202" s="4"/>
      <c r="QMV1202" s="4"/>
      <c r="QMW1202" s="4"/>
      <c r="QMX1202" s="4"/>
      <c r="QMY1202" s="4"/>
      <c r="QMZ1202" s="4"/>
      <c r="QNA1202" s="4"/>
      <c r="QNB1202" s="4"/>
      <c r="QNC1202" s="4"/>
      <c r="QND1202" s="4"/>
      <c r="QNE1202" s="4"/>
      <c r="QNF1202" s="4"/>
      <c r="QNG1202" s="4"/>
      <c r="QNH1202" s="4"/>
      <c r="QNI1202" s="4"/>
      <c r="QNJ1202" s="4"/>
      <c r="QNK1202" s="4"/>
      <c r="QNL1202" s="4"/>
      <c r="QNM1202" s="4"/>
      <c r="QNN1202" s="4"/>
      <c r="QNO1202" s="4"/>
      <c r="QNP1202" s="4"/>
      <c r="QNQ1202" s="4"/>
      <c r="QNR1202" s="4"/>
      <c r="QNS1202" s="4"/>
      <c r="QNT1202" s="4"/>
      <c r="QNU1202" s="4"/>
      <c r="QNV1202" s="4"/>
      <c r="QNW1202" s="4"/>
      <c r="QNX1202" s="4"/>
      <c r="QNY1202" s="4"/>
      <c r="QNZ1202" s="4"/>
      <c r="QOA1202" s="4"/>
      <c r="QOB1202" s="4"/>
      <c r="QOC1202" s="4"/>
      <c r="QOD1202" s="4"/>
      <c r="QOE1202" s="4"/>
      <c r="QOF1202" s="4"/>
      <c r="QOG1202" s="4"/>
      <c r="QOH1202" s="4"/>
      <c r="QOI1202" s="4"/>
      <c r="QOJ1202" s="4"/>
      <c r="QOK1202" s="4"/>
      <c r="QOL1202" s="4"/>
      <c r="QOM1202" s="4"/>
      <c r="QON1202" s="4"/>
      <c r="QOO1202" s="4"/>
      <c r="QOP1202" s="4"/>
      <c r="QOQ1202" s="4"/>
      <c r="QOR1202" s="4"/>
      <c r="QOS1202" s="4"/>
      <c r="QOT1202" s="4"/>
      <c r="QOU1202" s="4"/>
      <c r="QOV1202" s="4"/>
      <c r="QOW1202" s="4"/>
      <c r="QOX1202" s="4"/>
      <c r="QOY1202" s="4"/>
      <c r="QOZ1202" s="4"/>
      <c r="QPA1202" s="4"/>
      <c r="QPB1202" s="4"/>
      <c r="QPC1202" s="4"/>
      <c r="QPD1202" s="4"/>
      <c r="QPE1202" s="4"/>
      <c r="QPF1202" s="4"/>
      <c r="QPG1202" s="4"/>
      <c r="QPH1202" s="4"/>
      <c r="QPI1202" s="4"/>
      <c r="QPJ1202" s="4"/>
      <c r="QPK1202" s="4"/>
      <c r="QPL1202" s="4"/>
      <c r="QPM1202" s="4"/>
      <c r="QPN1202" s="4"/>
      <c r="QPO1202" s="4"/>
      <c r="QPP1202" s="4"/>
      <c r="QPQ1202" s="4"/>
      <c r="QPR1202" s="4"/>
      <c r="QPS1202" s="4"/>
      <c r="QPT1202" s="4"/>
      <c r="QPU1202" s="4"/>
      <c r="QPV1202" s="4"/>
      <c r="QPW1202" s="4"/>
      <c r="QPX1202" s="4"/>
      <c r="QPY1202" s="4"/>
      <c r="QPZ1202" s="4"/>
      <c r="QQA1202" s="4"/>
      <c r="QQB1202" s="4"/>
      <c r="QQC1202" s="4"/>
      <c r="QQD1202" s="4"/>
      <c r="QQE1202" s="4"/>
      <c r="QQF1202" s="4"/>
      <c r="QQG1202" s="4"/>
      <c r="QQH1202" s="4"/>
      <c r="QQI1202" s="4"/>
      <c r="QQJ1202" s="4"/>
      <c r="QQK1202" s="4"/>
      <c r="QQL1202" s="4"/>
      <c r="QQM1202" s="4"/>
      <c r="QQN1202" s="4"/>
      <c r="QQO1202" s="4"/>
      <c r="QQP1202" s="4"/>
      <c r="QQQ1202" s="4"/>
      <c r="QQR1202" s="4"/>
      <c r="QQS1202" s="4"/>
      <c r="QQT1202" s="4"/>
      <c r="QQU1202" s="4"/>
      <c r="QQV1202" s="4"/>
      <c r="QQW1202" s="4"/>
      <c r="QQX1202" s="4"/>
      <c r="QQY1202" s="4"/>
      <c r="QQZ1202" s="4"/>
      <c r="QRA1202" s="4"/>
      <c r="QRB1202" s="4"/>
      <c r="QRC1202" s="4"/>
      <c r="QRD1202" s="4"/>
      <c r="QRE1202" s="4"/>
      <c r="QRF1202" s="4"/>
      <c r="QRG1202" s="4"/>
      <c r="QRH1202" s="4"/>
      <c r="QRI1202" s="4"/>
      <c r="QRJ1202" s="4"/>
      <c r="QRK1202" s="4"/>
      <c r="QRL1202" s="4"/>
      <c r="QRM1202" s="4"/>
      <c r="QRN1202" s="4"/>
      <c r="QRO1202" s="4"/>
      <c r="QRP1202" s="4"/>
      <c r="QRQ1202" s="4"/>
      <c r="QRR1202" s="4"/>
      <c r="QRS1202" s="4"/>
      <c r="QRT1202" s="4"/>
      <c r="QRU1202" s="4"/>
      <c r="QRV1202" s="4"/>
      <c r="QRW1202" s="4"/>
      <c r="QRX1202" s="4"/>
      <c r="QRY1202" s="4"/>
      <c r="QRZ1202" s="4"/>
      <c r="QSA1202" s="4"/>
      <c r="QSB1202" s="4"/>
      <c r="QSC1202" s="4"/>
      <c r="QSD1202" s="4"/>
      <c r="QSE1202" s="4"/>
      <c r="QSF1202" s="4"/>
      <c r="QSG1202" s="4"/>
      <c r="QSH1202" s="4"/>
      <c r="QSI1202" s="4"/>
      <c r="QSJ1202" s="4"/>
      <c r="QSK1202" s="4"/>
      <c r="QSL1202" s="4"/>
      <c r="QSM1202" s="4"/>
      <c r="QSN1202" s="4"/>
      <c r="QSO1202" s="4"/>
      <c r="QSP1202" s="4"/>
      <c r="QSQ1202" s="4"/>
      <c r="QSR1202" s="4"/>
      <c r="QSS1202" s="4"/>
      <c r="QST1202" s="4"/>
      <c r="QSU1202" s="4"/>
      <c r="QSV1202" s="4"/>
      <c r="QSW1202" s="4"/>
      <c r="QSX1202" s="4"/>
      <c r="QSY1202" s="4"/>
      <c r="QSZ1202" s="4"/>
      <c r="QTA1202" s="4"/>
      <c r="QTB1202" s="4"/>
      <c r="QTC1202" s="4"/>
      <c r="QTD1202" s="4"/>
      <c r="QTE1202" s="4"/>
      <c r="QTF1202" s="4"/>
      <c r="QTG1202" s="4"/>
      <c r="QTH1202" s="4"/>
      <c r="QTI1202" s="4"/>
      <c r="QTJ1202" s="4"/>
      <c r="QTK1202" s="4"/>
      <c r="QTL1202" s="4"/>
      <c r="QTM1202" s="4"/>
      <c r="QTN1202" s="4"/>
      <c r="QTO1202" s="4"/>
      <c r="QTP1202" s="4"/>
      <c r="QTQ1202" s="4"/>
      <c r="QTR1202" s="4"/>
      <c r="QTS1202" s="4"/>
      <c r="QTT1202" s="4"/>
      <c r="QTU1202" s="4"/>
      <c r="QTV1202" s="4"/>
      <c r="QTW1202" s="4"/>
      <c r="QTX1202" s="4"/>
      <c r="QTY1202" s="4"/>
      <c r="QTZ1202" s="4"/>
      <c r="QUA1202" s="4"/>
      <c r="QUB1202" s="4"/>
      <c r="QUC1202" s="4"/>
      <c r="QUD1202" s="4"/>
      <c r="QUE1202" s="4"/>
      <c r="QUF1202" s="4"/>
      <c r="QUG1202" s="4"/>
      <c r="QUH1202" s="4"/>
      <c r="QUI1202" s="4"/>
      <c r="QUJ1202" s="4"/>
      <c r="QUK1202" s="4"/>
      <c r="QUL1202" s="4"/>
      <c r="QUM1202" s="4"/>
      <c r="QUN1202" s="4"/>
      <c r="QUO1202" s="4"/>
      <c r="QUP1202" s="4"/>
      <c r="QUQ1202" s="4"/>
      <c r="QUR1202" s="4"/>
      <c r="QUS1202" s="4"/>
      <c r="QUT1202" s="4"/>
      <c r="QUU1202" s="4"/>
      <c r="QUV1202" s="4"/>
      <c r="QUW1202" s="4"/>
      <c r="QUX1202" s="4"/>
      <c r="QUY1202" s="4"/>
      <c r="QUZ1202" s="4"/>
      <c r="QVA1202" s="4"/>
      <c r="QVB1202" s="4"/>
      <c r="QVC1202" s="4"/>
      <c r="QVD1202" s="4"/>
      <c r="QVE1202" s="4"/>
      <c r="QVF1202" s="4"/>
      <c r="QVG1202" s="4"/>
      <c r="QVH1202" s="4"/>
      <c r="QVI1202" s="4"/>
      <c r="QVJ1202" s="4"/>
      <c r="QVK1202" s="4"/>
      <c r="QVL1202" s="4"/>
      <c r="QVM1202" s="4"/>
      <c r="QVN1202" s="4"/>
      <c r="QVO1202" s="4"/>
      <c r="QVP1202" s="4"/>
      <c r="QVQ1202" s="4"/>
      <c r="QVR1202" s="4"/>
      <c r="QVS1202" s="4"/>
      <c r="QVT1202" s="4"/>
      <c r="QVU1202" s="4"/>
      <c r="QVV1202" s="4"/>
      <c r="QVW1202" s="4"/>
      <c r="QVX1202" s="4"/>
      <c r="QVY1202" s="4"/>
      <c r="QVZ1202" s="4"/>
      <c r="QWA1202" s="4"/>
      <c r="QWB1202" s="4"/>
      <c r="QWC1202" s="4"/>
      <c r="QWD1202" s="4"/>
      <c r="QWE1202" s="4"/>
      <c r="QWF1202" s="4"/>
      <c r="QWG1202" s="4"/>
      <c r="QWH1202" s="4"/>
      <c r="QWI1202" s="4"/>
      <c r="QWJ1202" s="4"/>
      <c r="QWK1202" s="4"/>
      <c r="QWL1202" s="4"/>
      <c r="QWM1202" s="4"/>
      <c r="QWN1202" s="4"/>
      <c r="QWO1202" s="4"/>
      <c r="QWP1202" s="4"/>
      <c r="QWQ1202" s="4"/>
      <c r="QWR1202" s="4"/>
      <c r="QWS1202" s="4"/>
      <c r="QWT1202" s="4"/>
      <c r="QWU1202" s="4"/>
      <c r="QWV1202" s="4"/>
      <c r="QWW1202" s="4"/>
      <c r="QWX1202" s="4"/>
      <c r="QWY1202" s="4"/>
      <c r="QWZ1202" s="4"/>
      <c r="QXA1202" s="4"/>
      <c r="QXB1202" s="4"/>
      <c r="QXC1202" s="4"/>
      <c r="QXD1202" s="4"/>
      <c r="QXE1202" s="4"/>
      <c r="QXF1202" s="4"/>
      <c r="QXG1202" s="4"/>
      <c r="QXH1202" s="4"/>
      <c r="QXI1202" s="4"/>
      <c r="QXJ1202" s="4"/>
      <c r="QXK1202" s="4"/>
      <c r="QXL1202" s="4"/>
      <c r="QXM1202" s="4"/>
      <c r="QXN1202" s="4"/>
      <c r="QXO1202" s="4"/>
      <c r="QXP1202" s="4"/>
      <c r="QXQ1202" s="4"/>
      <c r="QXR1202" s="4"/>
      <c r="QXS1202" s="4"/>
      <c r="QXT1202" s="4"/>
      <c r="QXU1202" s="4"/>
      <c r="QXV1202" s="4"/>
      <c r="QXW1202" s="4"/>
      <c r="QXX1202" s="4"/>
      <c r="QXY1202" s="4"/>
      <c r="QXZ1202" s="4"/>
      <c r="QYA1202" s="4"/>
      <c r="QYB1202" s="4"/>
      <c r="QYC1202" s="4"/>
      <c r="QYD1202" s="4"/>
      <c r="QYE1202" s="4"/>
      <c r="QYF1202" s="4"/>
      <c r="QYG1202" s="4"/>
      <c r="QYH1202" s="4"/>
      <c r="QYI1202" s="4"/>
      <c r="QYJ1202" s="4"/>
      <c r="QYK1202" s="4"/>
      <c r="QYL1202" s="4"/>
      <c r="QYM1202" s="4"/>
      <c r="QYN1202" s="4"/>
      <c r="QYO1202" s="4"/>
      <c r="QYP1202" s="4"/>
      <c r="QYQ1202" s="4"/>
      <c r="QYR1202" s="4"/>
      <c r="QYS1202" s="4"/>
      <c r="QYT1202" s="4"/>
      <c r="QYU1202" s="4"/>
      <c r="QYV1202" s="4"/>
      <c r="QYW1202" s="4"/>
      <c r="QYX1202" s="4"/>
      <c r="QYY1202" s="4"/>
      <c r="QYZ1202" s="4"/>
      <c r="QZA1202" s="4"/>
      <c r="QZB1202" s="4"/>
      <c r="QZC1202" s="4"/>
      <c r="QZD1202" s="4"/>
      <c r="QZE1202" s="4"/>
      <c r="QZF1202" s="4"/>
      <c r="QZG1202" s="4"/>
      <c r="QZH1202" s="4"/>
      <c r="QZI1202" s="4"/>
      <c r="QZJ1202" s="4"/>
      <c r="QZK1202" s="4"/>
      <c r="QZL1202" s="4"/>
      <c r="QZM1202" s="4"/>
      <c r="QZN1202" s="4"/>
      <c r="QZO1202" s="4"/>
      <c r="QZP1202" s="4"/>
      <c r="QZQ1202" s="4"/>
      <c r="QZR1202" s="4"/>
      <c r="QZS1202" s="4"/>
      <c r="QZT1202" s="4"/>
      <c r="QZU1202" s="4"/>
      <c r="QZV1202" s="4"/>
      <c r="QZW1202" s="4"/>
      <c r="QZX1202" s="4"/>
      <c r="QZY1202" s="4"/>
      <c r="QZZ1202" s="4"/>
      <c r="RAA1202" s="4"/>
      <c r="RAB1202" s="4"/>
      <c r="RAC1202" s="4"/>
      <c r="RAD1202" s="4"/>
      <c r="RAE1202" s="4"/>
      <c r="RAF1202" s="4"/>
      <c r="RAG1202" s="4"/>
      <c r="RAH1202" s="4"/>
      <c r="RAI1202" s="4"/>
      <c r="RAJ1202" s="4"/>
      <c r="RAK1202" s="4"/>
      <c r="RAL1202" s="4"/>
      <c r="RAM1202" s="4"/>
      <c r="RAN1202" s="4"/>
      <c r="RAO1202" s="4"/>
      <c r="RAP1202" s="4"/>
      <c r="RAQ1202" s="4"/>
      <c r="RAR1202" s="4"/>
      <c r="RAS1202" s="4"/>
      <c r="RAT1202" s="4"/>
      <c r="RAU1202" s="4"/>
      <c r="RAV1202" s="4"/>
      <c r="RAW1202" s="4"/>
      <c r="RAX1202" s="4"/>
      <c r="RAY1202" s="4"/>
      <c r="RAZ1202" s="4"/>
      <c r="RBA1202" s="4"/>
      <c r="RBB1202" s="4"/>
      <c r="RBC1202" s="4"/>
      <c r="RBD1202" s="4"/>
      <c r="RBE1202" s="4"/>
      <c r="RBF1202" s="4"/>
      <c r="RBG1202" s="4"/>
      <c r="RBH1202" s="4"/>
      <c r="RBI1202" s="4"/>
      <c r="RBJ1202" s="4"/>
      <c r="RBK1202" s="4"/>
      <c r="RBL1202" s="4"/>
      <c r="RBM1202" s="4"/>
      <c r="RBN1202" s="4"/>
      <c r="RBO1202" s="4"/>
      <c r="RBP1202" s="4"/>
      <c r="RBQ1202" s="4"/>
      <c r="RBR1202" s="4"/>
      <c r="RBS1202" s="4"/>
      <c r="RBT1202" s="4"/>
      <c r="RBU1202" s="4"/>
      <c r="RBV1202" s="4"/>
      <c r="RBW1202" s="4"/>
      <c r="RBX1202" s="4"/>
      <c r="RBY1202" s="4"/>
      <c r="RBZ1202" s="4"/>
      <c r="RCA1202" s="4"/>
      <c r="RCB1202" s="4"/>
      <c r="RCC1202" s="4"/>
      <c r="RCD1202" s="4"/>
      <c r="RCE1202" s="4"/>
      <c r="RCF1202" s="4"/>
      <c r="RCG1202" s="4"/>
      <c r="RCH1202" s="4"/>
      <c r="RCI1202" s="4"/>
      <c r="RCJ1202" s="4"/>
      <c r="RCK1202" s="4"/>
      <c r="RCL1202" s="4"/>
      <c r="RCM1202" s="4"/>
      <c r="RCN1202" s="4"/>
      <c r="RCO1202" s="4"/>
      <c r="RCP1202" s="4"/>
      <c r="RCQ1202" s="4"/>
      <c r="RCR1202" s="4"/>
      <c r="RCS1202" s="4"/>
      <c r="RCT1202" s="4"/>
      <c r="RCU1202" s="4"/>
      <c r="RCV1202" s="4"/>
      <c r="RCW1202" s="4"/>
      <c r="RCX1202" s="4"/>
      <c r="RCY1202" s="4"/>
      <c r="RCZ1202" s="4"/>
      <c r="RDA1202" s="4"/>
      <c r="RDB1202" s="4"/>
      <c r="RDC1202" s="4"/>
      <c r="RDD1202" s="4"/>
      <c r="RDE1202" s="4"/>
      <c r="RDF1202" s="4"/>
      <c r="RDG1202" s="4"/>
      <c r="RDH1202" s="4"/>
      <c r="RDI1202" s="4"/>
      <c r="RDJ1202" s="4"/>
      <c r="RDK1202" s="4"/>
      <c r="RDL1202" s="4"/>
      <c r="RDM1202" s="4"/>
      <c r="RDN1202" s="4"/>
      <c r="RDO1202" s="4"/>
      <c r="RDP1202" s="4"/>
      <c r="RDQ1202" s="4"/>
      <c r="RDR1202" s="4"/>
      <c r="RDS1202" s="4"/>
      <c r="RDT1202" s="4"/>
      <c r="RDU1202" s="4"/>
      <c r="RDV1202" s="4"/>
      <c r="RDW1202" s="4"/>
      <c r="RDX1202" s="4"/>
      <c r="RDY1202" s="4"/>
      <c r="RDZ1202" s="4"/>
      <c r="REA1202" s="4"/>
      <c r="REB1202" s="4"/>
      <c r="REC1202" s="4"/>
      <c r="RED1202" s="4"/>
      <c r="REE1202" s="4"/>
      <c r="REF1202" s="4"/>
      <c r="REG1202" s="4"/>
      <c r="REH1202" s="4"/>
      <c r="REI1202" s="4"/>
      <c r="REJ1202" s="4"/>
      <c r="REK1202" s="4"/>
      <c r="REL1202" s="4"/>
      <c r="REM1202" s="4"/>
      <c r="REN1202" s="4"/>
      <c r="REO1202" s="4"/>
      <c r="REP1202" s="4"/>
      <c r="REQ1202" s="4"/>
      <c r="RER1202" s="4"/>
      <c r="RES1202" s="4"/>
      <c r="RET1202" s="4"/>
      <c r="REU1202" s="4"/>
      <c r="REV1202" s="4"/>
      <c r="REW1202" s="4"/>
      <c r="REX1202" s="4"/>
      <c r="REY1202" s="4"/>
      <c r="REZ1202" s="4"/>
      <c r="RFA1202" s="4"/>
      <c r="RFB1202" s="4"/>
      <c r="RFC1202" s="4"/>
      <c r="RFD1202" s="4"/>
      <c r="RFE1202" s="4"/>
      <c r="RFF1202" s="4"/>
      <c r="RFG1202" s="4"/>
      <c r="RFH1202" s="4"/>
      <c r="RFI1202" s="4"/>
      <c r="RFJ1202" s="4"/>
      <c r="RFK1202" s="4"/>
      <c r="RFL1202" s="4"/>
      <c r="RFM1202" s="4"/>
      <c r="RFN1202" s="4"/>
      <c r="RFO1202" s="4"/>
      <c r="RFP1202" s="4"/>
      <c r="RFQ1202" s="4"/>
      <c r="RFR1202" s="4"/>
      <c r="RFS1202" s="4"/>
      <c r="RFT1202" s="4"/>
      <c r="RFU1202" s="4"/>
      <c r="RFV1202" s="4"/>
      <c r="RFW1202" s="4"/>
      <c r="RFX1202" s="4"/>
      <c r="RFY1202" s="4"/>
      <c r="RFZ1202" s="4"/>
      <c r="RGA1202" s="4"/>
      <c r="RGB1202" s="4"/>
      <c r="RGC1202" s="4"/>
      <c r="RGD1202" s="4"/>
      <c r="RGE1202" s="4"/>
      <c r="RGF1202" s="4"/>
      <c r="RGG1202" s="4"/>
      <c r="RGH1202" s="4"/>
      <c r="RGI1202" s="4"/>
      <c r="RGJ1202" s="4"/>
      <c r="RGK1202" s="4"/>
      <c r="RGL1202" s="4"/>
      <c r="RGM1202" s="4"/>
      <c r="RGN1202" s="4"/>
      <c r="RGO1202" s="4"/>
      <c r="RGP1202" s="4"/>
      <c r="RGQ1202" s="4"/>
      <c r="RGR1202" s="4"/>
      <c r="RGS1202" s="4"/>
      <c r="RGT1202" s="4"/>
      <c r="RGU1202" s="4"/>
      <c r="RGV1202" s="4"/>
      <c r="RGW1202" s="4"/>
      <c r="RGX1202" s="4"/>
      <c r="RGY1202" s="4"/>
      <c r="RGZ1202" s="4"/>
      <c r="RHA1202" s="4"/>
      <c r="RHB1202" s="4"/>
      <c r="RHC1202" s="4"/>
      <c r="RHD1202" s="4"/>
      <c r="RHE1202" s="4"/>
      <c r="RHF1202" s="4"/>
      <c r="RHG1202" s="4"/>
      <c r="RHH1202" s="4"/>
      <c r="RHI1202" s="4"/>
      <c r="RHJ1202" s="4"/>
      <c r="RHK1202" s="4"/>
      <c r="RHL1202" s="4"/>
      <c r="RHM1202" s="4"/>
      <c r="RHN1202" s="4"/>
      <c r="RHO1202" s="4"/>
      <c r="RHP1202" s="4"/>
      <c r="RHQ1202" s="4"/>
      <c r="RHR1202" s="4"/>
      <c r="RHS1202" s="4"/>
      <c r="RHT1202" s="4"/>
      <c r="RHU1202" s="4"/>
      <c r="RHV1202" s="4"/>
      <c r="RHW1202" s="4"/>
      <c r="RHX1202" s="4"/>
      <c r="RHY1202" s="4"/>
      <c r="RHZ1202" s="4"/>
      <c r="RIA1202" s="4"/>
      <c r="RIB1202" s="4"/>
      <c r="RIC1202" s="4"/>
      <c r="RID1202" s="4"/>
      <c r="RIE1202" s="4"/>
      <c r="RIF1202" s="4"/>
      <c r="RIG1202" s="4"/>
      <c r="RIH1202" s="4"/>
      <c r="RII1202" s="4"/>
      <c r="RIJ1202" s="4"/>
      <c r="RIK1202" s="4"/>
      <c r="RIL1202" s="4"/>
      <c r="RIM1202" s="4"/>
      <c r="RIN1202" s="4"/>
      <c r="RIO1202" s="4"/>
      <c r="RIP1202" s="4"/>
      <c r="RIQ1202" s="4"/>
      <c r="RIR1202" s="4"/>
      <c r="RIS1202" s="4"/>
      <c r="RIT1202" s="4"/>
      <c r="RIU1202" s="4"/>
      <c r="RIV1202" s="4"/>
      <c r="RIW1202" s="4"/>
      <c r="RIX1202" s="4"/>
      <c r="RIY1202" s="4"/>
      <c r="RIZ1202" s="4"/>
      <c r="RJA1202" s="4"/>
      <c r="RJB1202" s="4"/>
      <c r="RJC1202" s="4"/>
      <c r="RJD1202" s="4"/>
      <c r="RJE1202" s="4"/>
      <c r="RJF1202" s="4"/>
      <c r="RJG1202" s="4"/>
      <c r="RJH1202" s="4"/>
      <c r="RJI1202" s="4"/>
      <c r="RJJ1202" s="4"/>
      <c r="RJK1202" s="4"/>
      <c r="RJL1202" s="4"/>
      <c r="RJM1202" s="4"/>
      <c r="RJN1202" s="4"/>
      <c r="RJO1202" s="4"/>
      <c r="RJP1202" s="4"/>
      <c r="RJQ1202" s="4"/>
      <c r="RJR1202" s="4"/>
      <c r="RJS1202" s="4"/>
      <c r="RJT1202" s="4"/>
      <c r="RJU1202" s="4"/>
      <c r="RJV1202" s="4"/>
      <c r="RJW1202" s="4"/>
      <c r="RJX1202" s="4"/>
      <c r="RJY1202" s="4"/>
      <c r="RJZ1202" s="4"/>
      <c r="RKA1202" s="4"/>
      <c r="RKB1202" s="4"/>
      <c r="RKC1202" s="4"/>
      <c r="RKD1202" s="4"/>
      <c r="RKE1202" s="4"/>
      <c r="RKF1202" s="4"/>
      <c r="RKG1202" s="4"/>
      <c r="RKH1202" s="4"/>
      <c r="RKI1202" s="4"/>
      <c r="RKJ1202" s="4"/>
      <c r="RKK1202" s="4"/>
      <c r="RKL1202" s="4"/>
      <c r="RKM1202" s="4"/>
      <c r="RKN1202" s="4"/>
      <c r="RKO1202" s="4"/>
      <c r="RKP1202" s="4"/>
      <c r="RKQ1202" s="4"/>
      <c r="RKR1202" s="4"/>
      <c r="RKS1202" s="4"/>
      <c r="RKT1202" s="4"/>
      <c r="RKU1202" s="4"/>
      <c r="RKV1202" s="4"/>
      <c r="RKW1202" s="4"/>
      <c r="RKX1202" s="4"/>
      <c r="RKY1202" s="4"/>
      <c r="RKZ1202" s="4"/>
      <c r="RLA1202" s="4"/>
      <c r="RLB1202" s="4"/>
      <c r="RLC1202" s="4"/>
      <c r="RLD1202" s="4"/>
      <c r="RLE1202" s="4"/>
      <c r="RLF1202" s="4"/>
      <c r="RLG1202" s="4"/>
      <c r="RLH1202" s="4"/>
      <c r="RLI1202" s="4"/>
      <c r="RLJ1202" s="4"/>
      <c r="RLK1202" s="4"/>
      <c r="RLL1202" s="4"/>
      <c r="RLM1202" s="4"/>
      <c r="RLN1202" s="4"/>
      <c r="RLO1202" s="4"/>
      <c r="RLP1202" s="4"/>
      <c r="RLQ1202" s="4"/>
      <c r="RLR1202" s="4"/>
      <c r="RLS1202" s="4"/>
      <c r="RLT1202" s="4"/>
      <c r="RLU1202" s="4"/>
      <c r="RLV1202" s="4"/>
      <c r="RLW1202" s="4"/>
      <c r="RLX1202" s="4"/>
      <c r="RLY1202" s="4"/>
      <c r="RLZ1202" s="4"/>
      <c r="RMA1202" s="4"/>
      <c r="RMB1202" s="4"/>
      <c r="RMC1202" s="4"/>
      <c r="RMD1202" s="4"/>
      <c r="RME1202" s="4"/>
      <c r="RMF1202" s="4"/>
      <c r="RMG1202" s="4"/>
      <c r="RMH1202" s="4"/>
      <c r="RMI1202" s="4"/>
      <c r="RMJ1202" s="4"/>
      <c r="RMK1202" s="4"/>
      <c r="RML1202" s="4"/>
      <c r="RMM1202" s="4"/>
      <c r="RMN1202" s="4"/>
      <c r="RMO1202" s="4"/>
      <c r="RMP1202" s="4"/>
      <c r="RMQ1202" s="4"/>
      <c r="RMR1202" s="4"/>
      <c r="RMS1202" s="4"/>
      <c r="RMT1202" s="4"/>
      <c r="RMU1202" s="4"/>
      <c r="RMV1202" s="4"/>
      <c r="RMW1202" s="4"/>
      <c r="RMX1202" s="4"/>
      <c r="RMY1202" s="4"/>
      <c r="RMZ1202" s="4"/>
      <c r="RNA1202" s="4"/>
      <c r="RNB1202" s="4"/>
      <c r="RNC1202" s="4"/>
      <c r="RND1202" s="4"/>
      <c r="RNE1202" s="4"/>
      <c r="RNF1202" s="4"/>
      <c r="RNG1202" s="4"/>
      <c r="RNH1202" s="4"/>
      <c r="RNI1202" s="4"/>
      <c r="RNJ1202" s="4"/>
      <c r="RNK1202" s="4"/>
      <c r="RNL1202" s="4"/>
      <c r="RNM1202" s="4"/>
      <c r="RNN1202" s="4"/>
      <c r="RNO1202" s="4"/>
      <c r="RNP1202" s="4"/>
      <c r="RNQ1202" s="4"/>
      <c r="RNR1202" s="4"/>
      <c r="RNS1202" s="4"/>
      <c r="RNT1202" s="4"/>
      <c r="RNU1202" s="4"/>
      <c r="RNV1202" s="4"/>
      <c r="RNW1202" s="4"/>
      <c r="RNX1202" s="4"/>
      <c r="RNY1202" s="4"/>
      <c r="RNZ1202" s="4"/>
      <c r="ROA1202" s="4"/>
      <c r="ROB1202" s="4"/>
      <c r="ROC1202" s="4"/>
      <c r="ROD1202" s="4"/>
      <c r="ROE1202" s="4"/>
      <c r="ROF1202" s="4"/>
      <c r="ROG1202" s="4"/>
      <c r="ROH1202" s="4"/>
      <c r="ROI1202" s="4"/>
      <c r="ROJ1202" s="4"/>
      <c r="ROK1202" s="4"/>
      <c r="ROL1202" s="4"/>
      <c r="ROM1202" s="4"/>
      <c r="RON1202" s="4"/>
      <c r="ROO1202" s="4"/>
      <c r="ROP1202" s="4"/>
      <c r="ROQ1202" s="4"/>
      <c r="ROR1202" s="4"/>
      <c r="ROS1202" s="4"/>
      <c r="ROT1202" s="4"/>
      <c r="ROU1202" s="4"/>
      <c r="ROV1202" s="4"/>
      <c r="ROW1202" s="4"/>
      <c r="ROX1202" s="4"/>
      <c r="ROY1202" s="4"/>
      <c r="ROZ1202" s="4"/>
      <c r="RPA1202" s="4"/>
      <c r="RPB1202" s="4"/>
      <c r="RPC1202" s="4"/>
      <c r="RPD1202" s="4"/>
      <c r="RPE1202" s="4"/>
      <c r="RPF1202" s="4"/>
      <c r="RPG1202" s="4"/>
      <c r="RPH1202" s="4"/>
      <c r="RPI1202" s="4"/>
      <c r="RPJ1202" s="4"/>
      <c r="RPK1202" s="4"/>
      <c r="RPL1202" s="4"/>
      <c r="RPM1202" s="4"/>
      <c r="RPN1202" s="4"/>
      <c r="RPO1202" s="4"/>
      <c r="RPP1202" s="4"/>
      <c r="RPQ1202" s="4"/>
      <c r="RPR1202" s="4"/>
      <c r="RPS1202" s="4"/>
      <c r="RPT1202" s="4"/>
      <c r="RPU1202" s="4"/>
      <c r="RPV1202" s="4"/>
      <c r="RPW1202" s="4"/>
      <c r="RPX1202" s="4"/>
      <c r="RPY1202" s="4"/>
      <c r="RPZ1202" s="4"/>
      <c r="RQA1202" s="4"/>
      <c r="RQB1202" s="4"/>
      <c r="RQC1202" s="4"/>
      <c r="RQD1202" s="4"/>
      <c r="RQE1202" s="4"/>
      <c r="RQF1202" s="4"/>
      <c r="RQG1202" s="4"/>
      <c r="RQH1202" s="4"/>
      <c r="RQI1202" s="4"/>
      <c r="RQJ1202" s="4"/>
      <c r="RQK1202" s="4"/>
      <c r="RQL1202" s="4"/>
      <c r="RQM1202" s="4"/>
      <c r="RQN1202" s="4"/>
      <c r="RQO1202" s="4"/>
      <c r="RQP1202" s="4"/>
      <c r="RQQ1202" s="4"/>
      <c r="RQR1202" s="4"/>
      <c r="RQS1202" s="4"/>
      <c r="RQT1202" s="4"/>
      <c r="RQU1202" s="4"/>
      <c r="RQV1202" s="4"/>
      <c r="RQW1202" s="4"/>
      <c r="RQX1202" s="4"/>
      <c r="RQY1202" s="4"/>
      <c r="RQZ1202" s="4"/>
      <c r="RRA1202" s="4"/>
      <c r="RRB1202" s="4"/>
      <c r="RRC1202" s="4"/>
      <c r="RRD1202" s="4"/>
      <c r="RRE1202" s="4"/>
      <c r="RRF1202" s="4"/>
      <c r="RRG1202" s="4"/>
      <c r="RRH1202" s="4"/>
      <c r="RRI1202" s="4"/>
      <c r="RRJ1202" s="4"/>
      <c r="RRK1202" s="4"/>
      <c r="RRL1202" s="4"/>
      <c r="RRM1202" s="4"/>
      <c r="RRN1202" s="4"/>
      <c r="RRO1202" s="4"/>
      <c r="RRP1202" s="4"/>
      <c r="RRQ1202" s="4"/>
      <c r="RRR1202" s="4"/>
      <c r="RRS1202" s="4"/>
      <c r="RRT1202" s="4"/>
      <c r="RRU1202" s="4"/>
      <c r="RRV1202" s="4"/>
      <c r="RRW1202" s="4"/>
      <c r="RRX1202" s="4"/>
      <c r="RRY1202" s="4"/>
      <c r="RRZ1202" s="4"/>
      <c r="RSA1202" s="4"/>
      <c r="RSB1202" s="4"/>
      <c r="RSC1202" s="4"/>
      <c r="RSD1202" s="4"/>
      <c r="RSE1202" s="4"/>
      <c r="RSF1202" s="4"/>
      <c r="RSG1202" s="4"/>
      <c r="RSH1202" s="4"/>
      <c r="RSI1202" s="4"/>
      <c r="RSJ1202" s="4"/>
      <c r="RSK1202" s="4"/>
      <c r="RSL1202" s="4"/>
      <c r="RSM1202" s="4"/>
      <c r="RSN1202" s="4"/>
      <c r="RSO1202" s="4"/>
      <c r="RSP1202" s="4"/>
      <c r="RSQ1202" s="4"/>
      <c r="RSR1202" s="4"/>
      <c r="RSS1202" s="4"/>
      <c r="RST1202" s="4"/>
      <c r="RSU1202" s="4"/>
      <c r="RSV1202" s="4"/>
      <c r="RSW1202" s="4"/>
      <c r="RSX1202" s="4"/>
      <c r="RSY1202" s="4"/>
      <c r="RSZ1202" s="4"/>
      <c r="RTA1202" s="4"/>
      <c r="RTB1202" s="4"/>
      <c r="RTC1202" s="4"/>
      <c r="RTD1202" s="4"/>
      <c r="RTE1202" s="4"/>
      <c r="RTF1202" s="4"/>
      <c r="RTG1202" s="4"/>
      <c r="RTH1202" s="4"/>
      <c r="RTI1202" s="4"/>
      <c r="RTJ1202" s="4"/>
      <c r="RTK1202" s="4"/>
      <c r="RTL1202" s="4"/>
      <c r="RTM1202" s="4"/>
      <c r="RTN1202" s="4"/>
      <c r="RTO1202" s="4"/>
      <c r="RTP1202" s="4"/>
      <c r="RTQ1202" s="4"/>
      <c r="RTR1202" s="4"/>
      <c r="RTS1202" s="4"/>
      <c r="RTT1202" s="4"/>
      <c r="RTU1202" s="4"/>
      <c r="RTV1202" s="4"/>
      <c r="RTW1202" s="4"/>
      <c r="RTX1202" s="4"/>
      <c r="RTY1202" s="4"/>
      <c r="RTZ1202" s="4"/>
      <c r="RUA1202" s="4"/>
      <c r="RUB1202" s="4"/>
      <c r="RUC1202" s="4"/>
      <c r="RUD1202" s="4"/>
      <c r="RUE1202" s="4"/>
      <c r="RUF1202" s="4"/>
      <c r="RUG1202" s="4"/>
      <c r="RUH1202" s="4"/>
      <c r="RUI1202" s="4"/>
      <c r="RUJ1202" s="4"/>
      <c r="RUK1202" s="4"/>
      <c r="RUL1202" s="4"/>
      <c r="RUM1202" s="4"/>
      <c r="RUN1202" s="4"/>
      <c r="RUO1202" s="4"/>
      <c r="RUP1202" s="4"/>
      <c r="RUQ1202" s="4"/>
      <c r="RUR1202" s="4"/>
      <c r="RUS1202" s="4"/>
      <c r="RUT1202" s="4"/>
      <c r="RUU1202" s="4"/>
      <c r="RUV1202" s="4"/>
      <c r="RUW1202" s="4"/>
      <c r="RUX1202" s="4"/>
      <c r="RUY1202" s="4"/>
      <c r="RUZ1202" s="4"/>
      <c r="RVA1202" s="4"/>
      <c r="RVB1202" s="4"/>
      <c r="RVC1202" s="4"/>
      <c r="RVD1202" s="4"/>
      <c r="RVE1202" s="4"/>
      <c r="RVF1202" s="4"/>
      <c r="RVG1202" s="4"/>
      <c r="RVH1202" s="4"/>
      <c r="RVI1202" s="4"/>
      <c r="RVJ1202" s="4"/>
      <c r="RVK1202" s="4"/>
      <c r="RVL1202" s="4"/>
      <c r="RVM1202" s="4"/>
      <c r="RVN1202" s="4"/>
      <c r="RVO1202" s="4"/>
      <c r="RVP1202" s="4"/>
      <c r="RVQ1202" s="4"/>
      <c r="RVR1202" s="4"/>
      <c r="RVS1202" s="4"/>
      <c r="RVT1202" s="4"/>
      <c r="RVU1202" s="4"/>
      <c r="RVV1202" s="4"/>
      <c r="RVW1202" s="4"/>
      <c r="RVX1202" s="4"/>
      <c r="RVY1202" s="4"/>
      <c r="RVZ1202" s="4"/>
      <c r="RWA1202" s="4"/>
      <c r="RWB1202" s="4"/>
      <c r="RWC1202" s="4"/>
      <c r="RWD1202" s="4"/>
      <c r="RWE1202" s="4"/>
      <c r="RWF1202" s="4"/>
      <c r="RWG1202" s="4"/>
      <c r="RWH1202" s="4"/>
      <c r="RWI1202" s="4"/>
      <c r="RWJ1202" s="4"/>
      <c r="RWK1202" s="4"/>
      <c r="RWL1202" s="4"/>
      <c r="RWM1202" s="4"/>
      <c r="RWN1202" s="4"/>
      <c r="RWO1202" s="4"/>
      <c r="RWP1202" s="4"/>
      <c r="RWQ1202" s="4"/>
      <c r="RWR1202" s="4"/>
      <c r="RWS1202" s="4"/>
      <c r="RWT1202" s="4"/>
      <c r="RWU1202" s="4"/>
      <c r="RWV1202" s="4"/>
      <c r="RWW1202" s="4"/>
      <c r="RWX1202" s="4"/>
      <c r="RWY1202" s="4"/>
      <c r="RWZ1202" s="4"/>
      <c r="RXA1202" s="4"/>
      <c r="RXB1202" s="4"/>
      <c r="RXC1202" s="4"/>
      <c r="RXD1202" s="4"/>
      <c r="RXE1202" s="4"/>
      <c r="RXF1202" s="4"/>
      <c r="RXG1202" s="4"/>
      <c r="RXH1202" s="4"/>
      <c r="RXI1202" s="4"/>
      <c r="RXJ1202" s="4"/>
      <c r="RXK1202" s="4"/>
      <c r="RXL1202" s="4"/>
      <c r="RXM1202" s="4"/>
      <c r="RXN1202" s="4"/>
      <c r="RXO1202" s="4"/>
      <c r="RXP1202" s="4"/>
      <c r="RXQ1202" s="4"/>
      <c r="RXR1202" s="4"/>
      <c r="RXS1202" s="4"/>
      <c r="RXT1202" s="4"/>
      <c r="RXU1202" s="4"/>
      <c r="RXV1202" s="4"/>
      <c r="RXW1202" s="4"/>
      <c r="RXX1202" s="4"/>
      <c r="RXY1202" s="4"/>
      <c r="RXZ1202" s="4"/>
      <c r="RYA1202" s="4"/>
      <c r="RYB1202" s="4"/>
      <c r="RYC1202" s="4"/>
      <c r="RYD1202" s="4"/>
      <c r="RYE1202" s="4"/>
      <c r="RYF1202" s="4"/>
      <c r="RYG1202" s="4"/>
      <c r="RYH1202" s="4"/>
      <c r="RYI1202" s="4"/>
      <c r="RYJ1202" s="4"/>
      <c r="RYK1202" s="4"/>
      <c r="RYL1202" s="4"/>
      <c r="RYM1202" s="4"/>
      <c r="RYN1202" s="4"/>
      <c r="RYO1202" s="4"/>
      <c r="RYP1202" s="4"/>
      <c r="RYQ1202" s="4"/>
      <c r="RYR1202" s="4"/>
      <c r="RYS1202" s="4"/>
      <c r="RYT1202" s="4"/>
      <c r="RYU1202" s="4"/>
      <c r="RYV1202" s="4"/>
      <c r="RYW1202" s="4"/>
      <c r="RYX1202" s="4"/>
      <c r="RYY1202" s="4"/>
      <c r="RYZ1202" s="4"/>
      <c r="RZA1202" s="4"/>
      <c r="RZB1202" s="4"/>
      <c r="RZC1202" s="4"/>
      <c r="RZD1202" s="4"/>
      <c r="RZE1202" s="4"/>
      <c r="RZF1202" s="4"/>
      <c r="RZG1202" s="4"/>
      <c r="RZH1202" s="4"/>
      <c r="RZI1202" s="4"/>
      <c r="RZJ1202" s="4"/>
      <c r="RZK1202" s="4"/>
      <c r="RZL1202" s="4"/>
      <c r="RZM1202" s="4"/>
      <c r="RZN1202" s="4"/>
      <c r="RZO1202" s="4"/>
      <c r="RZP1202" s="4"/>
      <c r="RZQ1202" s="4"/>
      <c r="RZR1202" s="4"/>
      <c r="RZS1202" s="4"/>
      <c r="RZT1202" s="4"/>
      <c r="RZU1202" s="4"/>
      <c r="RZV1202" s="4"/>
      <c r="RZW1202" s="4"/>
      <c r="RZX1202" s="4"/>
      <c r="RZY1202" s="4"/>
      <c r="RZZ1202" s="4"/>
      <c r="SAA1202" s="4"/>
      <c r="SAB1202" s="4"/>
      <c r="SAC1202" s="4"/>
      <c r="SAD1202" s="4"/>
      <c r="SAE1202" s="4"/>
      <c r="SAF1202" s="4"/>
      <c r="SAG1202" s="4"/>
      <c r="SAH1202" s="4"/>
      <c r="SAI1202" s="4"/>
      <c r="SAJ1202" s="4"/>
      <c r="SAK1202" s="4"/>
      <c r="SAL1202" s="4"/>
      <c r="SAM1202" s="4"/>
      <c r="SAN1202" s="4"/>
      <c r="SAO1202" s="4"/>
      <c r="SAP1202" s="4"/>
      <c r="SAQ1202" s="4"/>
      <c r="SAR1202" s="4"/>
      <c r="SAS1202" s="4"/>
      <c r="SAT1202" s="4"/>
      <c r="SAU1202" s="4"/>
      <c r="SAV1202" s="4"/>
      <c r="SAW1202" s="4"/>
      <c r="SAX1202" s="4"/>
      <c r="SAY1202" s="4"/>
      <c r="SAZ1202" s="4"/>
      <c r="SBA1202" s="4"/>
      <c r="SBB1202" s="4"/>
      <c r="SBC1202" s="4"/>
      <c r="SBD1202" s="4"/>
      <c r="SBE1202" s="4"/>
      <c r="SBF1202" s="4"/>
      <c r="SBG1202" s="4"/>
      <c r="SBH1202" s="4"/>
      <c r="SBI1202" s="4"/>
      <c r="SBJ1202" s="4"/>
      <c r="SBK1202" s="4"/>
      <c r="SBL1202" s="4"/>
      <c r="SBM1202" s="4"/>
      <c r="SBN1202" s="4"/>
      <c r="SBO1202" s="4"/>
      <c r="SBP1202" s="4"/>
      <c r="SBQ1202" s="4"/>
      <c r="SBR1202" s="4"/>
      <c r="SBS1202" s="4"/>
      <c r="SBT1202" s="4"/>
      <c r="SBU1202" s="4"/>
      <c r="SBV1202" s="4"/>
      <c r="SBW1202" s="4"/>
      <c r="SBX1202" s="4"/>
      <c r="SBY1202" s="4"/>
      <c r="SBZ1202" s="4"/>
      <c r="SCA1202" s="4"/>
      <c r="SCB1202" s="4"/>
      <c r="SCC1202" s="4"/>
      <c r="SCD1202" s="4"/>
      <c r="SCE1202" s="4"/>
      <c r="SCF1202" s="4"/>
      <c r="SCG1202" s="4"/>
      <c r="SCH1202" s="4"/>
      <c r="SCI1202" s="4"/>
      <c r="SCJ1202" s="4"/>
      <c r="SCK1202" s="4"/>
      <c r="SCL1202" s="4"/>
      <c r="SCM1202" s="4"/>
      <c r="SCN1202" s="4"/>
      <c r="SCO1202" s="4"/>
      <c r="SCP1202" s="4"/>
      <c r="SCQ1202" s="4"/>
      <c r="SCR1202" s="4"/>
      <c r="SCS1202" s="4"/>
      <c r="SCT1202" s="4"/>
      <c r="SCU1202" s="4"/>
      <c r="SCV1202" s="4"/>
      <c r="SCW1202" s="4"/>
      <c r="SCX1202" s="4"/>
      <c r="SCY1202" s="4"/>
      <c r="SCZ1202" s="4"/>
      <c r="SDA1202" s="4"/>
      <c r="SDB1202" s="4"/>
      <c r="SDC1202" s="4"/>
      <c r="SDD1202" s="4"/>
      <c r="SDE1202" s="4"/>
      <c r="SDF1202" s="4"/>
      <c r="SDG1202" s="4"/>
      <c r="SDH1202" s="4"/>
      <c r="SDI1202" s="4"/>
      <c r="SDJ1202" s="4"/>
      <c r="SDK1202" s="4"/>
      <c r="SDL1202" s="4"/>
      <c r="SDM1202" s="4"/>
      <c r="SDN1202" s="4"/>
      <c r="SDO1202" s="4"/>
      <c r="SDP1202" s="4"/>
      <c r="SDQ1202" s="4"/>
      <c r="SDR1202" s="4"/>
      <c r="SDS1202" s="4"/>
      <c r="SDT1202" s="4"/>
      <c r="SDU1202" s="4"/>
      <c r="SDV1202" s="4"/>
      <c r="SDW1202" s="4"/>
      <c r="SDX1202" s="4"/>
      <c r="SDY1202" s="4"/>
      <c r="SDZ1202" s="4"/>
      <c r="SEA1202" s="4"/>
      <c r="SEB1202" s="4"/>
      <c r="SEC1202" s="4"/>
      <c r="SED1202" s="4"/>
      <c r="SEE1202" s="4"/>
      <c r="SEF1202" s="4"/>
      <c r="SEG1202" s="4"/>
      <c r="SEH1202" s="4"/>
      <c r="SEI1202" s="4"/>
      <c r="SEJ1202" s="4"/>
      <c r="SEK1202" s="4"/>
      <c r="SEL1202" s="4"/>
      <c r="SEM1202" s="4"/>
      <c r="SEN1202" s="4"/>
      <c r="SEO1202" s="4"/>
      <c r="SEP1202" s="4"/>
      <c r="SEQ1202" s="4"/>
      <c r="SER1202" s="4"/>
      <c r="SES1202" s="4"/>
      <c r="SET1202" s="4"/>
      <c r="SEU1202" s="4"/>
      <c r="SEV1202" s="4"/>
      <c r="SEW1202" s="4"/>
      <c r="SEX1202" s="4"/>
      <c r="SEY1202" s="4"/>
      <c r="SEZ1202" s="4"/>
      <c r="SFA1202" s="4"/>
      <c r="SFB1202" s="4"/>
      <c r="SFC1202" s="4"/>
      <c r="SFD1202" s="4"/>
      <c r="SFE1202" s="4"/>
      <c r="SFF1202" s="4"/>
      <c r="SFG1202" s="4"/>
      <c r="SFH1202" s="4"/>
      <c r="SFI1202" s="4"/>
      <c r="SFJ1202" s="4"/>
      <c r="SFK1202" s="4"/>
      <c r="SFL1202" s="4"/>
      <c r="SFM1202" s="4"/>
      <c r="SFN1202" s="4"/>
      <c r="SFO1202" s="4"/>
      <c r="SFP1202" s="4"/>
      <c r="SFQ1202" s="4"/>
      <c r="SFR1202" s="4"/>
      <c r="SFS1202" s="4"/>
      <c r="SFT1202" s="4"/>
      <c r="SFU1202" s="4"/>
      <c r="SFV1202" s="4"/>
      <c r="SFW1202" s="4"/>
      <c r="SFX1202" s="4"/>
      <c r="SFY1202" s="4"/>
      <c r="SFZ1202" s="4"/>
      <c r="SGA1202" s="4"/>
      <c r="SGB1202" s="4"/>
      <c r="SGC1202" s="4"/>
      <c r="SGD1202" s="4"/>
      <c r="SGE1202" s="4"/>
      <c r="SGF1202" s="4"/>
      <c r="SGG1202" s="4"/>
      <c r="SGH1202" s="4"/>
      <c r="SGI1202" s="4"/>
      <c r="SGJ1202" s="4"/>
      <c r="SGK1202" s="4"/>
      <c r="SGL1202" s="4"/>
      <c r="SGM1202" s="4"/>
      <c r="SGN1202" s="4"/>
      <c r="SGO1202" s="4"/>
      <c r="SGP1202" s="4"/>
      <c r="SGQ1202" s="4"/>
      <c r="SGR1202" s="4"/>
      <c r="SGS1202" s="4"/>
      <c r="SGT1202" s="4"/>
      <c r="SGU1202" s="4"/>
      <c r="SGV1202" s="4"/>
      <c r="SGW1202" s="4"/>
      <c r="SGX1202" s="4"/>
      <c r="SGY1202" s="4"/>
      <c r="SGZ1202" s="4"/>
      <c r="SHA1202" s="4"/>
      <c r="SHB1202" s="4"/>
      <c r="SHC1202" s="4"/>
      <c r="SHD1202" s="4"/>
      <c r="SHE1202" s="4"/>
      <c r="SHF1202" s="4"/>
      <c r="SHG1202" s="4"/>
      <c r="SHH1202" s="4"/>
      <c r="SHI1202" s="4"/>
      <c r="SHJ1202" s="4"/>
      <c r="SHK1202" s="4"/>
      <c r="SHL1202" s="4"/>
      <c r="SHM1202" s="4"/>
      <c r="SHN1202" s="4"/>
      <c r="SHO1202" s="4"/>
      <c r="SHP1202" s="4"/>
      <c r="SHQ1202" s="4"/>
      <c r="SHR1202" s="4"/>
      <c r="SHS1202" s="4"/>
      <c r="SHT1202" s="4"/>
      <c r="SHU1202" s="4"/>
      <c r="SHV1202" s="4"/>
      <c r="SHW1202" s="4"/>
      <c r="SHX1202" s="4"/>
      <c r="SHY1202" s="4"/>
      <c r="SHZ1202" s="4"/>
      <c r="SIA1202" s="4"/>
      <c r="SIB1202" s="4"/>
      <c r="SIC1202" s="4"/>
      <c r="SID1202" s="4"/>
      <c r="SIE1202" s="4"/>
      <c r="SIF1202" s="4"/>
      <c r="SIG1202" s="4"/>
      <c r="SIH1202" s="4"/>
      <c r="SII1202" s="4"/>
      <c r="SIJ1202" s="4"/>
      <c r="SIK1202" s="4"/>
      <c r="SIL1202" s="4"/>
      <c r="SIM1202" s="4"/>
      <c r="SIN1202" s="4"/>
      <c r="SIO1202" s="4"/>
      <c r="SIP1202" s="4"/>
      <c r="SIQ1202" s="4"/>
      <c r="SIR1202" s="4"/>
      <c r="SIS1202" s="4"/>
      <c r="SIT1202" s="4"/>
      <c r="SIU1202" s="4"/>
      <c r="SIV1202" s="4"/>
      <c r="SIW1202" s="4"/>
      <c r="SIX1202" s="4"/>
      <c r="SIY1202" s="4"/>
      <c r="SIZ1202" s="4"/>
      <c r="SJA1202" s="4"/>
      <c r="SJB1202" s="4"/>
      <c r="SJC1202" s="4"/>
      <c r="SJD1202" s="4"/>
      <c r="SJE1202" s="4"/>
      <c r="SJF1202" s="4"/>
      <c r="SJG1202" s="4"/>
      <c r="SJH1202" s="4"/>
      <c r="SJI1202" s="4"/>
      <c r="SJJ1202" s="4"/>
      <c r="SJK1202" s="4"/>
      <c r="SJL1202" s="4"/>
      <c r="SJM1202" s="4"/>
      <c r="SJN1202" s="4"/>
      <c r="SJO1202" s="4"/>
      <c r="SJP1202" s="4"/>
      <c r="SJQ1202" s="4"/>
      <c r="SJR1202" s="4"/>
      <c r="SJS1202" s="4"/>
      <c r="SJT1202" s="4"/>
      <c r="SJU1202" s="4"/>
      <c r="SJV1202" s="4"/>
      <c r="SJW1202" s="4"/>
      <c r="SJX1202" s="4"/>
      <c r="SJY1202" s="4"/>
      <c r="SJZ1202" s="4"/>
      <c r="SKA1202" s="4"/>
      <c r="SKB1202" s="4"/>
      <c r="SKC1202" s="4"/>
      <c r="SKD1202" s="4"/>
      <c r="SKE1202" s="4"/>
      <c r="SKF1202" s="4"/>
      <c r="SKG1202" s="4"/>
      <c r="SKH1202" s="4"/>
      <c r="SKI1202" s="4"/>
      <c r="SKJ1202" s="4"/>
      <c r="SKK1202" s="4"/>
      <c r="SKL1202" s="4"/>
      <c r="SKM1202" s="4"/>
      <c r="SKN1202" s="4"/>
      <c r="SKO1202" s="4"/>
      <c r="SKP1202" s="4"/>
      <c r="SKQ1202" s="4"/>
      <c r="SKR1202" s="4"/>
      <c r="SKS1202" s="4"/>
      <c r="SKT1202" s="4"/>
      <c r="SKU1202" s="4"/>
      <c r="SKV1202" s="4"/>
      <c r="SKW1202" s="4"/>
      <c r="SKX1202" s="4"/>
      <c r="SKY1202" s="4"/>
      <c r="SKZ1202" s="4"/>
      <c r="SLA1202" s="4"/>
      <c r="SLB1202" s="4"/>
      <c r="SLC1202" s="4"/>
      <c r="SLD1202" s="4"/>
      <c r="SLE1202" s="4"/>
      <c r="SLF1202" s="4"/>
      <c r="SLG1202" s="4"/>
      <c r="SLH1202" s="4"/>
      <c r="SLI1202" s="4"/>
      <c r="SLJ1202" s="4"/>
      <c r="SLK1202" s="4"/>
      <c r="SLL1202" s="4"/>
      <c r="SLM1202" s="4"/>
      <c r="SLN1202" s="4"/>
      <c r="SLO1202" s="4"/>
      <c r="SLP1202" s="4"/>
      <c r="SLQ1202" s="4"/>
      <c r="SLR1202" s="4"/>
      <c r="SLS1202" s="4"/>
      <c r="SLT1202" s="4"/>
      <c r="SLU1202" s="4"/>
      <c r="SLV1202" s="4"/>
      <c r="SLW1202" s="4"/>
      <c r="SLX1202" s="4"/>
      <c r="SLY1202" s="4"/>
      <c r="SLZ1202" s="4"/>
      <c r="SMA1202" s="4"/>
      <c r="SMB1202" s="4"/>
      <c r="SMC1202" s="4"/>
      <c r="SMD1202" s="4"/>
      <c r="SME1202" s="4"/>
      <c r="SMF1202" s="4"/>
      <c r="SMG1202" s="4"/>
      <c r="SMH1202" s="4"/>
      <c r="SMI1202" s="4"/>
      <c r="SMJ1202" s="4"/>
      <c r="SMK1202" s="4"/>
      <c r="SML1202" s="4"/>
      <c r="SMM1202" s="4"/>
      <c r="SMN1202" s="4"/>
      <c r="SMO1202" s="4"/>
      <c r="SMP1202" s="4"/>
      <c r="SMQ1202" s="4"/>
      <c r="SMR1202" s="4"/>
      <c r="SMS1202" s="4"/>
      <c r="SMT1202" s="4"/>
      <c r="SMU1202" s="4"/>
      <c r="SMV1202" s="4"/>
      <c r="SMW1202" s="4"/>
      <c r="SMX1202" s="4"/>
      <c r="SMY1202" s="4"/>
      <c r="SMZ1202" s="4"/>
      <c r="SNA1202" s="4"/>
      <c r="SNB1202" s="4"/>
      <c r="SNC1202" s="4"/>
      <c r="SND1202" s="4"/>
      <c r="SNE1202" s="4"/>
      <c r="SNF1202" s="4"/>
      <c r="SNG1202" s="4"/>
      <c r="SNH1202" s="4"/>
      <c r="SNI1202" s="4"/>
      <c r="SNJ1202" s="4"/>
      <c r="SNK1202" s="4"/>
      <c r="SNL1202" s="4"/>
      <c r="SNM1202" s="4"/>
      <c r="SNN1202" s="4"/>
      <c r="SNO1202" s="4"/>
      <c r="SNP1202" s="4"/>
      <c r="SNQ1202" s="4"/>
      <c r="SNR1202" s="4"/>
      <c r="SNS1202" s="4"/>
      <c r="SNT1202" s="4"/>
      <c r="SNU1202" s="4"/>
      <c r="SNV1202" s="4"/>
      <c r="SNW1202" s="4"/>
      <c r="SNX1202" s="4"/>
      <c r="SNY1202" s="4"/>
      <c r="SNZ1202" s="4"/>
      <c r="SOA1202" s="4"/>
      <c r="SOB1202" s="4"/>
      <c r="SOC1202" s="4"/>
      <c r="SOD1202" s="4"/>
      <c r="SOE1202" s="4"/>
      <c r="SOF1202" s="4"/>
      <c r="SOG1202" s="4"/>
      <c r="SOH1202" s="4"/>
      <c r="SOI1202" s="4"/>
      <c r="SOJ1202" s="4"/>
      <c r="SOK1202" s="4"/>
      <c r="SOL1202" s="4"/>
      <c r="SOM1202" s="4"/>
      <c r="SON1202" s="4"/>
      <c r="SOO1202" s="4"/>
      <c r="SOP1202" s="4"/>
      <c r="SOQ1202" s="4"/>
      <c r="SOR1202" s="4"/>
      <c r="SOS1202" s="4"/>
      <c r="SOT1202" s="4"/>
      <c r="SOU1202" s="4"/>
      <c r="SOV1202" s="4"/>
      <c r="SOW1202" s="4"/>
      <c r="SOX1202" s="4"/>
      <c r="SOY1202" s="4"/>
      <c r="SOZ1202" s="4"/>
      <c r="SPA1202" s="4"/>
      <c r="SPB1202" s="4"/>
      <c r="SPC1202" s="4"/>
      <c r="SPD1202" s="4"/>
      <c r="SPE1202" s="4"/>
      <c r="SPF1202" s="4"/>
      <c r="SPG1202" s="4"/>
      <c r="SPH1202" s="4"/>
      <c r="SPI1202" s="4"/>
      <c r="SPJ1202" s="4"/>
      <c r="SPK1202" s="4"/>
      <c r="SPL1202" s="4"/>
      <c r="SPM1202" s="4"/>
      <c r="SPN1202" s="4"/>
      <c r="SPO1202" s="4"/>
      <c r="SPP1202" s="4"/>
      <c r="SPQ1202" s="4"/>
      <c r="SPR1202" s="4"/>
      <c r="SPS1202" s="4"/>
      <c r="SPT1202" s="4"/>
      <c r="SPU1202" s="4"/>
      <c r="SPV1202" s="4"/>
      <c r="SPW1202" s="4"/>
      <c r="SPX1202" s="4"/>
      <c r="SPY1202" s="4"/>
      <c r="SPZ1202" s="4"/>
      <c r="SQA1202" s="4"/>
      <c r="SQB1202" s="4"/>
      <c r="SQC1202" s="4"/>
      <c r="SQD1202" s="4"/>
      <c r="SQE1202" s="4"/>
      <c r="SQF1202" s="4"/>
      <c r="SQG1202" s="4"/>
      <c r="SQH1202" s="4"/>
      <c r="SQI1202" s="4"/>
      <c r="SQJ1202" s="4"/>
      <c r="SQK1202" s="4"/>
      <c r="SQL1202" s="4"/>
      <c r="SQM1202" s="4"/>
      <c r="SQN1202" s="4"/>
      <c r="SQO1202" s="4"/>
      <c r="SQP1202" s="4"/>
      <c r="SQQ1202" s="4"/>
      <c r="SQR1202" s="4"/>
      <c r="SQS1202" s="4"/>
      <c r="SQT1202" s="4"/>
      <c r="SQU1202" s="4"/>
      <c r="SQV1202" s="4"/>
      <c r="SQW1202" s="4"/>
      <c r="SQX1202" s="4"/>
      <c r="SQY1202" s="4"/>
      <c r="SQZ1202" s="4"/>
      <c r="SRA1202" s="4"/>
      <c r="SRB1202" s="4"/>
      <c r="SRC1202" s="4"/>
      <c r="SRD1202" s="4"/>
      <c r="SRE1202" s="4"/>
      <c r="SRF1202" s="4"/>
      <c r="SRG1202" s="4"/>
      <c r="SRH1202" s="4"/>
      <c r="SRI1202" s="4"/>
      <c r="SRJ1202" s="4"/>
      <c r="SRK1202" s="4"/>
      <c r="SRL1202" s="4"/>
      <c r="SRM1202" s="4"/>
      <c r="SRN1202" s="4"/>
      <c r="SRO1202" s="4"/>
      <c r="SRP1202" s="4"/>
      <c r="SRQ1202" s="4"/>
      <c r="SRR1202" s="4"/>
      <c r="SRS1202" s="4"/>
      <c r="SRT1202" s="4"/>
      <c r="SRU1202" s="4"/>
      <c r="SRV1202" s="4"/>
      <c r="SRW1202" s="4"/>
      <c r="SRX1202" s="4"/>
      <c r="SRY1202" s="4"/>
      <c r="SRZ1202" s="4"/>
      <c r="SSA1202" s="4"/>
      <c r="SSB1202" s="4"/>
      <c r="SSC1202" s="4"/>
      <c r="SSD1202" s="4"/>
      <c r="SSE1202" s="4"/>
      <c r="SSF1202" s="4"/>
      <c r="SSG1202" s="4"/>
      <c r="SSH1202" s="4"/>
      <c r="SSI1202" s="4"/>
      <c r="SSJ1202" s="4"/>
      <c r="SSK1202" s="4"/>
      <c r="SSL1202" s="4"/>
      <c r="SSM1202" s="4"/>
      <c r="SSN1202" s="4"/>
      <c r="SSO1202" s="4"/>
      <c r="SSP1202" s="4"/>
      <c r="SSQ1202" s="4"/>
      <c r="SSR1202" s="4"/>
      <c r="SSS1202" s="4"/>
      <c r="SST1202" s="4"/>
      <c r="SSU1202" s="4"/>
      <c r="SSV1202" s="4"/>
      <c r="SSW1202" s="4"/>
      <c r="SSX1202" s="4"/>
      <c r="SSY1202" s="4"/>
      <c r="SSZ1202" s="4"/>
      <c r="STA1202" s="4"/>
      <c r="STB1202" s="4"/>
      <c r="STC1202" s="4"/>
      <c r="STD1202" s="4"/>
      <c r="STE1202" s="4"/>
      <c r="STF1202" s="4"/>
      <c r="STG1202" s="4"/>
      <c r="STH1202" s="4"/>
      <c r="STI1202" s="4"/>
      <c r="STJ1202" s="4"/>
      <c r="STK1202" s="4"/>
      <c r="STL1202" s="4"/>
      <c r="STM1202" s="4"/>
      <c r="STN1202" s="4"/>
      <c r="STO1202" s="4"/>
      <c r="STP1202" s="4"/>
      <c r="STQ1202" s="4"/>
      <c r="STR1202" s="4"/>
      <c r="STS1202" s="4"/>
      <c r="STT1202" s="4"/>
      <c r="STU1202" s="4"/>
      <c r="STV1202" s="4"/>
      <c r="STW1202" s="4"/>
      <c r="STX1202" s="4"/>
      <c r="STY1202" s="4"/>
      <c r="STZ1202" s="4"/>
      <c r="SUA1202" s="4"/>
      <c r="SUB1202" s="4"/>
      <c r="SUC1202" s="4"/>
      <c r="SUD1202" s="4"/>
      <c r="SUE1202" s="4"/>
      <c r="SUF1202" s="4"/>
      <c r="SUG1202" s="4"/>
      <c r="SUH1202" s="4"/>
      <c r="SUI1202" s="4"/>
      <c r="SUJ1202" s="4"/>
      <c r="SUK1202" s="4"/>
      <c r="SUL1202" s="4"/>
      <c r="SUM1202" s="4"/>
      <c r="SUN1202" s="4"/>
      <c r="SUO1202" s="4"/>
      <c r="SUP1202" s="4"/>
      <c r="SUQ1202" s="4"/>
      <c r="SUR1202" s="4"/>
      <c r="SUS1202" s="4"/>
      <c r="SUT1202" s="4"/>
      <c r="SUU1202" s="4"/>
      <c r="SUV1202" s="4"/>
      <c r="SUW1202" s="4"/>
      <c r="SUX1202" s="4"/>
      <c r="SUY1202" s="4"/>
      <c r="SUZ1202" s="4"/>
      <c r="SVA1202" s="4"/>
      <c r="SVB1202" s="4"/>
      <c r="SVC1202" s="4"/>
      <c r="SVD1202" s="4"/>
      <c r="SVE1202" s="4"/>
      <c r="SVF1202" s="4"/>
      <c r="SVG1202" s="4"/>
      <c r="SVH1202" s="4"/>
      <c r="SVI1202" s="4"/>
      <c r="SVJ1202" s="4"/>
      <c r="SVK1202" s="4"/>
      <c r="SVL1202" s="4"/>
      <c r="SVM1202" s="4"/>
      <c r="SVN1202" s="4"/>
      <c r="SVO1202" s="4"/>
      <c r="SVP1202" s="4"/>
      <c r="SVQ1202" s="4"/>
      <c r="SVR1202" s="4"/>
      <c r="SVS1202" s="4"/>
      <c r="SVT1202" s="4"/>
      <c r="SVU1202" s="4"/>
      <c r="SVV1202" s="4"/>
      <c r="SVW1202" s="4"/>
      <c r="SVX1202" s="4"/>
      <c r="SVY1202" s="4"/>
      <c r="SVZ1202" s="4"/>
      <c r="SWA1202" s="4"/>
      <c r="SWB1202" s="4"/>
      <c r="SWC1202" s="4"/>
      <c r="SWD1202" s="4"/>
      <c r="SWE1202" s="4"/>
      <c r="SWF1202" s="4"/>
      <c r="SWG1202" s="4"/>
      <c r="SWH1202" s="4"/>
      <c r="SWI1202" s="4"/>
      <c r="SWJ1202" s="4"/>
      <c r="SWK1202" s="4"/>
      <c r="SWL1202" s="4"/>
      <c r="SWM1202" s="4"/>
      <c r="SWN1202" s="4"/>
      <c r="SWO1202" s="4"/>
      <c r="SWP1202" s="4"/>
      <c r="SWQ1202" s="4"/>
      <c r="SWR1202" s="4"/>
      <c r="SWS1202" s="4"/>
      <c r="SWT1202" s="4"/>
      <c r="SWU1202" s="4"/>
      <c r="SWV1202" s="4"/>
      <c r="SWW1202" s="4"/>
      <c r="SWX1202" s="4"/>
      <c r="SWY1202" s="4"/>
      <c r="SWZ1202" s="4"/>
      <c r="SXA1202" s="4"/>
      <c r="SXB1202" s="4"/>
      <c r="SXC1202" s="4"/>
      <c r="SXD1202" s="4"/>
      <c r="SXE1202" s="4"/>
      <c r="SXF1202" s="4"/>
      <c r="SXG1202" s="4"/>
      <c r="SXH1202" s="4"/>
      <c r="SXI1202" s="4"/>
      <c r="SXJ1202" s="4"/>
      <c r="SXK1202" s="4"/>
      <c r="SXL1202" s="4"/>
      <c r="SXM1202" s="4"/>
      <c r="SXN1202" s="4"/>
      <c r="SXO1202" s="4"/>
      <c r="SXP1202" s="4"/>
      <c r="SXQ1202" s="4"/>
      <c r="SXR1202" s="4"/>
      <c r="SXS1202" s="4"/>
      <c r="SXT1202" s="4"/>
      <c r="SXU1202" s="4"/>
      <c r="SXV1202" s="4"/>
      <c r="SXW1202" s="4"/>
      <c r="SXX1202" s="4"/>
      <c r="SXY1202" s="4"/>
      <c r="SXZ1202" s="4"/>
      <c r="SYA1202" s="4"/>
      <c r="SYB1202" s="4"/>
      <c r="SYC1202" s="4"/>
      <c r="SYD1202" s="4"/>
      <c r="SYE1202" s="4"/>
      <c r="SYF1202" s="4"/>
      <c r="SYG1202" s="4"/>
      <c r="SYH1202" s="4"/>
      <c r="SYI1202" s="4"/>
      <c r="SYJ1202" s="4"/>
      <c r="SYK1202" s="4"/>
      <c r="SYL1202" s="4"/>
      <c r="SYM1202" s="4"/>
      <c r="SYN1202" s="4"/>
      <c r="SYO1202" s="4"/>
      <c r="SYP1202" s="4"/>
      <c r="SYQ1202" s="4"/>
      <c r="SYR1202" s="4"/>
      <c r="SYS1202" s="4"/>
      <c r="SYT1202" s="4"/>
      <c r="SYU1202" s="4"/>
      <c r="SYV1202" s="4"/>
      <c r="SYW1202" s="4"/>
      <c r="SYX1202" s="4"/>
      <c r="SYY1202" s="4"/>
      <c r="SYZ1202" s="4"/>
      <c r="SZA1202" s="4"/>
      <c r="SZB1202" s="4"/>
      <c r="SZC1202" s="4"/>
      <c r="SZD1202" s="4"/>
      <c r="SZE1202" s="4"/>
      <c r="SZF1202" s="4"/>
      <c r="SZG1202" s="4"/>
      <c r="SZH1202" s="4"/>
      <c r="SZI1202" s="4"/>
      <c r="SZJ1202" s="4"/>
      <c r="SZK1202" s="4"/>
      <c r="SZL1202" s="4"/>
      <c r="SZM1202" s="4"/>
      <c r="SZN1202" s="4"/>
      <c r="SZO1202" s="4"/>
      <c r="SZP1202" s="4"/>
      <c r="SZQ1202" s="4"/>
      <c r="SZR1202" s="4"/>
      <c r="SZS1202" s="4"/>
      <c r="SZT1202" s="4"/>
      <c r="SZU1202" s="4"/>
      <c r="SZV1202" s="4"/>
      <c r="SZW1202" s="4"/>
      <c r="SZX1202" s="4"/>
      <c r="SZY1202" s="4"/>
      <c r="SZZ1202" s="4"/>
      <c r="TAA1202" s="4"/>
      <c r="TAB1202" s="4"/>
      <c r="TAC1202" s="4"/>
      <c r="TAD1202" s="4"/>
      <c r="TAE1202" s="4"/>
      <c r="TAF1202" s="4"/>
      <c r="TAG1202" s="4"/>
      <c r="TAH1202" s="4"/>
      <c r="TAI1202" s="4"/>
      <c r="TAJ1202" s="4"/>
      <c r="TAK1202" s="4"/>
      <c r="TAL1202" s="4"/>
      <c r="TAM1202" s="4"/>
      <c r="TAN1202" s="4"/>
      <c r="TAO1202" s="4"/>
      <c r="TAP1202" s="4"/>
      <c r="TAQ1202" s="4"/>
      <c r="TAR1202" s="4"/>
      <c r="TAS1202" s="4"/>
      <c r="TAT1202" s="4"/>
      <c r="TAU1202" s="4"/>
      <c r="TAV1202" s="4"/>
      <c r="TAW1202" s="4"/>
      <c r="TAX1202" s="4"/>
      <c r="TAY1202" s="4"/>
      <c r="TAZ1202" s="4"/>
      <c r="TBA1202" s="4"/>
      <c r="TBB1202" s="4"/>
      <c r="TBC1202" s="4"/>
      <c r="TBD1202" s="4"/>
      <c r="TBE1202" s="4"/>
      <c r="TBF1202" s="4"/>
      <c r="TBG1202" s="4"/>
      <c r="TBH1202" s="4"/>
      <c r="TBI1202" s="4"/>
      <c r="TBJ1202" s="4"/>
      <c r="TBK1202" s="4"/>
      <c r="TBL1202" s="4"/>
      <c r="TBM1202" s="4"/>
      <c r="TBN1202" s="4"/>
      <c r="TBO1202" s="4"/>
      <c r="TBP1202" s="4"/>
      <c r="TBQ1202" s="4"/>
      <c r="TBR1202" s="4"/>
      <c r="TBS1202" s="4"/>
      <c r="TBT1202" s="4"/>
      <c r="TBU1202" s="4"/>
      <c r="TBV1202" s="4"/>
      <c r="TBW1202" s="4"/>
      <c r="TBX1202" s="4"/>
      <c r="TBY1202" s="4"/>
      <c r="TBZ1202" s="4"/>
      <c r="TCA1202" s="4"/>
      <c r="TCB1202" s="4"/>
      <c r="TCC1202" s="4"/>
      <c r="TCD1202" s="4"/>
      <c r="TCE1202" s="4"/>
      <c r="TCF1202" s="4"/>
      <c r="TCG1202" s="4"/>
      <c r="TCH1202" s="4"/>
      <c r="TCI1202" s="4"/>
      <c r="TCJ1202" s="4"/>
      <c r="TCK1202" s="4"/>
      <c r="TCL1202" s="4"/>
      <c r="TCM1202" s="4"/>
      <c r="TCN1202" s="4"/>
      <c r="TCO1202" s="4"/>
      <c r="TCP1202" s="4"/>
      <c r="TCQ1202" s="4"/>
      <c r="TCR1202" s="4"/>
      <c r="TCS1202" s="4"/>
      <c r="TCT1202" s="4"/>
      <c r="TCU1202" s="4"/>
      <c r="TCV1202" s="4"/>
      <c r="TCW1202" s="4"/>
      <c r="TCX1202" s="4"/>
      <c r="TCY1202" s="4"/>
      <c r="TCZ1202" s="4"/>
      <c r="TDA1202" s="4"/>
      <c r="TDB1202" s="4"/>
      <c r="TDC1202" s="4"/>
      <c r="TDD1202" s="4"/>
      <c r="TDE1202" s="4"/>
      <c r="TDF1202" s="4"/>
      <c r="TDG1202" s="4"/>
      <c r="TDH1202" s="4"/>
      <c r="TDI1202" s="4"/>
      <c r="TDJ1202" s="4"/>
      <c r="TDK1202" s="4"/>
      <c r="TDL1202" s="4"/>
      <c r="TDM1202" s="4"/>
      <c r="TDN1202" s="4"/>
      <c r="TDO1202" s="4"/>
      <c r="TDP1202" s="4"/>
      <c r="TDQ1202" s="4"/>
      <c r="TDR1202" s="4"/>
      <c r="TDS1202" s="4"/>
      <c r="TDT1202" s="4"/>
      <c r="TDU1202" s="4"/>
      <c r="TDV1202" s="4"/>
      <c r="TDW1202" s="4"/>
      <c r="TDX1202" s="4"/>
      <c r="TDY1202" s="4"/>
      <c r="TDZ1202" s="4"/>
      <c r="TEA1202" s="4"/>
      <c r="TEB1202" s="4"/>
      <c r="TEC1202" s="4"/>
      <c r="TED1202" s="4"/>
      <c r="TEE1202" s="4"/>
      <c r="TEF1202" s="4"/>
      <c r="TEG1202" s="4"/>
      <c r="TEH1202" s="4"/>
      <c r="TEI1202" s="4"/>
      <c r="TEJ1202" s="4"/>
      <c r="TEK1202" s="4"/>
      <c r="TEL1202" s="4"/>
      <c r="TEM1202" s="4"/>
      <c r="TEN1202" s="4"/>
      <c r="TEO1202" s="4"/>
      <c r="TEP1202" s="4"/>
      <c r="TEQ1202" s="4"/>
      <c r="TER1202" s="4"/>
      <c r="TES1202" s="4"/>
      <c r="TET1202" s="4"/>
      <c r="TEU1202" s="4"/>
      <c r="TEV1202" s="4"/>
      <c r="TEW1202" s="4"/>
      <c r="TEX1202" s="4"/>
      <c r="TEY1202" s="4"/>
      <c r="TEZ1202" s="4"/>
      <c r="TFA1202" s="4"/>
      <c r="TFB1202" s="4"/>
      <c r="TFC1202" s="4"/>
      <c r="TFD1202" s="4"/>
      <c r="TFE1202" s="4"/>
      <c r="TFF1202" s="4"/>
      <c r="TFG1202" s="4"/>
      <c r="TFH1202" s="4"/>
      <c r="TFI1202" s="4"/>
      <c r="TFJ1202" s="4"/>
      <c r="TFK1202" s="4"/>
      <c r="TFL1202" s="4"/>
      <c r="TFM1202" s="4"/>
      <c r="TFN1202" s="4"/>
      <c r="TFO1202" s="4"/>
      <c r="TFP1202" s="4"/>
      <c r="TFQ1202" s="4"/>
      <c r="TFR1202" s="4"/>
      <c r="TFS1202" s="4"/>
      <c r="TFT1202" s="4"/>
      <c r="TFU1202" s="4"/>
      <c r="TFV1202" s="4"/>
      <c r="TFW1202" s="4"/>
      <c r="TFX1202" s="4"/>
      <c r="TFY1202" s="4"/>
      <c r="TFZ1202" s="4"/>
      <c r="TGA1202" s="4"/>
      <c r="TGB1202" s="4"/>
      <c r="TGC1202" s="4"/>
      <c r="TGD1202" s="4"/>
      <c r="TGE1202" s="4"/>
      <c r="TGF1202" s="4"/>
      <c r="TGG1202" s="4"/>
      <c r="TGH1202" s="4"/>
      <c r="TGI1202" s="4"/>
      <c r="TGJ1202" s="4"/>
      <c r="TGK1202" s="4"/>
      <c r="TGL1202" s="4"/>
      <c r="TGM1202" s="4"/>
      <c r="TGN1202" s="4"/>
      <c r="TGO1202" s="4"/>
      <c r="TGP1202" s="4"/>
      <c r="TGQ1202" s="4"/>
      <c r="TGR1202" s="4"/>
      <c r="TGS1202" s="4"/>
      <c r="TGT1202" s="4"/>
      <c r="TGU1202" s="4"/>
      <c r="TGV1202" s="4"/>
      <c r="TGW1202" s="4"/>
      <c r="TGX1202" s="4"/>
      <c r="TGY1202" s="4"/>
      <c r="TGZ1202" s="4"/>
      <c r="THA1202" s="4"/>
      <c r="THB1202" s="4"/>
      <c r="THC1202" s="4"/>
      <c r="THD1202" s="4"/>
      <c r="THE1202" s="4"/>
      <c r="THF1202" s="4"/>
      <c r="THG1202" s="4"/>
      <c r="THH1202" s="4"/>
      <c r="THI1202" s="4"/>
      <c r="THJ1202" s="4"/>
      <c r="THK1202" s="4"/>
      <c r="THL1202" s="4"/>
      <c r="THM1202" s="4"/>
      <c r="THN1202" s="4"/>
      <c r="THO1202" s="4"/>
      <c r="THP1202" s="4"/>
      <c r="THQ1202" s="4"/>
      <c r="THR1202" s="4"/>
      <c r="THS1202" s="4"/>
      <c r="THT1202" s="4"/>
      <c r="THU1202" s="4"/>
      <c r="THV1202" s="4"/>
      <c r="THW1202" s="4"/>
      <c r="THX1202" s="4"/>
      <c r="THY1202" s="4"/>
      <c r="THZ1202" s="4"/>
      <c r="TIA1202" s="4"/>
      <c r="TIB1202" s="4"/>
      <c r="TIC1202" s="4"/>
      <c r="TID1202" s="4"/>
      <c r="TIE1202" s="4"/>
      <c r="TIF1202" s="4"/>
      <c r="TIG1202" s="4"/>
      <c r="TIH1202" s="4"/>
      <c r="TII1202" s="4"/>
      <c r="TIJ1202" s="4"/>
      <c r="TIK1202" s="4"/>
      <c r="TIL1202" s="4"/>
      <c r="TIM1202" s="4"/>
      <c r="TIN1202" s="4"/>
      <c r="TIO1202" s="4"/>
      <c r="TIP1202" s="4"/>
      <c r="TIQ1202" s="4"/>
      <c r="TIR1202" s="4"/>
      <c r="TIS1202" s="4"/>
      <c r="TIT1202" s="4"/>
      <c r="TIU1202" s="4"/>
      <c r="TIV1202" s="4"/>
      <c r="TIW1202" s="4"/>
      <c r="TIX1202" s="4"/>
      <c r="TIY1202" s="4"/>
      <c r="TIZ1202" s="4"/>
      <c r="TJA1202" s="4"/>
      <c r="TJB1202" s="4"/>
      <c r="TJC1202" s="4"/>
      <c r="TJD1202" s="4"/>
      <c r="TJE1202" s="4"/>
      <c r="TJF1202" s="4"/>
      <c r="TJG1202" s="4"/>
      <c r="TJH1202" s="4"/>
      <c r="TJI1202" s="4"/>
      <c r="TJJ1202" s="4"/>
      <c r="TJK1202" s="4"/>
      <c r="TJL1202" s="4"/>
      <c r="TJM1202" s="4"/>
      <c r="TJN1202" s="4"/>
      <c r="TJO1202" s="4"/>
      <c r="TJP1202" s="4"/>
      <c r="TJQ1202" s="4"/>
      <c r="TJR1202" s="4"/>
      <c r="TJS1202" s="4"/>
      <c r="TJT1202" s="4"/>
      <c r="TJU1202" s="4"/>
      <c r="TJV1202" s="4"/>
      <c r="TJW1202" s="4"/>
      <c r="TJX1202" s="4"/>
      <c r="TJY1202" s="4"/>
      <c r="TJZ1202" s="4"/>
      <c r="TKA1202" s="4"/>
      <c r="TKB1202" s="4"/>
      <c r="TKC1202" s="4"/>
      <c r="TKD1202" s="4"/>
      <c r="TKE1202" s="4"/>
      <c r="TKF1202" s="4"/>
      <c r="TKG1202" s="4"/>
      <c r="TKH1202" s="4"/>
      <c r="TKI1202" s="4"/>
      <c r="TKJ1202" s="4"/>
      <c r="TKK1202" s="4"/>
      <c r="TKL1202" s="4"/>
      <c r="TKM1202" s="4"/>
      <c r="TKN1202" s="4"/>
      <c r="TKO1202" s="4"/>
      <c r="TKP1202" s="4"/>
      <c r="TKQ1202" s="4"/>
      <c r="TKR1202" s="4"/>
      <c r="TKS1202" s="4"/>
      <c r="TKT1202" s="4"/>
      <c r="TKU1202" s="4"/>
      <c r="TKV1202" s="4"/>
      <c r="TKW1202" s="4"/>
      <c r="TKX1202" s="4"/>
      <c r="TKY1202" s="4"/>
      <c r="TKZ1202" s="4"/>
      <c r="TLA1202" s="4"/>
      <c r="TLB1202" s="4"/>
      <c r="TLC1202" s="4"/>
      <c r="TLD1202" s="4"/>
      <c r="TLE1202" s="4"/>
      <c r="TLF1202" s="4"/>
      <c r="TLG1202" s="4"/>
      <c r="TLH1202" s="4"/>
      <c r="TLI1202" s="4"/>
      <c r="TLJ1202" s="4"/>
      <c r="TLK1202" s="4"/>
      <c r="TLL1202" s="4"/>
      <c r="TLM1202" s="4"/>
      <c r="TLN1202" s="4"/>
      <c r="TLO1202" s="4"/>
      <c r="TLP1202" s="4"/>
      <c r="TLQ1202" s="4"/>
      <c r="TLR1202" s="4"/>
      <c r="TLS1202" s="4"/>
      <c r="TLT1202" s="4"/>
      <c r="TLU1202" s="4"/>
      <c r="TLV1202" s="4"/>
      <c r="TLW1202" s="4"/>
      <c r="TLX1202" s="4"/>
      <c r="TLY1202" s="4"/>
      <c r="TLZ1202" s="4"/>
      <c r="TMA1202" s="4"/>
      <c r="TMB1202" s="4"/>
      <c r="TMC1202" s="4"/>
      <c r="TMD1202" s="4"/>
      <c r="TME1202" s="4"/>
      <c r="TMF1202" s="4"/>
      <c r="TMG1202" s="4"/>
      <c r="TMH1202" s="4"/>
      <c r="TMI1202" s="4"/>
      <c r="TMJ1202" s="4"/>
      <c r="TMK1202" s="4"/>
      <c r="TML1202" s="4"/>
      <c r="TMM1202" s="4"/>
      <c r="TMN1202" s="4"/>
      <c r="TMO1202" s="4"/>
      <c r="TMP1202" s="4"/>
      <c r="TMQ1202" s="4"/>
      <c r="TMR1202" s="4"/>
      <c r="TMS1202" s="4"/>
      <c r="TMT1202" s="4"/>
      <c r="TMU1202" s="4"/>
      <c r="TMV1202" s="4"/>
      <c r="TMW1202" s="4"/>
      <c r="TMX1202" s="4"/>
      <c r="TMY1202" s="4"/>
      <c r="TMZ1202" s="4"/>
      <c r="TNA1202" s="4"/>
      <c r="TNB1202" s="4"/>
      <c r="TNC1202" s="4"/>
      <c r="TND1202" s="4"/>
      <c r="TNE1202" s="4"/>
      <c r="TNF1202" s="4"/>
      <c r="TNG1202" s="4"/>
      <c r="TNH1202" s="4"/>
      <c r="TNI1202" s="4"/>
      <c r="TNJ1202" s="4"/>
      <c r="TNK1202" s="4"/>
      <c r="TNL1202" s="4"/>
      <c r="TNM1202" s="4"/>
      <c r="TNN1202" s="4"/>
      <c r="TNO1202" s="4"/>
      <c r="TNP1202" s="4"/>
      <c r="TNQ1202" s="4"/>
      <c r="TNR1202" s="4"/>
      <c r="TNS1202" s="4"/>
      <c r="TNT1202" s="4"/>
      <c r="TNU1202" s="4"/>
      <c r="TNV1202" s="4"/>
      <c r="TNW1202" s="4"/>
      <c r="TNX1202" s="4"/>
      <c r="TNY1202" s="4"/>
      <c r="TNZ1202" s="4"/>
      <c r="TOA1202" s="4"/>
      <c r="TOB1202" s="4"/>
      <c r="TOC1202" s="4"/>
      <c r="TOD1202" s="4"/>
      <c r="TOE1202" s="4"/>
      <c r="TOF1202" s="4"/>
      <c r="TOG1202" s="4"/>
      <c r="TOH1202" s="4"/>
      <c r="TOI1202" s="4"/>
      <c r="TOJ1202" s="4"/>
      <c r="TOK1202" s="4"/>
      <c r="TOL1202" s="4"/>
      <c r="TOM1202" s="4"/>
      <c r="TON1202" s="4"/>
      <c r="TOO1202" s="4"/>
      <c r="TOP1202" s="4"/>
      <c r="TOQ1202" s="4"/>
      <c r="TOR1202" s="4"/>
      <c r="TOS1202" s="4"/>
      <c r="TOT1202" s="4"/>
      <c r="TOU1202" s="4"/>
      <c r="TOV1202" s="4"/>
      <c r="TOW1202" s="4"/>
      <c r="TOX1202" s="4"/>
      <c r="TOY1202" s="4"/>
      <c r="TOZ1202" s="4"/>
      <c r="TPA1202" s="4"/>
      <c r="TPB1202" s="4"/>
      <c r="TPC1202" s="4"/>
      <c r="TPD1202" s="4"/>
      <c r="TPE1202" s="4"/>
      <c r="TPF1202" s="4"/>
      <c r="TPG1202" s="4"/>
      <c r="TPH1202" s="4"/>
      <c r="TPI1202" s="4"/>
      <c r="TPJ1202" s="4"/>
      <c r="TPK1202" s="4"/>
      <c r="TPL1202" s="4"/>
      <c r="TPM1202" s="4"/>
      <c r="TPN1202" s="4"/>
      <c r="TPO1202" s="4"/>
      <c r="TPP1202" s="4"/>
      <c r="TPQ1202" s="4"/>
      <c r="TPR1202" s="4"/>
      <c r="TPS1202" s="4"/>
      <c r="TPT1202" s="4"/>
      <c r="TPU1202" s="4"/>
      <c r="TPV1202" s="4"/>
      <c r="TPW1202" s="4"/>
      <c r="TPX1202" s="4"/>
      <c r="TPY1202" s="4"/>
      <c r="TPZ1202" s="4"/>
      <c r="TQA1202" s="4"/>
      <c r="TQB1202" s="4"/>
      <c r="TQC1202" s="4"/>
      <c r="TQD1202" s="4"/>
      <c r="TQE1202" s="4"/>
      <c r="TQF1202" s="4"/>
      <c r="TQG1202" s="4"/>
      <c r="TQH1202" s="4"/>
      <c r="TQI1202" s="4"/>
      <c r="TQJ1202" s="4"/>
      <c r="TQK1202" s="4"/>
      <c r="TQL1202" s="4"/>
      <c r="TQM1202" s="4"/>
      <c r="TQN1202" s="4"/>
      <c r="TQO1202" s="4"/>
      <c r="TQP1202" s="4"/>
      <c r="TQQ1202" s="4"/>
      <c r="TQR1202" s="4"/>
      <c r="TQS1202" s="4"/>
      <c r="TQT1202" s="4"/>
      <c r="TQU1202" s="4"/>
      <c r="TQV1202" s="4"/>
      <c r="TQW1202" s="4"/>
      <c r="TQX1202" s="4"/>
      <c r="TQY1202" s="4"/>
      <c r="TQZ1202" s="4"/>
      <c r="TRA1202" s="4"/>
      <c r="TRB1202" s="4"/>
      <c r="TRC1202" s="4"/>
      <c r="TRD1202" s="4"/>
      <c r="TRE1202" s="4"/>
      <c r="TRF1202" s="4"/>
      <c r="TRG1202" s="4"/>
      <c r="TRH1202" s="4"/>
      <c r="TRI1202" s="4"/>
      <c r="TRJ1202" s="4"/>
      <c r="TRK1202" s="4"/>
      <c r="TRL1202" s="4"/>
      <c r="TRM1202" s="4"/>
      <c r="TRN1202" s="4"/>
      <c r="TRO1202" s="4"/>
      <c r="TRP1202" s="4"/>
      <c r="TRQ1202" s="4"/>
      <c r="TRR1202" s="4"/>
      <c r="TRS1202" s="4"/>
      <c r="TRT1202" s="4"/>
      <c r="TRU1202" s="4"/>
      <c r="TRV1202" s="4"/>
      <c r="TRW1202" s="4"/>
      <c r="TRX1202" s="4"/>
      <c r="TRY1202" s="4"/>
      <c r="TRZ1202" s="4"/>
      <c r="TSA1202" s="4"/>
      <c r="TSB1202" s="4"/>
      <c r="TSC1202" s="4"/>
      <c r="TSD1202" s="4"/>
      <c r="TSE1202" s="4"/>
      <c r="TSF1202" s="4"/>
      <c r="TSG1202" s="4"/>
      <c r="TSH1202" s="4"/>
      <c r="TSI1202" s="4"/>
      <c r="TSJ1202" s="4"/>
      <c r="TSK1202" s="4"/>
      <c r="TSL1202" s="4"/>
      <c r="TSM1202" s="4"/>
      <c r="TSN1202" s="4"/>
      <c r="TSO1202" s="4"/>
      <c r="TSP1202" s="4"/>
      <c r="TSQ1202" s="4"/>
      <c r="TSR1202" s="4"/>
      <c r="TSS1202" s="4"/>
      <c r="TST1202" s="4"/>
      <c r="TSU1202" s="4"/>
      <c r="TSV1202" s="4"/>
      <c r="TSW1202" s="4"/>
      <c r="TSX1202" s="4"/>
      <c r="TSY1202" s="4"/>
      <c r="TSZ1202" s="4"/>
      <c r="TTA1202" s="4"/>
      <c r="TTB1202" s="4"/>
      <c r="TTC1202" s="4"/>
      <c r="TTD1202" s="4"/>
      <c r="TTE1202" s="4"/>
      <c r="TTF1202" s="4"/>
      <c r="TTG1202" s="4"/>
      <c r="TTH1202" s="4"/>
      <c r="TTI1202" s="4"/>
      <c r="TTJ1202" s="4"/>
      <c r="TTK1202" s="4"/>
      <c r="TTL1202" s="4"/>
      <c r="TTM1202" s="4"/>
      <c r="TTN1202" s="4"/>
      <c r="TTO1202" s="4"/>
      <c r="TTP1202" s="4"/>
      <c r="TTQ1202" s="4"/>
      <c r="TTR1202" s="4"/>
      <c r="TTS1202" s="4"/>
      <c r="TTT1202" s="4"/>
      <c r="TTU1202" s="4"/>
      <c r="TTV1202" s="4"/>
      <c r="TTW1202" s="4"/>
      <c r="TTX1202" s="4"/>
      <c r="TTY1202" s="4"/>
      <c r="TTZ1202" s="4"/>
      <c r="TUA1202" s="4"/>
      <c r="TUB1202" s="4"/>
      <c r="TUC1202" s="4"/>
      <c r="TUD1202" s="4"/>
      <c r="TUE1202" s="4"/>
      <c r="TUF1202" s="4"/>
      <c r="TUG1202" s="4"/>
      <c r="TUH1202" s="4"/>
      <c r="TUI1202" s="4"/>
      <c r="TUJ1202" s="4"/>
      <c r="TUK1202" s="4"/>
      <c r="TUL1202" s="4"/>
      <c r="TUM1202" s="4"/>
      <c r="TUN1202" s="4"/>
      <c r="TUO1202" s="4"/>
      <c r="TUP1202" s="4"/>
      <c r="TUQ1202" s="4"/>
      <c r="TUR1202" s="4"/>
      <c r="TUS1202" s="4"/>
      <c r="TUT1202" s="4"/>
      <c r="TUU1202" s="4"/>
      <c r="TUV1202" s="4"/>
      <c r="TUW1202" s="4"/>
      <c r="TUX1202" s="4"/>
      <c r="TUY1202" s="4"/>
      <c r="TUZ1202" s="4"/>
      <c r="TVA1202" s="4"/>
      <c r="TVB1202" s="4"/>
      <c r="TVC1202" s="4"/>
      <c r="TVD1202" s="4"/>
      <c r="TVE1202" s="4"/>
      <c r="TVF1202" s="4"/>
      <c r="TVG1202" s="4"/>
      <c r="TVH1202" s="4"/>
      <c r="TVI1202" s="4"/>
      <c r="TVJ1202" s="4"/>
      <c r="TVK1202" s="4"/>
      <c r="TVL1202" s="4"/>
      <c r="TVM1202" s="4"/>
      <c r="TVN1202" s="4"/>
      <c r="TVO1202" s="4"/>
      <c r="TVP1202" s="4"/>
      <c r="TVQ1202" s="4"/>
      <c r="TVR1202" s="4"/>
      <c r="TVS1202" s="4"/>
      <c r="TVT1202" s="4"/>
      <c r="TVU1202" s="4"/>
      <c r="TVV1202" s="4"/>
      <c r="TVW1202" s="4"/>
      <c r="TVX1202" s="4"/>
      <c r="TVY1202" s="4"/>
      <c r="TVZ1202" s="4"/>
      <c r="TWA1202" s="4"/>
      <c r="TWB1202" s="4"/>
      <c r="TWC1202" s="4"/>
      <c r="TWD1202" s="4"/>
      <c r="TWE1202" s="4"/>
      <c r="TWF1202" s="4"/>
      <c r="TWG1202" s="4"/>
      <c r="TWH1202" s="4"/>
      <c r="TWI1202" s="4"/>
      <c r="TWJ1202" s="4"/>
      <c r="TWK1202" s="4"/>
      <c r="TWL1202" s="4"/>
      <c r="TWM1202" s="4"/>
      <c r="TWN1202" s="4"/>
      <c r="TWO1202" s="4"/>
      <c r="TWP1202" s="4"/>
      <c r="TWQ1202" s="4"/>
      <c r="TWR1202" s="4"/>
      <c r="TWS1202" s="4"/>
      <c r="TWT1202" s="4"/>
      <c r="TWU1202" s="4"/>
      <c r="TWV1202" s="4"/>
      <c r="TWW1202" s="4"/>
      <c r="TWX1202" s="4"/>
      <c r="TWY1202" s="4"/>
      <c r="TWZ1202" s="4"/>
      <c r="TXA1202" s="4"/>
      <c r="TXB1202" s="4"/>
      <c r="TXC1202" s="4"/>
      <c r="TXD1202" s="4"/>
      <c r="TXE1202" s="4"/>
      <c r="TXF1202" s="4"/>
      <c r="TXG1202" s="4"/>
      <c r="TXH1202" s="4"/>
      <c r="TXI1202" s="4"/>
      <c r="TXJ1202" s="4"/>
      <c r="TXK1202" s="4"/>
      <c r="TXL1202" s="4"/>
      <c r="TXM1202" s="4"/>
      <c r="TXN1202" s="4"/>
      <c r="TXO1202" s="4"/>
      <c r="TXP1202" s="4"/>
      <c r="TXQ1202" s="4"/>
      <c r="TXR1202" s="4"/>
      <c r="TXS1202" s="4"/>
      <c r="TXT1202" s="4"/>
      <c r="TXU1202" s="4"/>
      <c r="TXV1202" s="4"/>
      <c r="TXW1202" s="4"/>
      <c r="TXX1202" s="4"/>
      <c r="TXY1202" s="4"/>
      <c r="TXZ1202" s="4"/>
      <c r="TYA1202" s="4"/>
      <c r="TYB1202" s="4"/>
      <c r="TYC1202" s="4"/>
      <c r="TYD1202" s="4"/>
      <c r="TYE1202" s="4"/>
      <c r="TYF1202" s="4"/>
      <c r="TYG1202" s="4"/>
      <c r="TYH1202" s="4"/>
      <c r="TYI1202" s="4"/>
      <c r="TYJ1202" s="4"/>
      <c r="TYK1202" s="4"/>
      <c r="TYL1202" s="4"/>
      <c r="TYM1202" s="4"/>
      <c r="TYN1202" s="4"/>
      <c r="TYO1202" s="4"/>
      <c r="TYP1202" s="4"/>
      <c r="TYQ1202" s="4"/>
      <c r="TYR1202" s="4"/>
      <c r="TYS1202" s="4"/>
      <c r="TYT1202" s="4"/>
      <c r="TYU1202" s="4"/>
      <c r="TYV1202" s="4"/>
      <c r="TYW1202" s="4"/>
      <c r="TYX1202" s="4"/>
      <c r="TYY1202" s="4"/>
      <c r="TYZ1202" s="4"/>
      <c r="TZA1202" s="4"/>
      <c r="TZB1202" s="4"/>
      <c r="TZC1202" s="4"/>
      <c r="TZD1202" s="4"/>
      <c r="TZE1202" s="4"/>
      <c r="TZF1202" s="4"/>
      <c r="TZG1202" s="4"/>
      <c r="TZH1202" s="4"/>
      <c r="TZI1202" s="4"/>
      <c r="TZJ1202" s="4"/>
      <c r="TZK1202" s="4"/>
      <c r="TZL1202" s="4"/>
      <c r="TZM1202" s="4"/>
      <c r="TZN1202" s="4"/>
      <c r="TZO1202" s="4"/>
      <c r="TZP1202" s="4"/>
      <c r="TZQ1202" s="4"/>
      <c r="TZR1202" s="4"/>
      <c r="TZS1202" s="4"/>
      <c r="TZT1202" s="4"/>
      <c r="TZU1202" s="4"/>
      <c r="TZV1202" s="4"/>
      <c r="TZW1202" s="4"/>
      <c r="TZX1202" s="4"/>
      <c r="TZY1202" s="4"/>
      <c r="TZZ1202" s="4"/>
      <c r="UAA1202" s="4"/>
      <c r="UAB1202" s="4"/>
      <c r="UAC1202" s="4"/>
      <c r="UAD1202" s="4"/>
      <c r="UAE1202" s="4"/>
      <c r="UAF1202" s="4"/>
      <c r="UAG1202" s="4"/>
      <c r="UAH1202" s="4"/>
      <c r="UAI1202" s="4"/>
      <c r="UAJ1202" s="4"/>
      <c r="UAK1202" s="4"/>
      <c r="UAL1202" s="4"/>
      <c r="UAM1202" s="4"/>
      <c r="UAN1202" s="4"/>
      <c r="UAO1202" s="4"/>
      <c r="UAP1202" s="4"/>
      <c r="UAQ1202" s="4"/>
      <c r="UAR1202" s="4"/>
      <c r="UAS1202" s="4"/>
      <c r="UAT1202" s="4"/>
      <c r="UAU1202" s="4"/>
      <c r="UAV1202" s="4"/>
      <c r="UAW1202" s="4"/>
      <c r="UAX1202" s="4"/>
      <c r="UAY1202" s="4"/>
      <c r="UAZ1202" s="4"/>
      <c r="UBA1202" s="4"/>
      <c r="UBB1202" s="4"/>
      <c r="UBC1202" s="4"/>
      <c r="UBD1202" s="4"/>
      <c r="UBE1202" s="4"/>
      <c r="UBF1202" s="4"/>
      <c r="UBG1202" s="4"/>
      <c r="UBH1202" s="4"/>
      <c r="UBI1202" s="4"/>
      <c r="UBJ1202" s="4"/>
      <c r="UBK1202" s="4"/>
      <c r="UBL1202" s="4"/>
      <c r="UBM1202" s="4"/>
      <c r="UBN1202" s="4"/>
      <c r="UBO1202" s="4"/>
      <c r="UBP1202" s="4"/>
      <c r="UBQ1202" s="4"/>
      <c r="UBR1202" s="4"/>
      <c r="UBS1202" s="4"/>
      <c r="UBT1202" s="4"/>
      <c r="UBU1202" s="4"/>
      <c r="UBV1202" s="4"/>
      <c r="UBW1202" s="4"/>
      <c r="UBX1202" s="4"/>
      <c r="UBY1202" s="4"/>
      <c r="UBZ1202" s="4"/>
      <c r="UCA1202" s="4"/>
      <c r="UCB1202" s="4"/>
      <c r="UCC1202" s="4"/>
      <c r="UCD1202" s="4"/>
      <c r="UCE1202" s="4"/>
      <c r="UCF1202" s="4"/>
      <c r="UCG1202" s="4"/>
      <c r="UCH1202" s="4"/>
      <c r="UCI1202" s="4"/>
      <c r="UCJ1202" s="4"/>
      <c r="UCK1202" s="4"/>
      <c r="UCL1202" s="4"/>
      <c r="UCM1202" s="4"/>
      <c r="UCN1202" s="4"/>
      <c r="UCO1202" s="4"/>
      <c r="UCP1202" s="4"/>
      <c r="UCQ1202" s="4"/>
      <c r="UCR1202" s="4"/>
      <c r="UCS1202" s="4"/>
      <c r="UCT1202" s="4"/>
      <c r="UCU1202" s="4"/>
      <c r="UCV1202" s="4"/>
      <c r="UCW1202" s="4"/>
      <c r="UCX1202" s="4"/>
      <c r="UCY1202" s="4"/>
      <c r="UCZ1202" s="4"/>
      <c r="UDA1202" s="4"/>
      <c r="UDB1202" s="4"/>
      <c r="UDC1202" s="4"/>
      <c r="UDD1202" s="4"/>
      <c r="UDE1202" s="4"/>
      <c r="UDF1202" s="4"/>
      <c r="UDG1202" s="4"/>
      <c r="UDH1202" s="4"/>
      <c r="UDI1202" s="4"/>
      <c r="UDJ1202" s="4"/>
      <c r="UDK1202" s="4"/>
      <c r="UDL1202" s="4"/>
      <c r="UDM1202" s="4"/>
      <c r="UDN1202" s="4"/>
      <c r="UDO1202" s="4"/>
      <c r="UDP1202" s="4"/>
      <c r="UDQ1202" s="4"/>
      <c r="UDR1202" s="4"/>
      <c r="UDS1202" s="4"/>
      <c r="UDT1202" s="4"/>
      <c r="UDU1202" s="4"/>
      <c r="UDV1202" s="4"/>
      <c r="UDW1202" s="4"/>
      <c r="UDX1202" s="4"/>
      <c r="UDY1202" s="4"/>
      <c r="UDZ1202" s="4"/>
      <c r="UEA1202" s="4"/>
      <c r="UEB1202" s="4"/>
      <c r="UEC1202" s="4"/>
      <c r="UED1202" s="4"/>
      <c r="UEE1202" s="4"/>
      <c r="UEF1202" s="4"/>
      <c r="UEG1202" s="4"/>
      <c r="UEH1202" s="4"/>
      <c r="UEI1202" s="4"/>
      <c r="UEJ1202" s="4"/>
      <c r="UEK1202" s="4"/>
      <c r="UEL1202" s="4"/>
      <c r="UEM1202" s="4"/>
      <c r="UEN1202" s="4"/>
      <c r="UEO1202" s="4"/>
      <c r="UEP1202" s="4"/>
      <c r="UEQ1202" s="4"/>
      <c r="UER1202" s="4"/>
      <c r="UES1202" s="4"/>
      <c r="UET1202" s="4"/>
      <c r="UEU1202" s="4"/>
      <c r="UEV1202" s="4"/>
      <c r="UEW1202" s="4"/>
      <c r="UEX1202" s="4"/>
      <c r="UEY1202" s="4"/>
      <c r="UEZ1202" s="4"/>
      <c r="UFA1202" s="4"/>
      <c r="UFB1202" s="4"/>
      <c r="UFC1202" s="4"/>
      <c r="UFD1202" s="4"/>
      <c r="UFE1202" s="4"/>
      <c r="UFF1202" s="4"/>
      <c r="UFG1202" s="4"/>
      <c r="UFH1202" s="4"/>
      <c r="UFI1202" s="4"/>
      <c r="UFJ1202" s="4"/>
      <c r="UFK1202" s="4"/>
      <c r="UFL1202" s="4"/>
      <c r="UFM1202" s="4"/>
      <c r="UFN1202" s="4"/>
      <c r="UFO1202" s="4"/>
      <c r="UFP1202" s="4"/>
      <c r="UFQ1202" s="4"/>
      <c r="UFR1202" s="4"/>
      <c r="UFS1202" s="4"/>
      <c r="UFT1202" s="4"/>
      <c r="UFU1202" s="4"/>
      <c r="UFV1202" s="4"/>
      <c r="UFW1202" s="4"/>
      <c r="UFX1202" s="4"/>
      <c r="UFY1202" s="4"/>
      <c r="UFZ1202" s="4"/>
      <c r="UGA1202" s="4"/>
      <c r="UGB1202" s="4"/>
      <c r="UGC1202" s="4"/>
      <c r="UGD1202" s="4"/>
      <c r="UGE1202" s="4"/>
      <c r="UGF1202" s="4"/>
      <c r="UGG1202" s="4"/>
      <c r="UGH1202" s="4"/>
      <c r="UGI1202" s="4"/>
      <c r="UGJ1202" s="4"/>
      <c r="UGK1202" s="4"/>
      <c r="UGL1202" s="4"/>
      <c r="UGM1202" s="4"/>
      <c r="UGN1202" s="4"/>
      <c r="UGO1202" s="4"/>
      <c r="UGP1202" s="4"/>
      <c r="UGQ1202" s="4"/>
      <c r="UGR1202" s="4"/>
      <c r="UGS1202" s="4"/>
      <c r="UGT1202" s="4"/>
      <c r="UGU1202" s="4"/>
      <c r="UGV1202" s="4"/>
      <c r="UGW1202" s="4"/>
      <c r="UGX1202" s="4"/>
      <c r="UGY1202" s="4"/>
      <c r="UGZ1202" s="4"/>
      <c r="UHA1202" s="4"/>
      <c r="UHB1202" s="4"/>
      <c r="UHC1202" s="4"/>
      <c r="UHD1202" s="4"/>
      <c r="UHE1202" s="4"/>
      <c r="UHF1202" s="4"/>
      <c r="UHG1202" s="4"/>
      <c r="UHH1202" s="4"/>
      <c r="UHI1202" s="4"/>
      <c r="UHJ1202" s="4"/>
      <c r="UHK1202" s="4"/>
      <c r="UHL1202" s="4"/>
      <c r="UHM1202" s="4"/>
      <c r="UHN1202" s="4"/>
      <c r="UHO1202" s="4"/>
      <c r="UHP1202" s="4"/>
      <c r="UHQ1202" s="4"/>
      <c r="UHR1202" s="4"/>
      <c r="UHS1202" s="4"/>
      <c r="UHT1202" s="4"/>
      <c r="UHU1202" s="4"/>
      <c r="UHV1202" s="4"/>
      <c r="UHW1202" s="4"/>
      <c r="UHX1202" s="4"/>
      <c r="UHY1202" s="4"/>
      <c r="UHZ1202" s="4"/>
      <c r="UIA1202" s="4"/>
      <c r="UIB1202" s="4"/>
      <c r="UIC1202" s="4"/>
      <c r="UID1202" s="4"/>
      <c r="UIE1202" s="4"/>
      <c r="UIF1202" s="4"/>
      <c r="UIG1202" s="4"/>
      <c r="UIH1202" s="4"/>
      <c r="UII1202" s="4"/>
      <c r="UIJ1202" s="4"/>
      <c r="UIK1202" s="4"/>
      <c r="UIL1202" s="4"/>
      <c r="UIM1202" s="4"/>
      <c r="UIN1202" s="4"/>
      <c r="UIO1202" s="4"/>
      <c r="UIP1202" s="4"/>
      <c r="UIQ1202" s="4"/>
      <c r="UIR1202" s="4"/>
      <c r="UIS1202" s="4"/>
      <c r="UIT1202" s="4"/>
      <c r="UIU1202" s="4"/>
      <c r="UIV1202" s="4"/>
      <c r="UIW1202" s="4"/>
      <c r="UIX1202" s="4"/>
      <c r="UIY1202" s="4"/>
      <c r="UIZ1202" s="4"/>
      <c r="UJA1202" s="4"/>
      <c r="UJB1202" s="4"/>
      <c r="UJC1202" s="4"/>
      <c r="UJD1202" s="4"/>
      <c r="UJE1202" s="4"/>
      <c r="UJF1202" s="4"/>
      <c r="UJG1202" s="4"/>
      <c r="UJH1202" s="4"/>
      <c r="UJI1202" s="4"/>
      <c r="UJJ1202" s="4"/>
      <c r="UJK1202" s="4"/>
      <c r="UJL1202" s="4"/>
      <c r="UJM1202" s="4"/>
      <c r="UJN1202" s="4"/>
      <c r="UJO1202" s="4"/>
      <c r="UJP1202" s="4"/>
      <c r="UJQ1202" s="4"/>
      <c r="UJR1202" s="4"/>
      <c r="UJS1202" s="4"/>
      <c r="UJT1202" s="4"/>
      <c r="UJU1202" s="4"/>
      <c r="UJV1202" s="4"/>
      <c r="UJW1202" s="4"/>
      <c r="UJX1202" s="4"/>
      <c r="UJY1202" s="4"/>
      <c r="UJZ1202" s="4"/>
      <c r="UKA1202" s="4"/>
      <c r="UKB1202" s="4"/>
      <c r="UKC1202" s="4"/>
      <c r="UKD1202" s="4"/>
      <c r="UKE1202" s="4"/>
      <c r="UKF1202" s="4"/>
      <c r="UKG1202" s="4"/>
      <c r="UKH1202" s="4"/>
      <c r="UKI1202" s="4"/>
      <c r="UKJ1202" s="4"/>
      <c r="UKK1202" s="4"/>
      <c r="UKL1202" s="4"/>
      <c r="UKM1202" s="4"/>
      <c r="UKN1202" s="4"/>
      <c r="UKO1202" s="4"/>
      <c r="UKP1202" s="4"/>
      <c r="UKQ1202" s="4"/>
      <c r="UKR1202" s="4"/>
      <c r="UKS1202" s="4"/>
      <c r="UKT1202" s="4"/>
      <c r="UKU1202" s="4"/>
      <c r="UKV1202" s="4"/>
      <c r="UKW1202" s="4"/>
      <c r="UKX1202" s="4"/>
      <c r="UKY1202" s="4"/>
      <c r="UKZ1202" s="4"/>
      <c r="ULA1202" s="4"/>
      <c r="ULB1202" s="4"/>
      <c r="ULC1202" s="4"/>
      <c r="ULD1202" s="4"/>
      <c r="ULE1202" s="4"/>
      <c r="ULF1202" s="4"/>
      <c r="ULG1202" s="4"/>
      <c r="ULH1202" s="4"/>
      <c r="ULI1202" s="4"/>
      <c r="ULJ1202" s="4"/>
      <c r="ULK1202" s="4"/>
      <c r="ULL1202" s="4"/>
      <c r="ULM1202" s="4"/>
      <c r="ULN1202" s="4"/>
      <c r="ULO1202" s="4"/>
      <c r="ULP1202" s="4"/>
      <c r="ULQ1202" s="4"/>
      <c r="ULR1202" s="4"/>
      <c r="ULS1202" s="4"/>
      <c r="ULT1202" s="4"/>
      <c r="ULU1202" s="4"/>
      <c r="ULV1202" s="4"/>
      <c r="ULW1202" s="4"/>
      <c r="ULX1202" s="4"/>
      <c r="ULY1202" s="4"/>
      <c r="ULZ1202" s="4"/>
      <c r="UMA1202" s="4"/>
      <c r="UMB1202" s="4"/>
      <c r="UMC1202" s="4"/>
      <c r="UMD1202" s="4"/>
      <c r="UME1202" s="4"/>
      <c r="UMF1202" s="4"/>
      <c r="UMG1202" s="4"/>
      <c r="UMH1202" s="4"/>
      <c r="UMI1202" s="4"/>
      <c r="UMJ1202" s="4"/>
      <c r="UMK1202" s="4"/>
      <c r="UML1202" s="4"/>
      <c r="UMM1202" s="4"/>
      <c r="UMN1202" s="4"/>
      <c r="UMO1202" s="4"/>
      <c r="UMP1202" s="4"/>
      <c r="UMQ1202" s="4"/>
      <c r="UMR1202" s="4"/>
      <c r="UMS1202" s="4"/>
      <c r="UMT1202" s="4"/>
      <c r="UMU1202" s="4"/>
      <c r="UMV1202" s="4"/>
      <c r="UMW1202" s="4"/>
      <c r="UMX1202" s="4"/>
      <c r="UMY1202" s="4"/>
      <c r="UMZ1202" s="4"/>
      <c r="UNA1202" s="4"/>
      <c r="UNB1202" s="4"/>
      <c r="UNC1202" s="4"/>
      <c r="UND1202" s="4"/>
      <c r="UNE1202" s="4"/>
      <c r="UNF1202" s="4"/>
      <c r="UNG1202" s="4"/>
      <c r="UNH1202" s="4"/>
      <c r="UNI1202" s="4"/>
      <c r="UNJ1202" s="4"/>
      <c r="UNK1202" s="4"/>
      <c r="UNL1202" s="4"/>
      <c r="UNM1202" s="4"/>
      <c r="UNN1202" s="4"/>
      <c r="UNO1202" s="4"/>
      <c r="UNP1202" s="4"/>
      <c r="UNQ1202" s="4"/>
      <c r="UNR1202" s="4"/>
      <c r="UNS1202" s="4"/>
      <c r="UNT1202" s="4"/>
      <c r="UNU1202" s="4"/>
      <c r="UNV1202" s="4"/>
      <c r="UNW1202" s="4"/>
      <c r="UNX1202" s="4"/>
      <c r="UNY1202" s="4"/>
      <c r="UNZ1202" s="4"/>
      <c r="UOA1202" s="4"/>
      <c r="UOB1202" s="4"/>
      <c r="UOC1202" s="4"/>
      <c r="UOD1202" s="4"/>
      <c r="UOE1202" s="4"/>
      <c r="UOF1202" s="4"/>
      <c r="UOG1202" s="4"/>
      <c r="UOH1202" s="4"/>
      <c r="UOI1202" s="4"/>
      <c r="UOJ1202" s="4"/>
      <c r="UOK1202" s="4"/>
      <c r="UOL1202" s="4"/>
      <c r="UOM1202" s="4"/>
      <c r="UON1202" s="4"/>
      <c r="UOO1202" s="4"/>
      <c r="UOP1202" s="4"/>
      <c r="UOQ1202" s="4"/>
      <c r="UOR1202" s="4"/>
      <c r="UOS1202" s="4"/>
      <c r="UOT1202" s="4"/>
      <c r="UOU1202" s="4"/>
      <c r="UOV1202" s="4"/>
      <c r="UOW1202" s="4"/>
      <c r="UOX1202" s="4"/>
      <c r="UOY1202" s="4"/>
      <c r="UOZ1202" s="4"/>
      <c r="UPA1202" s="4"/>
      <c r="UPB1202" s="4"/>
      <c r="UPC1202" s="4"/>
      <c r="UPD1202" s="4"/>
      <c r="UPE1202" s="4"/>
      <c r="UPF1202" s="4"/>
      <c r="UPG1202" s="4"/>
      <c r="UPH1202" s="4"/>
      <c r="UPI1202" s="4"/>
      <c r="UPJ1202" s="4"/>
      <c r="UPK1202" s="4"/>
      <c r="UPL1202" s="4"/>
      <c r="UPM1202" s="4"/>
      <c r="UPN1202" s="4"/>
      <c r="UPO1202" s="4"/>
      <c r="UPP1202" s="4"/>
      <c r="UPQ1202" s="4"/>
      <c r="UPR1202" s="4"/>
      <c r="UPS1202" s="4"/>
      <c r="UPT1202" s="4"/>
      <c r="UPU1202" s="4"/>
      <c r="UPV1202" s="4"/>
      <c r="UPW1202" s="4"/>
      <c r="UPX1202" s="4"/>
      <c r="UPY1202" s="4"/>
      <c r="UPZ1202" s="4"/>
      <c r="UQA1202" s="4"/>
      <c r="UQB1202" s="4"/>
      <c r="UQC1202" s="4"/>
      <c r="UQD1202" s="4"/>
      <c r="UQE1202" s="4"/>
      <c r="UQF1202" s="4"/>
      <c r="UQG1202" s="4"/>
      <c r="UQH1202" s="4"/>
      <c r="UQI1202" s="4"/>
      <c r="UQJ1202" s="4"/>
      <c r="UQK1202" s="4"/>
      <c r="UQL1202" s="4"/>
      <c r="UQM1202" s="4"/>
      <c r="UQN1202" s="4"/>
      <c r="UQO1202" s="4"/>
      <c r="UQP1202" s="4"/>
      <c r="UQQ1202" s="4"/>
      <c r="UQR1202" s="4"/>
      <c r="UQS1202" s="4"/>
      <c r="UQT1202" s="4"/>
      <c r="UQU1202" s="4"/>
      <c r="UQV1202" s="4"/>
      <c r="UQW1202" s="4"/>
      <c r="UQX1202" s="4"/>
      <c r="UQY1202" s="4"/>
      <c r="UQZ1202" s="4"/>
      <c r="URA1202" s="4"/>
      <c r="URB1202" s="4"/>
      <c r="URC1202" s="4"/>
      <c r="URD1202" s="4"/>
      <c r="URE1202" s="4"/>
      <c r="URF1202" s="4"/>
      <c r="URG1202" s="4"/>
      <c r="URH1202" s="4"/>
      <c r="URI1202" s="4"/>
      <c r="URJ1202" s="4"/>
      <c r="URK1202" s="4"/>
      <c r="URL1202" s="4"/>
      <c r="URM1202" s="4"/>
      <c r="URN1202" s="4"/>
      <c r="URO1202" s="4"/>
      <c r="URP1202" s="4"/>
      <c r="URQ1202" s="4"/>
      <c r="URR1202" s="4"/>
      <c r="URS1202" s="4"/>
      <c r="URT1202" s="4"/>
      <c r="URU1202" s="4"/>
      <c r="URV1202" s="4"/>
      <c r="URW1202" s="4"/>
      <c r="URX1202" s="4"/>
      <c r="URY1202" s="4"/>
      <c r="URZ1202" s="4"/>
      <c r="USA1202" s="4"/>
      <c r="USB1202" s="4"/>
      <c r="USC1202" s="4"/>
      <c r="USD1202" s="4"/>
      <c r="USE1202" s="4"/>
      <c r="USF1202" s="4"/>
      <c r="USG1202" s="4"/>
      <c r="USH1202" s="4"/>
      <c r="USI1202" s="4"/>
      <c r="USJ1202" s="4"/>
      <c r="USK1202" s="4"/>
      <c r="USL1202" s="4"/>
      <c r="USM1202" s="4"/>
      <c r="USN1202" s="4"/>
      <c r="USO1202" s="4"/>
      <c r="USP1202" s="4"/>
      <c r="USQ1202" s="4"/>
      <c r="USR1202" s="4"/>
      <c r="USS1202" s="4"/>
      <c r="UST1202" s="4"/>
      <c r="USU1202" s="4"/>
      <c r="USV1202" s="4"/>
      <c r="USW1202" s="4"/>
      <c r="USX1202" s="4"/>
      <c r="USY1202" s="4"/>
      <c r="USZ1202" s="4"/>
      <c r="UTA1202" s="4"/>
      <c r="UTB1202" s="4"/>
      <c r="UTC1202" s="4"/>
      <c r="UTD1202" s="4"/>
      <c r="UTE1202" s="4"/>
      <c r="UTF1202" s="4"/>
      <c r="UTG1202" s="4"/>
      <c r="UTH1202" s="4"/>
      <c r="UTI1202" s="4"/>
      <c r="UTJ1202" s="4"/>
      <c r="UTK1202" s="4"/>
      <c r="UTL1202" s="4"/>
      <c r="UTM1202" s="4"/>
      <c r="UTN1202" s="4"/>
      <c r="UTO1202" s="4"/>
      <c r="UTP1202" s="4"/>
      <c r="UTQ1202" s="4"/>
      <c r="UTR1202" s="4"/>
      <c r="UTS1202" s="4"/>
      <c r="UTT1202" s="4"/>
      <c r="UTU1202" s="4"/>
      <c r="UTV1202" s="4"/>
      <c r="UTW1202" s="4"/>
      <c r="UTX1202" s="4"/>
      <c r="UTY1202" s="4"/>
      <c r="UTZ1202" s="4"/>
      <c r="UUA1202" s="4"/>
      <c r="UUB1202" s="4"/>
      <c r="UUC1202" s="4"/>
      <c r="UUD1202" s="4"/>
      <c r="UUE1202" s="4"/>
      <c r="UUF1202" s="4"/>
      <c r="UUG1202" s="4"/>
      <c r="UUH1202" s="4"/>
      <c r="UUI1202" s="4"/>
      <c r="UUJ1202" s="4"/>
      <c r="UUK1202" s="4"/>
      <c r="UUL1202" s="4"/>
      <c r="UUM1202" s="4"/>
      <c r="UUN1202" s="4"/>
      <c r="UUO1202" s="4"/>
      <c r="UUP1202" s="4"/>
      <c r="UUQ1202" s="4"/>
      <c r="UUR1202" s="4"/>
      <c r="UUS1202" s="4"/>
      <c r="UUT1202" s="4"/>
      <c r="UUU1202" s="4"/>
      <c r="UUV1202" s="4"/>
      <c r="UUW1202" s="4"/>
      <c r="UUX1202" s="4"/>
      <c r="UUY1202" s="4"/>
      <c r="UUZ1202" s="4"/>
      <c r="UVA1202" s="4"/>
      <c r="UVB1202" s="4"/>
      <c r="UVC1202" s="4"/>
      <c r="UVD1202" s="4"/>
      <c r="UVE1202" s="4"/>
      <c r="UVF1202" s="4"/>
      <c r="UVG1202" s="4"/>
      <c r="UVH1202" s="4"/>
      <c r="UVI1202" s="4"/>
      <c r="UVJ1202" s="4"/>
      <c r="UVK1202" s="4"/>
      <c r="UVL1202" s="4"/>
      <c r="UVM1202" s="4"/>
      <c r="UVN1202" s="4"/>
      <c r="UVO1202" s="4"/>
      <c r="UVP1202" s="4"/>
      <c r="UVQ1202" s="4"/>
      <c r="UVR1202" s="4"/>
      <c r="UVS1202" s="4"/>
      <c r="UVT1202" s="4"/>
      <c r="UVU1202" s="4"/>
      <c r="UVV1202" s="4"/>
      <c r="UVW1202" s="4"/>
      <c r="UVX1202" s="4"/>
      <c r="UVY1202" s="4"/>
      <c r="UVZ1202" s="4"/>
      <c r="UWA1202" s="4"/>
      <c r="UWB1202" s="4"/>
      <c r="UWC1202" s="4"/>
      <c r="UWD1202" s="4"/>
      <c r="UWE1202" s="4"/>
      <c r="UWF1202" s="4"/>
      <c r="UWG1202" s="4"/>
      <c r="UWH1202" s="4"/>
      <c r="UWI1202" s="4"/>
      <c r="UWJ1202" s="4"/>
      <c r="UWK1202" s="4"/>
      <c r="UWL1202" s="4"/>
      <c r="UWM1202" s="4"/>
      <c r="UWN1202" s="4"/>
      <c r="UWO1202" s="4"/>
      <c r="UWP1202" s="4"/>
      <c r="UWQ1202" s="4"/>
      <c r="UWR1202" s="4"/>
      <c r="UWS1202" s="4"/>
      <c r="UWT1202" s="4"/>
      <c r="UWU1202" s="4"/>
      <c r="UWV1202" s="4"/>
      <c r="UWW1202" s="4"/>
      <c r="UWX1202" s="4"/>
      <c r="UWY1202" s="4"/>
      <c r="UWZ1202" s="4"/>
      <c r="UXA1202" s="4"/>
      <c r="UXB1202" s="4"/>
      <c r="UXC1202" s="4"/>
      <c r="UXD1202" s="4"/>
      <c r="UXE1202" s="4"/>
      <c r="UXF1202" s="4"/>
      <c r="UXG1202" s="4"/>
      <c r="UXH1202" s="4"/>
      <c r="UXI1202" s="4"/>
      <c r="UXJ1202" s="4"/>
      <c r="UXK1202" s="4"/>
      <c r="UXL1202" s="4"/>
      <c r="UXM1202" s="4"/>
      <c r="UXN1202" s="4"/>
      <c r="UXO1202" s="4"/>
      <c r="UXP1202" s="4"/>
      <c r="UXQ1202" s="4"/>
      <c r="UXR1202" s="4"/>
      <c r="UXS1202" s="4"/>
      <c r="UXT1202" s="4"/>
      <c r="UXU1202" s="4"/>
      <c r="UXV1202" s="4"/>
      <c r="UXW1202" s="4"/>
      <c r="UXX1202" s="4"/>
      <c r="UXY1202" s="4"/>
      <c r="UXZ1202" s="4"/>
      <c r="UYA1202" s="4"/>
      <c r="UYB1202" s="4"/>
      <c r="UYC1202" s="4"/>
      <c r="UYD1202" s="4"/>
      <c r="UYE1202" s="4"/>
      <c r="UYF1202" s="4"/>
      <c r="UYG1202" s="4"/>
      <c r="UYH1202" s="4"/>
      <c r="UYI1202" s="4"/>
      <c r="UYJ1202" s="4"/>
      <c r="UYK1202" s="4"/>
      <c r="UYL1202" s="4"/>
      <c r="UYM1202" s="4"/>
      <c r="UYN1202" s="4"/>
      <c r="UYO1202" s="4"/>
      <c r="UYP1202" s="4"/>
      <c r="UYQ1202" s="4"/>
      <c r="UYR1202" s="4"/>
      <c r="UYS1202" s="4"/>
      <c r="UYT1202" s="4"/>
      <c r="UYU1202" s="4"/>
      <c r="UYV1202" s="4"/>
      <c r="UYW1202" s="4"/>
      <c r="UYX1202" s="4"/>
      <c r="UYY1202" s="4"/>
      <c r="UYZ1202" s="4"/>
      <c r="UZA1202" s="4"/>
      <c r="UZB1202" s="4"/>
      <c r="UZC1202" s="4"/>
      <c r="UZD1202" s="4"/>
      <c r="UZE1202" s="4"/>
      <c r="UZF1202" s="4"/>
      <c r="UZG1202" s="4"/>
      <c r="UZH1202" s="4"/>
      <c r="UZI1202" s="4"/>
      <c r="UZJ1202" s="4"/>
      <c r="UZK1202" s="4"/>
      <c r="UZL1202" s="4"/>
      <c r="UZM1202" s="4"/>
      <c r="UZN1202" s="4"/>
      <c r="UZO1202" s="4"/>
      <c r="UZP1202" s="4"/>
      <c r="UZQ1202" s="4"/>
      <c r="UZR1202" s="4"/>
      <c r="UZS1202" s="4"/>
      <c r="UZT1202" s="4"/>
      <c r="UZU1202" s="4"/>
      <c r="UZV1202" s="4"/>
      <c r="UZW1202" s="4"/>
      <c r="UZX1202" s="4"/>
      <c r="UZY1202" s="4"/>
      <c r="UZZ1202" s="4"/>
      <c r="VAA1202" s="4"/>
      <c r="VAB1202" s="4"/>
      <c r="VAC1202" s="4"/>
      <c r="VAD1202" s="4"/>
      <c r="VAE1202" s="4"/>
      <c r="VAF1202" s="4"/>
      <c r="VAG1202" s="4"/>
      <c r="VAH1202" s="4"/>
      <c r="VAI1202" s="4"/>
      <c r="VAJ1202" s="4"/>
      <c r="VAK1202" s="4"/>
      <c r="VAL1202" s="4"/>
      <c r="VAM1202" s="4"/>
      <c r="VAN1202" s="4"/>
      <c r="VAO1202" s="4"/>
      <c r="VAP1202" s="4"/>
      <c r="VAQ1202" s="4"/>
      <c r="VAR1202" s="4"/>
      <c r="VAS1202" s="4"/>
      <c r="VAT1202" s="4"/>
      <c r="VAU1202" s="4"/>
      <c r="VAV1202" s="4"/>
      <c r="VAW1202" s="4"/>
      <c r="VAX1202" s="4"/>
      <c r="VAY1202" s="4"/>
      <c r="VAZ1202" s="4"/>
      <c r="VBA1202" s="4"/>
      <c r="VBB1202" s="4"/>
      <c r="VBC1202" s="4"/>
      <c r="VBD1202" s="4"/>
      <c r="VBE1202" s="4"/>
      <c r="VBF1202" s="4"/>
      <c r="VBG1202" s="4"/>
      <c r="VBH1202" s="4"/>
      <c r="VBI1202" s="4"/>
      <c r="VBJ1202" s="4"/>
      <c r="VBK1202" s="4"/>
      <c r="VBL1202" s="4"/>
      <c r="VBM1202" s="4"/>
      <c r="VBN1202" s="4"/>
      <c r="VBO1202" s="4"/>
      <c r="VBP1202" s="4"/>
      <c r="VBQ1202" s="4"/>
      <c r="VBR1202" s="4"/>
      <c r="VBS1202" s="4"/>
      <c r="VBT1202" s="4"/>
      <c r="VBU1202" s="4"/>
      <c r="VBV1202" s="4"/>
      <c r="VBW1202" s="4"/>
      <c r="VBX1202" s="4"/>
      <c r="VBY1202" s="4"/>
      <c r="VBZ1202" s="4"/>
      <c r="VCA1202" s="4"/>
      <c r="VCB1202" s="4"/>
      <c r="VCC1202" s="4"/>
      <c r="VCD1202" s="4"/>
      <c r="VCE1202" s="4"/>
      <c r="VCF1202" s="4"/>
      <c r="VCG1202" s="4"/>
      <c r="VCH1202" s="4"/>
      <c r="VCI1202" s="4"/>
      <c r="VCJ1202" s="4"/>
      <c r="VCK1202" s="4"/>
      <c r="VCL1202" s="4"/>
      <c r="VCM1202" s="4"/>
      <c r="VCN1202" s="4"/>
      <c r="VCO1202" s="4"/>
      <c r="VCP1202" s="4"/>
      <c r="VCQ1202" s="4"/>
      <c r="VCR1202" s="4"/>
      <c r="VCS1202" s="4"/>
      <c r="VCT1202" s="4"/>
      <c r="VCU1202" s="4"/>
      <c r="VCV1202" s="4"/>
      <c r="VCW1202" s="4"/>
      <c r="VCX1202" s="4"/>
      <c r="VCY1202" s="4"/>
      <c r="VCZ1202" s="4"/>
      <c r="VDA1202" s="4"/>
      <c r="VDB1202" s="4"/>
      <c r="VDC1202" s="4"/>
      <c r="VDD1202" s="4"/>
      <c r="VDE1202" s="4"/>
      <c r="VDF1202" s="4"/>
      <c r="VDG1202" s="4"/>
      <c r="VDH1202" s="4"/>
      <c r="VDI1202" s="4"/>
      <c r="VDJ1202" s="4"/>
      <c r="VDK1202" s="4"/>
      <c r="VDL1202" s="4"/>
      <c r="VDM1202" s="4"/>
      <c r="VDN1202" s="4"/>
      <c r="VDO1202" s="4"/>
      <c r="VDP1202" s="4"/>
      <c r="VDQ1202" s="4"/>
      <c r="VDR1202" s="4"/>
      <c r="VDS1202" s="4"/>
      <c r="VDT1202" s="4"/>
      <c r="VDU1202" s="4"/>
      <c r="VDV1202" s="4"/>
      <c r="VDW1202" s="4"/>
      <c r="VDX1202" s="4"/>
      <c r="VDY1202" s="4"/>
      <c r="VDZ1202" s="4"/>
      <c r="VEA1202" s="4"/>
      <c r="VEB1202" s="4"/>
      <c r="VEC1202" s="4"/>
      <c r="VED1202" s="4"/>
      <c r="VEE1202" s="4"/>
      <c r="VEF1202" s="4"/>
      <c r="VEG1202" s="4"/>
      <c r="VEH1202" s="4"/>
      <c r="VEI1202" s="4"/>
      <c r="VEJ1202" s="4"/>
      <c r="VEK1202" s="4"/>
      <c r="VEL1202" s="4"/>
      <c r="VEM1202" s="4"/>
      <c r="VEN1202" s="4"/>
      <c r="VEO1202" s="4"/>
      <c r="VEP1202" s="4"/>
      <c r="VEQ1202" s="4"/>
      <c r="VER1202" s="4"/>
      <c r="VES1202" s="4"/>
      <c r="VET1202" s="4"/>
      <c r="VEU1202" s="4"/>
      <c r="VEV1202" s="4"/>
      <c r="VEW1202" s="4"/>
      <c r="VEX1202" s="4"/>
      <c r="VEY1202" s="4"/>
      <c r="VEZ1202" s="4"/>
      <c r="VFA1202" s="4"/>
      <c r="VFB1202" s="4"/>
      <c r="VFC1202" s="4"/>
      <c r="VFD1202" s="4"/>
      <c r="VFE1202" s="4"/>
      <c r="VFF1202" s="4"/>
      <c r="VFG1202" s="4"/>
      <c r="VFH1202" s="4"/>
      <c r="VFI1202" s="4"/>
      <c r="VFJ1202" s="4"/>
      <c r="VFK1202" s="4"/>
      <c r="VFL1202" s="4"/>
      <c r="VFM1202" s="4"/>
      <c r="VFN1202" s="4"/>
      <c r="VFO1202" s="4"/>
      <c r="VFP1202" s="4"/>
      <c r="VFQ1202" s="4"/>
      <c r="VFR1202" s="4"/>
      <c r="VFS1202" s="4"/>
      <c r="VFT1202" s="4"/>
      <c r="VFU1202" s="4"/>
      <c r="VFV1202" s="4"/>
      <c r="VFW1202" s="4"/>
      <c r="VFX1202" s="4"/>
      <c r="VFY1202" s="4"/>
      <c r="VFZ1202" s="4"/>
      <c r="VGA1202" s="4"/>
      <c r="VGB1202" s="4"/>
      <c r="VGC1202" s="4"/>
      <c r="VGD1202" s="4"/>
      <c r="VGE1202" s="4"/>
      <c r="VGF1202" s="4"/>
      <c r="VGG1202" s="4"/>
      <c r="VGH1202" s="4"/>
      <c r="VGI1202" s="4"/>
      <c r="VGJ1202" s="4"/>
      <c r="VGK1202" s="4"/>
      <c r="VGL1202" s="4"/>
      <c r="VGM1202" s="4"/>
      <c r="VGN1202" s="4"/>
      <c r="VGO1202" s="4"/>
      <c r="VGP1202" s="4"/>
      <c r="VGQ1202" s="4"/>
      <c r="VGR1202" s="4"/>
      <c r="VGS1202" s="4"/>
      <c r="VGT1202" s="4"/>
      <c r="VGU1202" s="4"/>
      <c r="VGV1202" s="4"/>
      <c r="VGW1202" s="4"/>
      <c r="VGX1202" s="4"/>
      <c r="VGY1202" s="4"/>
      <c r="VGZ1202" s="4"/>
      <c r="VHA1202" s="4"/>
      <c r="VHB1202" s="4"/>
      <c r="VHC1202" s="4"/>
      <c r="VHD1202" s="4"/>
      <c r="VHE1202" s="4"/>
      <c r="VHF1202" s="4"/>
      <c r="VHG1202" s="4"/>
      <c r="VHH1202" s="4"/>
      <c r="VHI1202" s="4"/>
      <c r="VHJ1202" s="4"/>
      <c r="VHK1202" s="4"/>
      <c r="VHL1202" s="4"/>
      <c r="VHM1202" s="4"/>
      <c r="VHN1202" s="4"/>
      <c r="VHO1202" s="4"/>
      <c r="VHP1202" s="4"/>
      <c r="VHQ1202" s="4"/>
      <c r="VHR1202" s="4"/>
      <c r="VHS1202" s="4"/>
      <c r="VHT1202" s="4"/>
      <c r="VHU1202" s="4"/>
      <c r="VHV1202" s="4"/>
      <c r="VHW1202" s="4"/>
      <c r="VHX1202" s="4"/>
      <c r="VHY1202" s="4"/>
      <c r="VHZ1202" s="4"/>
      <c r="VIA1202" s="4"/>
      <c r="VIB1202" s="4"/>
      <c r="VIC1202" s="4"/>
      <c r="VID1202" s="4"/>
      <c r="VIE1202" s="4"/>
      <c r="VIF1202" s="4"/>
      <c r="VIG1202" s="4"/>
      <c r="VIH1202" s="4"/>
      <c r="VII1202" s="4"/>
      <c r="VIJ1202" s="4"/>
      <c r="VIK1202" s="4"/>
      <c r="VIL1202" s="4"/>
      <c r="VIM1202" s="4"/>
      <c r="VIN1202" s="4"/>
      <c r="VIO1202" s="4"/>
      <c r="VIP1202" s="4"/>
      <c r="VIQ1202" s="4"/>
      <c r="VIR1202" s="4"/>
      <c r="VIS1202" s="4"/>
      <c r="VIT1202" s="4"/>
      <c r="VIU1202" s="4"/>
      <c r="VIV1202" s="4"/>
      <c r="VIW1202" s="4"/>
      <c r="VIX1202" s="4"/>
      <c r="VIY1202" s="4"/>
      <c r="VIZ1202" s="4"/>
      <c r="VJA1202" s="4"/>
      <c r="VJB1202" s="4"/>
      <c r="VJC1202" s="4"/>
      <c r="VJD1202" s="4"/>
      <c r="VJE1202" s="4"/>
      <c r="VJF1202" s="4"/>
      <c r="VJG1202" s="4"/>
      <c r="VJH1202" s="4"/>
      <c r="VJI1202" s="4"/>
      <c r="VJJ1202" s="4"/>
      <c r="VJK1202" s="4"/>
      <c r="VJL1202" s="4"/>
      <c r="VJM1202" s="4"/>
      <c r="VJN1202" s="4"/>
      <c r="VJO1202" s="4"/>
      <c r="VJP1202" s="4"/>
      <c r="VJQ1202" s="4"/>
      <c r="VJR1202" s="4"/>
      <c r="VJS1202" s="4"/>
      <c r="VJT1202" s="4"/>
      <c r="VJU1202" s="4"/>
      <c r="VJV1202" s="4"/>
      <c r="VJW1202" s="4"/>
      <c r="VJX1202" s="4"/>
      <c r="VJY1202" s="4"/>
      <c r="VJZ1202" s="4"/>
      <c r="VKA1202" s="4"/>
      <c r="VKB1202" s="4"/>
      <c r="VKC1202" s="4"/>
      <c r="VKD1202" s="4"/>
      <c r="VKE1202" s="4"/>
      <c r="VKF1202" s="4"/>
      <c r="VKG1202" s="4"/>
      <c r="VKH1202" s="4"/>
      <c r="VKI1202" s="4"/>
      <c r="VKJ1202" s="4"/>
      <c r="VKK1202" s="4"/>
      <c r="VKL1202" s="4"/>
      <c r="VKM1202" s="4"/>
      <c r="VKN1202" s="4"/>
      <c r="VKO1202" s="4"/>
      <c r="VKP1202" s="4"/>
      <c r="VKQ1202" s="4"/>
      <c r="VKR1202" s="4"/>
      <c r="VKS1202" s="4"/>
      <c r="VKT1202" s="4"/>
      <c r="VKU1202" s="4"/>
      <c r="VKV1202" s="4"/>
      <c r="VKW1202" s="4"/>
      <c r="VKX1202" s="4"/>
      <c r="VKY1202" s="4"/>
      <c r="VKZ1202" s="4"/>
      <c r="VLA1202" s="4"/>
      <c r="VLB1202" s="4"/>
      <c r="VLC1202" s="4"/>
      <c r="VLD1202" s="4"/>
      <c r="VLE1202" s="4"/>
      <c r="VLF1202" s="4"/>
      <c r="VLG1202" s="4"/>
      <c r="VLH1202" s="4"/>
      <c r="VLI1202" s="4"/>
      <c r="VLJ1202" s="4"/>
      <c r="VLK1202" s="4"/>
      <c r="VLL1202" s="4"/>
      <c r="VLM1202" s="4"/>
      <c r="VLN1202" s="4"/>
      <c r="VLO1202" s="4"/>
      <c r="VLP1202" s="4"/>
      <c r="VLQ1202" s="4"/>
      <c r="VLR1202" s="4"/>
      <c r="VLS1202" s="4"/>
      <c r="VLT1202" s="4"/>
      <c r="VLU1202" s="4"/>
      <c r="VLV1202" s="4"/>
      <c r="VLW1202" s="4"/>
      <c r="VLX1202" s="4"/>
      <c r="VLY1202" s="4"/>
      <c r="VLZ1202" s="4"/>
      <c r="VMA1202" s="4"/>
      <c r="VMB1202" s="4"/>
      <c r="VMC1202" s="4"/>
      <c r="VMD1202" s="4"/>
      <c r="VME1202" s="4"/>
      <c r="VMF1202" s="4"/>
      <c r="VMG1202" s="4"/>
      <c r="VMH1202" s="4"/>
      <c r="VMI1202" s="4"/>
      <c r="VMJ1202" s="4"/>
      <c r="VMK1202" s="4"/>
      <c r="VML1202" s="4"/>
      <c r="VMM1202" s="4"/>
      <c r="VMN1202" s="4"/>
      <c r="VMO1202" s="4"/>
      <c r="VMP1202" s="4"/>
      <c r="VMQ1202" s="4"/>
      <c r="VMR1202" s="4"/>
      <c r="VMS1202" s="4"/>
      <c r="VMT1202" s="4"/>
      <c r="VMU1202" s="4"/>
      <c r="VMV1202" s="4"/>
      <c r="VMW1202" s="4"/>
      <c r="VMX1202" s="4"/>
      <c r="VMY1202" s="4"/>
      <c r="VMZ1202" s="4"/>
      <c r="VNA1202" s="4"/>
      <c r="VNB1202" s="4"/>
      <c r="VNC1202" s="4"/>
      <c r="VND1202" s="4"/>
      <c r="VNE1202" s="4"/>
      <c r="VNF1202" s="4"/>
      <c r="VNG1202" s="4"/>
      <c r="VNH1202" s="4"/>
      <c r="VNI1202" s="4"/>
      <c r="VNJ1202" s="4"/>
      <c r="VNK1202" s="4"/>
      <c r="VNL1202" s="4"/>
      <c r="VNM1202" s="4"/>
      <c r="VNN1202" s="4"/>
      <c r="VNO1202" s="4"/>
      <c r="VNP1202" s="4"/>
      <c r="VNQ1202" s="4"/>
      <c r="VNR1202" s="4"/>
      <c r="VNS1202" s="4"/>
      <c r="VNT1202" s="4"/>
      <c r="VNU1202" s="4"/>
      <c r="VNV1202" s="4"/>
      <c r="VNW1202" s="4"/>
      <c r="VNX1202" s="4"/>
      <c r="VNY1202" s="4"/>
      <c r="VNZ1202" s="4"/>
      <c r="VOA1202" s="4"/>
      <c r="VOB1202" s="4"/>
      <c r="VOC1202" s="4"/>
      <c r="VOD1202" s="4"/>
      <c r="VOE1202" s="4"/>
      <c r="VOF1202" s="4"/>
      <c r="VOG1202" s="4"/>
      <c r="VOH1202" s="4"/>
      <c r="VOI1202" s="4"/>
      <c r="VOJ1202" s="4"/>
      <c r="VOK1202" s="4"/>
      <c r="VOL1202" s="4"/>
      <c r="VOM1202" s="4"/>
      <c r="VON1202" s="4"/>
      <c r="VOO1202" s="4"/>
      <c r="VOP1202" s="4"/>
      <c r="VOQ1202" s="4"/>
      <c r="VOR1202" s="4"/>
      <c r="VOS1202" s="4"/>
      <c r="VOT1202" s="4"/>
      <c r="VOU1202" s="4"/>
      <c r="VOV1202" s="4"/>
      <c r="VOW1202" s="4"/>
      <c r="VOX1202" s="4"/>
      <c r="VOY1202" s="4"/>
      <c r="VOZ1202" s="4"/>
      <c r="VPA1202" s="4"/>
      <c r="VPB1202" s="4"/>
      <c r="VPC1202" s="4"/>
      <c r="VPD1202" s="4"/>
      <c r="VPE1202" s="4"/>
      <c r="VPF1202" s="4"/>
      <c r="VPG1202" s="4"/>
      <c r="VPH1202" s="4"/>
      <c r="VPI1202" s="4"/>
      <c r="VPJ1202" s="4"/>
      <c r="VPK1202" s="4"/>
      <c r="VPL1202" s="4"/>
      <c r="VPM1202" s="4"/>
      <c r="VPN1202" s="4"/>
      <c r="VPO1202" s="4"/>
      <c r="VPP1202" s="4"/>
      <c r="VPQ1202" s="4"/>
      <c r="VPR1202" s="4"/>
      <c r="VPS1202" s="4"/>
      <c r="VPT1202" s="4"/>
      <c r="VPU1202" s="4"/>
      <c r="VPV1202" s="4"/>
      <c r="VPW1202" s="4"/>
      <c r="VPX1202" s="4"/>
      <c r="VPY1202" s="4"/>
      <c r="VPZ1202" s="4"/>
      <c r="VQA1202" s="4"/>
      <c r="VQB1202" s="4"/>
      <c r="VQC1202" s="4"/>
      <c r="VQD1202" s="4"/>
      <c r="VQE1202" s="4"/>
      <c r="VQF1202" s="4"/>
      <c r="VQG1202" s="4"/>
      <c r="VQH1202" s="4"/>
      <c r="VQI1202" s="4"/>
      <c r="VQJ1202" s="4"/>
      <c r="VQK1202" s="4"/>
      <c r="VQL1202" s="4"/>
      <c r="VQM1202" s="4"/>
      <c r="VQN1202" s="4"/>
      <c r="VQO1202" s="4"/>
      <c r="VQP1202" s="4"/>
      <c r="VQQ1202" s="4"/>
      <c r="VQR1202" s="4"/>
      <c r="VQS1202" s="4"/>
      <c r="VQT1202" s="4"/>
      <c r="VQU1202" s="4"/>
      <c r="VQV1202" s="4"/>
      <c r="VQW1202" s="4"/>
      <c r="VQX1202" s="4"/>
      <c r="VQY1202" s="4"/>
      <c r="VQZ1202" s="4"/>
      <c r="VRA1202" s="4"/>
      <c r="VRB1202" s="4"/>
      <c r="VRC1202" s="4"/>
      <c r="VRD1202" s="4"/>
      <c r="VRE1202" s="4"/>
      <c r="VRF1202" s="4"/>
      <c r="VRG1202" s="4"/>
      <c r="VRH1202" s="4"/>
      <c r="VRI1202" s="4"/>
      <c r="VRJ1202" s="4"/>
      <c r="VRK1202" s="4"/>
      <c r="VRL1202" s="4"/>
      <c r="VRM1202" s="4"/>
      <c r="VRN1202" s="4"/>
      <c r="VRO1202" s="4"/>
      <c r="VRP1202" s="4"/>
      <c r="VRQ1202" s="4"/>
      <c r="VRR1202" s="4"/>
      <c r="VRS1202" s="4"/>
      <c r="VRT1202" s="4"/>
      <c r="VRU1202" s="4"/>
      <c r="VRV1202" s="4"/>
      <c r="VRW1202" s="4"/>
      <c r="VRX1202" s="4"/>
      <c r="VRY1202" s="4"/>
      <c r="VRZ1202" s="4"/>
      <c r="VSA1202" s="4"/>
      <c r="VSB1202" s="4"/>
      <c r="VSC1202" s="4"/>
      <c r="VSD1202" s="4"/>
      <c r="VSE1202" s="4"/>
      <c r="VSF1202" s="4"/>
      <c r="VSG1202" s="4"/>
      <c r="VSH1202" s="4"/>
      <c r="VSI1202" s="4"/>
      <c r="VSJ1202" s="4"/>
      <c r="VSK1202" s="4"/>
      <c r="VSL1202" s="4"/>
      <c r="VSM1202" s="4"/>
      <c r="VSN1202" s="4"/>
      <c r="VSO1202" s="4"/>
      <c r="VSP1202" s="4"/>
      <c r="VSQ1202" s="4"/>
      <c r="VSR1202" s="4"/>
      <c r="VSS1202" s="4"/>
      <c r="VST1202" s="4"/>
      <c r="VSU1202" s="4"/>
      <c r="VSV1202" s="4"/>
      <c r="VSW1202" s="4"/>
      <c r="VSX1202" s="4"/>
      <c r="VSY1202" s="4"/>
      <c r="VSZ1202" s="4"/>
      <c r="VTA1202" s="4"/>
      <c r="VTB1202" s="4"/>
      <c r="VTC1202" s="4"/>
      <c r="VTD1202" s="4"/>
      <c r="VTE1202" s="4"/>
      <c r="VTF1202" s="4"/>
      <c r="VTG1202" s="4"/>
      <c r="VTH1202" s="4"/>
      <c r="VTI1202" s="4"/>
      <c r="VTJ1202" s="4"/>
      <c r="VTK1202" s="4"/>
      <c r="VTL1202" s="4"/>
      <c r="VTM1202" s="4"/>
      <c r="VTN1202" s="4"/>
      <c r="VTO1202" s="4"/>
      <c r="VTP1202" s="4"/>
      <c r="VTQ1202" s="4"/>
      <c r="VTR1202" s="4"/>
      <c r="VTS1202" s="4"/>
      <c r="VTT1202" s="4"/>
      <c r="VTU1202" s="4"/>
      <c r="VTV1202" s="4"/>
      <c r="VTW1202" s="4"/>
      <c r="VTX1202" s="4"/>
      <c r="VTY1202" s="4"/>
      <c r="VTZ1202" s="4"/>
      <c r="VUA1202" s="4"/>
      <c r="VUB1202" s="4"/>
      <c r="VUC1202" s="4"/>
      <c r="VUD1202" s="4"/>
      <c r="VUE1202" s="4"/>
      <c r="VUF1202" s="4"/>
      <c r="VUG1202" s="4"/>
      <c r="VUH1202" s="4"/>
      <c r="VUI1202" s="4"/>
      <c r="VUJ1202" s="4"/>
      <c r="VUK1202" s="4"/>
      <c r="VUL1202" s="4"/>
      <c r="VUM1202" s="4"/>
      <c r="VUN1202" s="4"/>
      <c r="VUO1202" s="4"/>
      <c r="VUP1202" s="4"/>
      <c r="VUQ1202" s="4"/>
      <c r="VUR1202" s="4"/>
      <c r="VUS1202" s="4"/>
      <c r="VUT1202" s="4"/>
      <c r="VUU1202" s="4"/>
      <c r="VUV1202" s="4"/>
      <c r="VUW1202" s="4"/>
      <c r="VUX1202" s="4"/>
      <c r="VUY1202" s="4"/>
      <c r="VUZ1202" s="4"/>
      <c r="VVA1202" s="4"/>
      <c r="VVB1202" s="4"/>
      <c r="VVC1202" s="4"/>
      <c r="VVD1202" s="4"/>
      <c r="VVE1202" s="4"/>
      <c r="VVF1202" s="4"/>
      <c r="VVG1202" s="4"/>
      <c r="VVH1202" s="4"/>
      <c r="VVI1202" s="4"/>
      <c r="VVJ1202" s="4"/>
      <c r="VVK1202" s="4"/>
      <c r="VVL1202" s="4"/>
      <c r="VVM1202" s="4"/>
      <c r="VVN1202" s="4"/>
      <c r="VVO1202" s="4"/>
      <c r="VVP1202" s="4"/>
      <c r="VVQ1202" s="4"/>
      <c r="VVR1202" s="4"/>
      <c r="VVS1202" s="4"/>
      <c r="VVT1202" s="4"/>
      <c r="VVU1202" s="4"/>
      <c r="VVV1202" s="4"/>
      <c r="VVW1202" s="4"/>
      <c r="VVX1202" s="4"/>
      <c r="VVY1202" s="4"/>
      <c r="VVZ1202" s="4"/>
      <c r="VWA1202" s="4"/>
      <c r="VWB1202" s="4"/>
      <c r="VWC1202" s="4"/>
      <c r="VWD1202" s="4"/>
      <c r="VWE1202" s="4"/>
      <c r="VWF1202" s="4"/>
      <c r="VWG1202" s="4"/>
      <c r="VWH1202" s="4"/>
      <c r="VWI1202" s="4"/>
      <c r="VWJ1202" s="4"/>
      <c r="VWK1202" s="4"/>
      <c r="VWL1202" s="4"/>
      <c r="VWM1202" s="4"/>
      <c r="VWN1202" s="4"/>
      <c r="VWO1202" s="4"/>
      <c r="VWP1202" s="4"/>
      <c r="VWQ1202" s="4"/>
      <c r="VWR1202" s="4"/>
      <c r="VWS1202" s="4"/>
      <c r="VWT1202" s="4"/>
      <c r="VWU1202" s="4"/>
      <c r="VWV1202" s="4"/>
      <c r="VWW1202" s="4"/>
      <c r="VWX1202" s="4"/>
      <c r="VWY1202" s="4"/>
      <c r="VWZ1202" s="4"/>
      <c r="VXA1202" s="4"/>
      <c r="VXB1202" s="4"/>
      <c r="VXC1202" s="4"/>
      <c r="VXD1202" s="4"/>
      <c r="VXE1202" s="4"/>
      <c r="VXF1202" s="4"/>
      <c r="VXG1202" s="4"/>
      <c r="VXH1202" s="4"/>
      <c r="VXI1202" s="4"/>
      <c r="VXJ1202" s="4"/>
      <c r="VXK1202" s="4"/>
      <c r="VXL1202" s="4"/>
      <c r="VXM1202" s="4"/>
      <c r="VXN1202" s="4"/>
      <c r="VXO1202" s="4"/>
      <c r="VXP1202" s="4"/>
      <c r="VXQ1202" s="4"/>
      <c r="VXR1202" s="4"/>
      <c r="VXS1202" s="4"/>
      <c r="VXT1202" s="4"/>
      <c r="VXU1202" s="4"/>
      <c r="VXV1202" s="4"/>
      <c r="VXW1202" s="4"/>
      <c r="VXX1202" s="4"/>
      <c r="VXY1202" s="4"/>
      <c r="VXZ1202" s="4"/>
      <c r="VYA1202" s="4"/>
      <c r="VYB1202" s="4"/>
      <c r="VYC1202" s="4"/>
      <c r="VYD1202" s="4"/>
      <c r="VYE1202" s="4"/>
      <c r="VYF1202" s="4"/>
      <c r="VYG1202" s="4"/>
      <c r="VYH1202" s="4"/>
      <c r="VYI1202" s="4"/>
      <c r="VYJ1202" s="4"/>
      <c r="VYK1202" s="4"/>
      <c r="VYL1202" s="4"/>
      <c r="VYM1202" s="4"/>
      <c r="VYN1202" s="4"/>
      <c r="VYO1202" s="4"/>
      <c r="VYP1202" s="4"/>
      <c r="VYQ1202" s="4"/>
      <c r="VYR1202" s="4"/>
      <c r="VYS1202" s="4"/>
      <c r="VYT1202" s="4"/>
      <c r="VYU1202" s="4"/>
      <c r="VYV1202" s="4"/>
      <c r="VYW1202" s="4"/>
      <c r="VYX1202" s="4"/>
      <c r="VYY1202" s="4"/>
      <c r="VYZ1202" s="4"/>
      <c r="VZA1202" s="4"/>
      <c r="VZB1202" s="4"/>
      <c r="VZC1202" s="4"/>
      <c r="VZD1202" s="4"/>
      <c r="VZE1202" s="4"/>
      <c r="VZF1202" s="4"/>
      <c r="VZG1202" s="4"/>
      <c r="VZH1202" s="4"/>
      <c r="VZI1202" s="4"/>
      <c r="VZJ1202" s="4"/>
      <c r="VZK1202" s="4"/>
      <c r="VZL1202" s="4"/>
      <c r="VZM1202" s="4"/>
      <c r="VZN1202" s="4"/>
      <c r="VZO1202" s="4"/>
      <c r="VZP1202" s="4"/>
      <c r="VZQ1202" s="4"/>
      <c r="VZR1202" s="4"/>
      <c r="VZS1202" s="4"/>
      <c r="VZT1202" s="4"/>
      <c r="VZU1202" s="4"/>
      <c r="VZV1202" s="4"/>
      <c r="VZW1202" s="4"/>
      <c r="VZX1202" s="4"/>
      <c r="VZY1202" s="4"/>
      <c r="VZZ1202" s="4"/>
      <c r="WAA1202" s="4"/>
      <c r="WAB1202" s="4"/>
      <c r="WAC1202" s="4"/>
      <c r="WAD1202" s="4"/>
      <c r="WAE1202" s="4"/>
      <c r="WAF1202" s="4"/>
      <c r="WAG1202" s="4"/>
      <c r="WAH1202" s="4"/>
      <c r="WAI1202" s="4"/>
      <c r="WAJ1202" s="4"/>
      <c r="WAK1202" s="4"/>
      <c r="WAL1202" s="4"/>
      <c r="WAM1202" s="4"/>
      <c r="WAN1202" s="4"/>
      <c r="WAO1202" s="4"/>
      <c r="WAP1202" s="4"/>
      <c r="WAQ1202" s="4"/>
      <c r="WAR1202" s="4"/>
      <c r="WAS1202" s="4"/>
      <c r="WAT1202" s="4"/>
      <c r="WAU1202" s="4"/>
      <c r="WAV1202" s="4"/>
      <c r="WAW1202" s="4"/>
      <c r="WAX1202" s="4"/>
      <c r="WAY1202" s="4"/>
      <c r="WAZ1202" s="4"/>
      <c r="WBA1202" s="4"/>
      <c r="WBB1202" s="4"/>
      <c r="WBC1202" s="4"/>
      <c r="WBD1202" s="4"/>
      <c r="WBE1202" s="4"/>
      <c r="WBF1202" s="4"/>
      <c r="WBG1202" s="4"/>
      <c r="WBH1202" s="4"/>
      <c r="WBI1202" s="4"/>
      <c r="WBJ1202" s="4"/>
      <c r="WBK1202" s="4"/>
      <c r="WBL1202" s="4"/>
      <c r="WBM1202" s="4"/>
      <c r="WBN1202" s="4"/>
      <c r="WBO1202" s="4"/>
      <c r="WBP1202" s="4"/>
      <c r="WBQ1202" s="4"/>
      <c r="WBR1202" s="4"/>
      <c r="WBS1202" s="4"/>
      <c r="WBT1202" s="4"/>
      <c r="WBU1202" s="4"/>
      <c r="WBV1202" s="4"/>
      <c r="WBW1202" s="4"/>
      <c r="WBX1202" s="4"/>
      <c r="WBY1202" s="4"/>
      <c r="WBZ1202" s="4"/>
      <c r="WCA1202" s="4"/>
      <c r="WCB1202" s="4"/>
      <c r="WCC1202" s="4"/>
      <c r="WCD1202" s="4"/>
      <c r="WCE1202" s="4"/>
      <c r="WCF1202" s="4"/>
      <c r="WCG1202" s="4"/>
      <c r="WCH1202" s="4"/>
      <c r="WCI1202" s="4"/>
      <c r="WCJ1202" s="4"/>
      <c r="WCK1202" s="4"/>
      <c r="WCL1202" s="4"/>
      <c r="WCM1202" s="4"/>
      <c r="WCN1202" s="4"/>
      <c r="WCO1202" s="4"/>
      <c r="WCP1202" s="4"/>
      <c r="WCQ1202" s="4"/>
      <c r="WCR1202" s="4"/>
      <c r="WCS1202" s="4"/>
      <c r="WCT1202" s="4"/>
      <c r="WCU1202" s="4"/>
      <c r="WCV1202" s="4"/>
      <c r="WCW1202" s="4"/>
      <c r="WCX1202" s="4"/>
      <c r="WCY1202" s="4"/>
      <c r="WCZ1202" s="4"/>
      <c r="WDA1202" s="4"/>
      <c r="WDB1202" s="4"/>
      <c r="WDC1202" s="4"/>
      <c r="WDD1202" s="4"/>
      <c r="WDE1202" s="4"/>
      <c r="WDF1202" s="4"/>
      <c r="WDG1202" s="4"/>
      <c r="WDH1202" s="4"/>
      <c r="WDI1202" s="4"/>
      <c r="WDJ1202" s="4"/>
      <c r="WDK1202" s="4"/>
      <c r="WDL1202" s="4"/>
      <c r="WDM1202" s="4"/>
      <c r="WDN1202" s="4"/>
      <c r="WDO1202" s="4"/>
      <c r="WDP1202" s="4"/>
      <c r="WDQ1202" s="4"/>
      <c r="WDR1202" s="4"/>
      <c r="WDS1202" s="4"/>
      <c r="WDT1202" s="4"/>
      <c r="WDU1202" s="4"/>
      <c r="WDV1202" s="4"/>
      <c r="WDW1202" s="4"/>
      <c r="WDX1202" s="4"/>
      <c r="WDY1202" s="4"/>
      <c r="WDZ1202" s="4"/>
      <c r="WEA1202" s="4"/>
      <c r="WEB1202" s="4"/>
      <c r="WEC1202" s="4"/>
      <c r="WED1202" s="4"/>
      <c r="WEE1202" s="4"/>
      <c r="WEF1202" s="4"/>
      <c r="WEG1202" s="4"/>
      <c r="WEH1202" s="4"/>
      <c r="WEI1202" s="4"/>
      <c r="WEJ1202" s="4"/>
      <c r="WEK1202" s="4"/>
      <c r="WEL1202" s="4"/>
      <c r="WEM1202" s="4"/>
      <c r="WEN1202" s="4"/>
      <c r="WEO1202" s="4"/>
      <c r="WEP1202" s="4"/>
      <c r="WEQ1202" s="4"/>
      <c r="WER1202" s="4"/>
      <c r="WES1202" s="4"/>
      <c r="WET1202" s="4"/>
      <c r="WEU1202" s="4"/>
      <c r="WEV1202" s="4"/>
      <c r="WEW1202" s="4"/>
      <c r="WEX1202" s="4"/>
      <c r="WEY1202" s="4"/>
      <c r="WEZ1202" s="4"/>
      <c r="WFA1202" s="4"/>
      <c r="WFB1202" s="4"/>
      <c r="WFC1202" s="4"/>
      <c r="WFD1202" s="4"/>
      <c r="WFE1202" s="4"/>
      <c r="WFF1202" s="4"/>
      <c r="WFG1202" s="4"/>
      <c r="WFH1202" s="4"/>
      <c r="WFI1202" s="4"/>
      <c r="WFJ1202" s="4"/>
      <c r="WFK1202" s="4"/>
      <c r="WFL1202" s="4"/>
      <c r="WFM1202" s="4"/>
      <c r="WFN1202" s="4"/>
      <c r="WFO1202" s="4"/>
      <c r="WFP1202" s="4"/>
      <c r="WFQ1202" s="4"/>
      <c r="WFR1202" s="4"/>
      <c r="WFS1202" s="4"/>
      <c r="WFT1202" s="4"/>
      <c r="WFU1202" s="4"/>
      <c r="WFV1202" s="4"/>
      <c r="WFW1202" s="4"/>
      <c r="WFX1202" s="4"/>
      <c r="WFY1202" s="4"/>
      <c r="WFZ1202" s="4"/>
      <c r="WGA1202" s="4"/>
      <c r="WGB1202" s="4"/>
      <c r="WGC1202" s="4"/>
      <c r="WGD1202" s="4"/>
      <c r="WGE1202" s="4"/>
      <c r="WGF1202" s="4"/>
      <c r="WGG1202" s="4"/>
      <c r="WGH1202" s="4"/>
      <c r="WGI1202" s="4"/>
      <c r="WGJ1202" s="4"/>
      <c r="WGK1202" s="4"/>
      <c r="WGL1202" s="4"/>
      <c r="WGM1202" s="4"/>
      <c r="WGN1202" s="4"/>
      <c r="WGO1202" s="4"/>
      <c r="WGP1202" s="4"/>
      <c r="WGQ1202" s="4"/>
      <c r="WGR1202" s="4"/>
      <c r="WGS1202" s="4"/>
      <c r="WGT1202" s="4"/>
      <c r="WGU1202" s="4"/>
      <c r="WGV1202" s="4"/>
      <c r="WGW1202" s="4"/>
      <c r="WGX1202" s="4"/>
      <c r="WGY1202" s="4"/>
      <c r="WGZ1202" s="4"/>
      <c r="WHA1202" s="4"/>
      <c r="WHB1202" s="4"/>
      <c r="WHC1202" s="4"/>
      <c r="WHD1202" s="4"/>
      <c r="WHE1202" s="4"/>
      <c r="WHF1202" s="4"/>
      <c r="WHG1202" s="4"/>
      <c r="WHH1202" s="4"/>
      <c r="WHI1202" s="4"/>
      <c r="WHJ1202" s="4"/>
      <c r="WHK1202" s="4"/>
      <c r="WHL1202" s="4"/>
      <c r="WHM1202" s="4"/>
      <c r="WHN1202" s="4"/>
      <c r="WHO1202" s="4"/>
      <c r="WHP1202" s="4"/>
      <c r="WHQ1202" s="4"/>
      <c r="WHR1202" s="4"/>
      <c r="WHS1202" s="4"/>
      <c r="WHT1202" s="4"/>
      <c r="WHU1202" s="4"/>
      <c r="WHV1202" s="4"/>
      <c r="WHW1202" s="4"/>
      <c r="WHX1202" s="4"/>
      <c r="WHY1202" s="4"/>
      <c r="WHZ1202" s="4"/>
      <c r="WIA1202" s="4"/>
      <c r="WIB1202" s="4"/>
      <c r="WIC1202" s="4"/>
      <c r="WID1202" s="4"/>
      <c r="WIE1202" s="4"/>
      <c r="WIF1202" s="4"/>
      <c r="WIG1202" s="4"/>
      <c r="WIH1202" s="4"/>
      <c r="WII1202" s="4"/>
      <c r="WIJ1202" s="4"/>
      <c r="WIK1202" s="4"/>
      <c r="WIL1202" s="4"/>
      <c r="WIM1202" s="4"/>
      <c r="WIN1202" s="4"/>
      <c r="WIO1202" s="4"/>
      <c r="WIP1202" s="4"/>
      <c r="WIQ1202" s="4"/>
      <c r="WIR1202" s="4"/>
      <c r="WIS1202" s="4"/>
      <c r="WIT1202" s="4"/>
      <c r="WIU1202" s="4"/>
      <c r="WIV1202" s="4"/>
      <c r="WIW1202" s="4"/>
      <c r="WIX1202" s="4"/>
      <c r="WIY1202" s="4"/>
      <c r="WIZ1202" s="4"/>
      <c r="WJA1202" s="4"/>
      <c r="WJB1202" s="4"/>
      <c r="WJC1202" s="4"/>
      <c r="WJD1202" s="4"/>
      <c r="WJE1202" s="4"/>
      <c r="WJF1202" s="4"/>
      <c r="WJG1202" s="4"/>
      <c r="WJH1202" s="4"/>
      <c r="WJI1202" s="4"/>
      <c r="WJJ1202" s="4"/>
      <c r="WJK1202" s="4"/>
      <c r="WJL1202" s="4"/>
      <c r="WJM1202" s="4"/>
      <c r="WJN1202" s="4"/>
      <c r="WJO1202" s="4"/>
      <c r="WJP1202" s="4"/>
      <c r="WJQ1202" s="4"/>
      <c r="WJR1202" s="4"/>
      <c r="WJS1202" s="4"/>
      <c r="WJT1202" s="4"/>
      <c r="WJU1202" s="4"/>
      <c r="WJV1202" s="4"/>
      <c r="WJW1202" s="4"/>
      <c r="WJX1202" s="4"/>
      <c r="WJY1202" s="4"/>
      <c r="WJZ1202" s="4"/>
      <c r="WKA1202" s="4"/>
      <c r="WKB1202" s="4"/>
      <c r="WKC1202" s="4"/>
      <c r="WKD1202" s="4"/>
      <c r="WKE1202" s="4"/>
      <c r="WKF1202" s="4"/>
      <c r="WKG1202" s="4"/>
      <c r="WKH1202" s="4"/>
      <c r="WKI1202" s="4"/>
      <c r="WKJ1202" s="4"/>
      <c r="WKK1202" s="4"/>
      <c r="WKL1202" s="4"/>
      <c r="WKM1202" s="4"/>
      <c r="WKN1202" s="4"/>
      <c r="WKO1202" s="4"/>
      <c r="WKP1202" s="4"/>
      <c r="WKQ1202" s="4"/>
      <c r="WKR1202" s="4"/>
      <c r="WKS1202" s="4"/>
      <c r="WKT1202" s="4"/>
      <c r="WKU1202" s="4"/>
      <c r="WKV1202" s="4"/>
      <c r="WKW1202" s="4"/>
      <c r="WKX1202" s="4"/>
      <c r="WKY1202" s="4"/>
      <c r="WKZ1202" s="4"/>
      <c r="WLA1202" s="4"/>
      <c r="WLB1202" s="4"/>
      <c r="WLC1202" s="4"/>
      <c r="WLD1202" s="4"/>
      <c r="WLE1202" s="4"/>
      <c r="WLF1202" s="4"/>
      <c r="WLG1202" s="4"/>
      <c r="WLH1202" s="4"/>
      <c r="WLI1202" s="4"/>
      <c r="WLJ1202" s="4"/>
      <c r="WLK1202" s="4"/>
      <c r="WLL1202" s="4"/>
      <c r="WLM1202" s="4"/>
      <c r="WLN1202" s="4"/>
      <c r="WLO1202" s="4"/>
      <c r="WLP1202" s="4"/>
      <c r="WLQ1202" s="4"/>
      <c r="WLR1202" s="4"/>
      <c r="WLS1202" s="4"/>
      <c r="WLT1202" s="4"/>
      <c r="WLU1202" s="4"/>
      <c r="WLV1202" s="4"/>
      <c r="WLW1202" s="4"/>
      <c r="WLX1202" s="4"/>
      <c r="WLY1202" s="4"/>
      <c r="WLZ1202" s="4"/>
      <c r="WMA1202" s="4"/>
      <c r="WMB1202" s="4"/>
      <c r="WMC1202" s="4"/>
      <c r="WMD1202" s="4"/>
      <c r="WME1202" s="4"/>
      <c r="WMF1202" s="4"/>
      <c r="WMG1202" s="4"/>
      <c r="WMH1202" s="4"/>
      <c r="WMI1202" s="4"/>
      <c r="WMJ1202" s="4"/>
      <c r="WMK1202" s="4"/>
      <c r="WML1202" s="4"/>
      <c r="WMM1202" s="4"/>
      <c r="WMN1202" s="4"/>
      <c r="WMO1202" s="4"/>
      <c r="WMP1202" s="4"/>
      <c r="WMQ1202" s="4"/>
      <c r="WMR1202" s="4"/>
      <c r="WMS1202" s="4"/>
      <c r="WMT1202" s="4"/>
      <c r="WMU1202" s="4"/>
      <c r="WMV1202" s="4"/>
      <c r="WMW1202" s="4"/>
      <c r="WMX1202" s="4"/>
      <c r="WMY1202" s="4"/>
      <c r="WMZ1202" s="4"/>
      <c r="WNA1202" s="4"/>
      <c r="WNB1202" s="4"/>
      <c r="WNC1202" s="4"/>
      <c r="WND1202" s="4"/>
      <c r="WNE1202" s="4"/>
      <c r="WNF1202" s="4"/>
      <c r="WNG1202" s="4"/>
      <c r="WNH1202" s="4"/>
      <c r="WNI1202" s="4"/>
      <c r="WNJ1202" s="4"/>
      <c r="WNK1202" s="4"/>
      <c r="WNL1202" s="4"/>
      <c r="WNM1202" s="4"/>
      <c r="WNN1202" s="4"/>
      <c r="WNO1202" s="4"/>
      <c r="WNP1202" s="4"/>
      <c r="WNQ1202" s="4"/>
      <c r="WNR1202" s="4"/>
      <c r="WNS1202" s="4"/>
      <c r="WNT1202" s="4"/>
      <c r="WNU1202" s="4"/>
      <c r="WNV1202" s="4"/>
      <c r="WNW1202" s="4"/>
      <c r="WNX1202" s="4"/>
      <c r="WNY1202" s="4"/>
      <c r="WNZ1202" s="4"/>
      <c r="WOA1202" s="4"/>
      <c r="WOB1202" s="4"/>
      <c r="WOC1202" s="4"/>
      <c r="WOD1202" s="4"/>
      <c r="WOE1202" s="4"/>
      <c r="WOF1202" s="4"/>
      <c r="WOG1202" s="4"/>
      <c r="WOH1202" s="4"/>
      <c r="WOI1202" s="4"/>
      <c r="WOJ1202" s="4"/>
      <c r="WOK1202" s="4"/>
      <c r="WOL1202" s="4"/>
      <c r="WOM1202" s="4"/>
      <c r="WON1202" s="4"/>
      <c r="WOO1202" s="4"/>
      <c r="WOP1202" s="4"/>
      <c r="WOQ1202" s="4"/>
      <c r="WOR1202" s="4"/>
      <c r="WOS1202" s="4"/>
      <c r="WOT1202" s="4"/>
      <c r="WOU1202" s="4"/>
      <c r="WOV1202" s="4"/>
      <c r="WOW1202" s="4"/>
      <c r="WOX1202" s="4"/>
      <c r="WOY1202" s="4"/>
      <c r="WOZ1202" s="4"/>
      <c r="WPA1202" s="4"/>
      <c r="WPB1202" s="4"/>
      <c r="WPC1202" s="4"/>
      <c r="WPD1202" s="4"/>
      <c r="WPE1202" s="4"/>
      <c r="WPF1202" s="4"/>
      <c r="WPG1202" s="4"/>
      <c r="WPH1202" s="4"/>
      <c r="WPI1202" s="4"/>
      <c r="WPJ1202" s="4"/>
      <c r="WPK1202" s="4"/>
      <c r="WPL1202" s="4"/>
      <c r="WPM1202" s="4"/>
      <c r="WPN1202" s="4"/>
      <c r="WPO1202" s="4"/>
      <c r="WPP1202" s="4"/>
      <c r="WPQ1202" s="4"/>
      <c r="WPR1202" s="4"/>
      <c r="WPS1202" s="4"/>
      <c r="WPT1202" s="4"/>
      <c r="WPU1202" s="4"/>
      <c r="WPV1202" s="4"/>
      <c r="WPW1202" s="4"/>
      <c r="WPX1202" s="4"/>
      <c r="WPY1202" s="4"/>
      <c r="WPZ1202" s="4"/>
      <c r="WQA1202" s="4"/>
      <c r="WQB1202" s="4"/>
      <c r="WQC1202" s="4"/>
      <c r="WQD1202" s="4"/>
      <c r="WQE1202" s="4"/>
      <c r="WQF1202" s="4"/>
      <c r="WQG1202" s="4"/>
      <c r="WQH1202" s="4"/>
      <c r="WQI1202" s="4"/>
      <c r="WQJ1202" s="4"/>
      <c r="WQK1202" s="4"/>
      <c r="WQL1202" s="4"/>
      <c r="WQM1202" s="4"/>
      <c r="WQN1202" s="4"/>
      <c r="WQO1202" s="4"/>
      <c r="WQP1202" s="4"/>
      <c r="WQQ1202" s="4"/>
      <c r="WQR1202" s="4"/>
      <c r="WQS1202" s="4"/>
      <c r="WQT1202" s="4"/>
      <c r="WQU1202" s="4"/>
      <c r="WQV1202" s="4"/>
      <c r="WQW1202" s="4"/>
      <c r="WQX1202" s="4"/>
      <c r="WQY1202" s="4"/>
      <c r="WQZ1202" s="4"/>
      <c r="WRA1202" s="4"/>
      <c r="WRB1202" s="4"/>
      <c r="WRC1202" s="4"/>
      <c r="WRD1202" s="4"/>
      <c r="WRE1202" s="4"/>
      <c r="WRF1202" s="4"/>
      <c r="WRG1202" s="4"/>
      <c r="WRH1202" s="4"/>
      <c r="WRI1202" s="4"/>
      <c r="WRJ1202" s="4"/>
      <c r="WRK1202" s="4"/>
      <c r="WRL1202" s="4"/>
      <c r="WRM1202" s="4"/>
      <c r="WRN1202" s="4"/>
      <c r="WRO1202" s="4"/>
      <c r="WRP1202" s="4"/>
      <c r="WRQ1202" s="4"/>
      <c r="WRR1202" s="4"/>
      <c r="WRS1202" s="4"/>
      <c r="WRT1202" s="4"/>
      <c r="WRU1202" s="4"/>
      <c r="WRV1202" s="4"/>
      <c r="WRW1202" s="4"/>
      <c r="WRX1202" s="4"/>
      <c r="WRY1202" s="4"/>
      <c r="WRZ1202" s="4"/>
      <c r="WSA1202" s="4"/>
      <c r="WSB1202" s="4"/>
      <c r="WSC1202" s="4"/>
      <c r="WSD1202" s="4"/>
      <c r="WSE1202" s="4"/>
      <c r="WSF1202" s="4"/>
      <c r="WSG1202" s="4"/>
      <c r="WSH1202" s="4"/>
      <c r="WSI1202" s="4"/>
      <c r="WSJ1202" s="4"/>
      <c r="WSK1202" s="4"/>
      <c r="WSL1202" s="4"/>
      <c r="WSM1202" s="4"/>
      <c r="WSN1202" s="4"/>
      <c r="WSO1202" s="4"/>
      <c r="WSP1202" s="4"/>
      <c r="WSQ1202" s="4"/>
      <c r="WSR1202" s="4"/>
      <c r="WSS1202" s="4"/>
      <c r="WST1202" s="4"/>
      <c r="WSU1202" s="4"/>
      <c r="WSV1202" s="4"/>
      <c r="WSW1202" s="4"/>
      <c r="WSX1202" s="4"/>
      <c r="WSY1202" s="4"/>
      <c r="WSZ1202" s="4"/>
      <c r="WTA1202" s="4"/>
      <c r="WTB1202" s="4"/>
      <c r="WTC1202" s="4"/>
      <c r="WTD1202" s="4"/>
      <c r="WTE1202" s="4"/>
      <c r="WTF1202" s="4"/>
      <c r="WTG1202" s="4"/>
      <c r="WTH1202" s="4"/>
      <c r="WTI1202" s="4"/>
      <c r="WTJ1202" s="4"/>
      <c r="WTK1202" s="4"/>
      <c r="WTL1202" s="4"/>
      <c r="WTM1202" s="4"/>
      <c r="WTN1202" s="4"/>
      <c r="WTO1202" s="4"/>
      <c r="WTP1202" s="4"/>
      <c r="WTQ1202" s="4"/>
      <c r="WTR1202" s="4"/>
      <c r="WTS1202" s="4"/>
      <c r="WTT1202" s="4"/>
      <c r="WTU1202" s="4"/>
      <c r="WTV1202" s="4"/>
      <c r="WTW1202" s="4"/>
      <c r="WTX1202" s="4"/>
      <c r="WTY1202" s="4"/>
      <c r="WTZ1202" s="4"/>
      <c r="WUA1202" s="4"/>
      <c r="WUB1202" s="4"/>
      <c r="WUC1202" s="4"/>
      <c r="WUD1202" s="4"/>
      <c r="WUE1202" s="4"/>
      <c r="WUF1202" s="4"/>
      <c r="WUG1202" s="4"/>
      <c r="WUH1202" s="4"/>
      <c r="WUI1202" s="4"/>
      <c r="WUJ1202" s="4"/>
      <c r="WUK1202" s="4"/>
      <c r="WUL1202" s="4"/>
      <c r="WUM1202" s="4"/>
      <c r="WUN1202" s="4"/>
      <c r="WUO1202" s="4"/>
      <c r="WUP1202" s="4"/>
      <c r="WUQ1202" s="4"/>
      <c r="WUR1202" s="4"/>
      <c r="WUS1202" s="4"/>
      <c r="WUT1202" s="4"/>
      <c r="WUU1202" s="4"/>
      <c r="WUV1202" s="4"/>
      <c r="WUW1202" s="4"/>
      <c r="WUX1202" s="4"/>
      <c r="WUY1202" s="4"/>
      <c r="WUZ1202" s="4"/>
      <c r="WVA1202" s="4"/>
      <c r="WVB1202" s="4"/>
      <c r="WVC1202" s="4"/>
      <c r="WVD1202" s="4"/>
      <c r="WVE1202" s="4"/>
      <c r="WVF1202" s="4"/>
      <c r="WVG1202" s="4"/>
      <c r="WVH1202" s="4"/>
      <c r="WVI1202" s="4"/>
      <c r="WVJ1202" s="4"/>
      <c r="WVK1202" s="4"/>
      <c r="WVL1202" s="4"/>
      <c r="WVM1202" s="4"/>
      <c r="WVN1202" s="4"/>
      <c r="WVO1202" s="4"/>
      <c r="WVP1202" s="4"/>
      <c r="WVQ1202" s="4"/>
      <c r="WVR1202" s="4"/>
      <c r="WVS1202" s="4"/>
      <c r="WVT1202" s="4"/>
      <c r="WVU1202" s="4"/>
      <c r="WVV1202" s="4"/>
      <c r="WVW1202" s="4"/>
      <c r="WVX1202" s="4"/>
      <c r="WVY1202" s="4"/>
      <c r="WVZ1202" s="4"/>
      <c r="WWA1202" s="4"/>
      <c r="WWB1202" s="4"/>
      <c r="WWC1202" s="4"/>
      <c r="WWD1202" s="4"/>
      <c r="WWE1202" s="4"/>
      <c r="WWF1202" s="4"/>
      <c r="WWG1202" s="4"/>
      <c r="WWH1202" s="4"/>
      <c r="WWI1202" s="4"/>
      <c r="WWJ1202" s="4"/>
      <c r="WWK1202" s="4"/>
      <c r="WWL1202" s="4"/>
      <c r="WWM1202" s="4"/>
      <c r="WWN1202" s="4"/>
      <c r="WWO1202" s="4"/>
      <c r="WWP1202" s="4"/>
      <c r="WWQ1202" s="4"/>
      <c r="WWR1202" s="4"/>
      <c r="WWS1202" s="4"/>
      <c r="WWT1202" s="4"/>
      <c r="WWU1202" s="4"/>
      <c r="WWV1202" s="4"/>
      <c r="WWW1202" s="4"/>
      <c r="WWX1202" s="4"/>
      <c r="WWY1202" s="4"/>
      <c r="WWZ1202" s="4"/>
      <c r="WXA1202" s="4"/>
      <c r="WXB1202" s="4"/>
      <c r="WXC1202" s="4"/>
      <c r="WXD1202" s="4"/>
      <c r="WXE1202" s="4"/>
      <c r="WXF1202" s="4"/>
      <c r="WXG1202" s="4"/>
      <c r="WXH1202" s="4"/>
      <c r="WXI1202" s="4"/>
      <c r="WXJ1202" s="4"/>
      <c r="WXK1202" s="4"/>
      <c r="WXL1202" s="4"/>
      <c r="WXM1202" s="4"/>
      <c r="WXN1202" s="4"/>
      <c r="WXO1202" s="4"/>
      <c r="WXP1202" s="4"/>
      <c r="WXQ1202" s="4"/>
      <c r="WXR1202" s="4"/>
      <c r="WXS1202" s="4"/>
      <c r="WXT1202" s="4"/>
      <c r="WXU1202" s="4"/>
      <c r="WXV1202" s="4"/>
      <c r="WXW1202" s="4"/>
      <c r="WXX1202" s="4"/>
      <c r="WXY1202" s="4"/>
      <c r="WXZ1202" s="4"/>
      <c r="WYA1202" s="4"/>
      <c r="WYB1202" s="4"/>
      <c r="WYC1202" s="4"/>
      <c r="WYD1202" s="4"/>
      <c r="WYE1202" s="4"/>
      <c r="WYF1202" s="4"/>
      <c r="WYG1202" s="4"/>
      <c r="WYH1202" s="4"/>
      <c r="WYI1202" s="4"/>
      <c r="WYJ1202" s="4"/>
      <c r="WYK1202" s="4"/>
      <c r="WYL1202" s="4"/>
      <c r="WYM1202" s="4"/>
      <c r="WYN1202" s="4"/>
      <c r="WYO1202" s="4"/>
      <c r="WYP1202" s="4"/>
      <c r="WYQ1202" s="4"/>
      <c r="WYR1202" s="4"/>
      <c r="WYS1202" s="4"/>
      <c r="WYT1202" s="4"/>
      <c r="WYU1202" s="4"/>
      <c r="WYV1202" s="4"/>
      <c r="WYW1202" s="4"/>
      <c r="WYX1202" s="4"/>
      <c r="WYY1202" s="4"/>
      <c r="WYZ1202" s="4"/>
      <c r="WZA1202" s="4"/>
      <c r="WZB1202" s="4"/>
      <c r="WZC1202" s="4"/>
      <c r="WZD1202" s="4"/>
      <c r="WZE1202" s="4"/>
      <c r="WZF1202" s="4"/>
      <c r="WZG1202" s="4"/>
      <c r="WZH1202" s="4"/>
      <c r="WZI1202" s="4"/>
      <c r="WZJ1202" s="4"/>
      <c r="WZK1202" s="4"/>
      <c r="WZL1202" s="4"/>
      <c r="WZM1202" s="4"/>
      <c r="WZN1202" s="4"/>
      <c r="WZO1202" s="4"/>
      <c r="WZP1202" s="4"/>
      <c r="WZQ1202" s="4"/>
      <c r="WZR1202" s="4"/>
      <c r="WZS1202" s="4"/>
      <c r="WZT1202" s="4"/>
      <c r="WZU1202" s="4"/>
      <c r="WZV1202" s="4"/>
      <c r="WZW1202" s="4"/>
      <c r="WZX1202" s="4"/>
      <c r="WZY1202" s="4"/>
      <c r="WZZ1202" s="4"/>
      <c r="XAA1202" s="4"/>
      <c r="XAB1202" s="4"/>
      <c r="XAC1202" s="4"/>
      <c r="XAD1202" s="4"/>
      <c r="XAE1202" s="4"/>
      <c r="XAF1202" s="4"/>
      <c r="XAG1202" s="4"/>
      <c r="XAH1202" s="4"/>
      <c r="XAI1202" s="4"/>
      <c r="XAJ1202" s="4"/>
      <c r="XAK1202" s="4"/>
      <c r="XAL1202" s="4"/>
      <c r="XAM1202" s="4"/>
      <c r="XAN1202" s="4"/>
      <c r="XAO1202" s="4"/>
      <c r="XAP1202" s="4"/>
      <c r="XAQ1202" s="4"/>
      <c r="XAR1202" s="4"/>
      <c r="XAS1202" s="4"/>
      <c r="XAT1202" s="4"/>
      <c r="XAU1202" s="4"/>
      <c r="XAV1202" s="4"/>
      <c r="XAW1202" s="4"/>
      <c r="XAX1202" s="4"/>
      <c r="XAY1202" s="4"/>
      <c r="XAZ1202" s="4"/>
      <c r="XBA1202" s="4"/>
      <c r="XBB1202" s="4"/>
      <c r="XBC1202" s="4"/>
      <c r="XBD1202" s="4"/>
      <c r="XBE1202" s="4"/>
      <c r="XBF1202" s="4"/>
      <c r="XBG1202" s="4"/>
      <c r="XBH1202" s="4"/>
      <c r="XBI1202" s="4"/>
      <c r="XBJ1202" s="4"/>
      <c r="XBK1202" s="4"/>
      <c r="XBL1202" s="4"/>
      <c r="XBM1202" s="4"/>
      <c r="XBN1202" s="4"/>
      <c r="XBO1202" s="4"/>
      <c r="XBP1202" s="4"/>
      <c r="XBQ1202" s="4"/>
      <c r="XBR1202" s="4"/>
      <c r="XBS1202" s="4"/>
      <c r="XBT1202" s="4"/>
      <c r="XBU1202" s="4"/>
      <c r="XBV1202" s="4"/>
      <c r="XBW1202" s="4"/>
      <c r="XBX1202" s="4"/>
      <c r="XBY1202" s="4"/>
      <c r="XBZ1202" s="4"/>
      <c r="XCA1202" s="4"/>
      <c r="XCB1202" s="4"/>
      <c r="XCC1202" s="4"/>
      <c r="XCD1202" s="4"/>
      <c r="XCE1202" s="4"/>
      <c r="XCF1202" s="4"/>
      <c r="XCG1202" s="4"/>
      <c r="XCH1202" s="4"/>
      <c r="XCI1202" s="4"/>
      <c r="XCJ1202" s="4"/>
      <c r="XCK1202" s="4"/>
      <c r="XCL1202" s="4"/>
      <c r="XCM1202" s="4"/>
      <c r="XCN1202" s="4"/>
      <c r="XCO1202" s="4"/>
      <c r="XCP1202" s="4"/>
      <c r="XCQ1202" s="4"/>
      <c r="XCR1202" s="4"/>
    </row>
    <row r="1203" spans="1:16320" s="13" customFormat="1" ht="63" x14ac:dyDescent="0.25">
      <c r="A1203" s="5" t="s">
        <v>499</v>
      </c>
      <c r="B1203" s="58" t="s">
        <v>432</v>
      </c>
      <c r="C1203" s="59"/>
      <c r="D1203" s="161">
        <f>D1204</f>
        <v>243866</v>
      </c>
      <c r="E1203" s="166">
        <f>E1204</f>
        <v>243866</v>
      </c>
    </row>
    <row r="1204" spans="1:16320" s="4" customFormat="1" ht="31.5" x14ac:dyDescent="0.25">
      <c r="A1204" s="35" t="s">
        <v>51</v>
      </c>
      <c r="B1204" s="82" t="s">
        <v>433</v>
      </c>
      <c r="C1204" s="36"/>
      <c r="D1204" s="162">
        <f t="shared" ref="D1204:E1204" si="371">D1205+D1210+D1216</f>
        <v>243866</v>
      </c>
      <c r="E1204" s="163">
        <f t="shared" si="371"/>
        <v>243866</v>
      </c>
    </row>
    <row r="1205" spans="1:16320" s="4" customFormat="1" ht="15.75" x14ac:dyDescent="0.25">
      <c r="A1205" s="35" t="s">
        <v>434</v>
      </c>
      <c r="B1205" s="82" t="s">
        <v>435</v>
      </c>
      <c r="C1205" s="36"/>
      <c r="D1205" s="162">
        <f t="shared" ref="D1205:E1206" si="372">D1206</f>
        <v>32125</v>
      </c>
      <c r="E1205" s="163">
        <f t="shared" si="372"/>
        <v>32125</v>
      </c>
    </row>
    <row r="1206" spans="1:16320" s="4" customFormat="1" ht="63" x14ac:dyDescent="0.25">
      <c r="A1206" s="6" t="s">
        <v>28</v>
      </c>
      <c r="B1206" s="37" t="s">
        <v>435</v>
      </c>
      <c r="C1206" s="37" t="s">
        <v>29</v>
      </c>
      <c r="D1206" s="164">
        <f t="shared" si="372"/>
        <v>32125</v>
      </c>
      <c r="E1206" s="165">
        <f t="shared" si="372"/>
        <v>32125</v>
      </c>
    </row>
    <row r="1207" spans="1:16320" s="4" customFormat="1" ht="15.75" x14ac:dyDescent="0.25">
      <c r="A1207" s="6" t="s">
        <v>31</v>
      </c>
      <c r="B1207" s="37" t="s">
        <v>435</v>
      </c>
      <c r="C1207" s="37" t="s">
        <v>30</v>
      </c>
      <c r="D1207" s="164">
        <f>D1208+D1209</f>
        <v>32125</v>
      </c>
      <c r="E1207" s="165">
        <f>E1208+E1209</f>
        <v>32125</v>
      </c>
    </row>
    <row r="1208" spans="1:16320" s="4" customFormat="1" ht="15.75" hidden="1" x14ac:dyDescent="0.25">
      <c r="A1208" s="8" t="s">
        <v>229</v>
      </c>
      <c r="B1208" s="37" t="s">
        <v>435</v>
      </c>
      <c r="C1208" s="37" t="s">
        <v>81</v>
      </c>
      <c r="D1208" s="164">
        <f>17661+7013</f>
        <v>24674</v>
      </c>
      <c r="E1208" s="165">
        <f>17661+7013</f>
        <v>24674</v>
      </c>
    </row>
    <row r="1209" spans="1:16320" s="4" customFormat="1" ht="47.25" hidden="1" x14ac:dyDescent="0.25">
      <c r="A1209" s="8" t="s">
        <v>142</v>
      </c>
      <c r="B1209" s="37" t="s">
        <v>435</v>
      </c>
      <c r="C1209" s="37" t="s">
        <v>141</v>
      </c>
      <c r="D1209" s="164">
        <f>5334+2117</f>
        <v>7451</v>
      </c>
      <c r="E1209" s="165">
        <f>5334+2117</f>
        <v>7451</v>
      </c>
    </row>
    <row r="1210" spans="1:16320" s="4" customFormat="1" ht="15.75" x14ac:dyDescent="0.25">
      <c r="A1210" s="35" t="s">
        <v>436</v>
      </c>
      <c r="B1210" s="82" t="s">
        <v>437</v>
      </c>
      <c r="C1210" s="36"/>
      <c r="D1210" s="162">
        <f t="shared" ref="D1210:E1211" si="373">D1211</f>
        <v>176564</v>
      </c>
      <c r="E1210" s="163">
        <f t="shared" si="373"/>
        <v>176564</v>
      </c>
    </row>
    <row r="1211" spans="1:16320" s="4" customFormat="1" ht="63" x14ac:dyDescent="0.25">
      <c r="A1211" s="6" t="s">
        <v>28</v>
      </c>
      <c r="B1211" s="37" t="s">
        <v>437</v>
      </c>
      <c r="C1211" s="37" t="s">
        <v>29</v>
      </c>
      <c r="D1211" s="164">
        <f t="shared" si="373"/>
        <v>176564</v>
      </c>
      <c r="E1211" s="165">
        <f t="shared" si="373"/>
        <v>176564</v>
      </c>
    </row>
    <row r="1212" spans="1:16320" s="4" customFormat="1" ht="15.75" x14ac:dyDescent="0.25">
      <c r="A1212" s="6" t="s">
        <v>31</v>
      </c>
      <c r="B1212" s="37" t="s">
        <v>437</v>
      </c>
      <c r="C1212" s="37" t="s">
        <v>30</v>
      </c>
      <c r="D1212" s="164">
        <f>D1213+D1214+D1215</f>
        <v>176564</v>
      </c>
      <c r="E1212" s="165">
        <f>E1213+E1214+E1215</f>
        <v>176564</v>
      </c>
    </row>
    <row r="1213" spans="1:16320" s="4" customFormat="1" ht="15.75" hidden="1" x14ac:dyDescent="0.25">
      <c r="A1213" s="8" t="s">
        <v>229</v>
      </c>
      <c r="B1213" s="37" t="s">
        <v>437</v>
      </c>
      <c r="C1213" s="37" t="s">
        <v>81</v>
      </c>
      <c r="D1213" s="164">
        <f>127653+7768</f>
        <v>135421</v>
      </c>
      <c r="E1213" s="165">
        <f>127653+7768</f>
        <v>135421</v>
      </c>
    </row>
    <row r="1214" spans="1:16320" s="4" customFormat="1" ht="31.5" hidden="1" x14ac:dyDescent="0.25">
      <c r="A1214" s="8" t="s">
        <v>83</v>
      </c>
      <c r="B1214" s="37" t="s">
        <v>437</v>
      </c>
      <c r="C1214" s="66" t="s">
        <v>82</v>
      </c>
      <c r="D1214" s="164">
        <v>246</v>
      </c>
      <c r="E1214" s="165">
        <v>246</v>
      </c>
    </row>
    <row r="1215" spans="1:16320" s="4" customFormat="1" ht="47.25" hidden="1" x14ac:dyDescent="0.25">
      <c r="A1215" s="8" t="s">
        <v>142</v>
      </c>
      <c r="B1215" s="37" t="s">
        <v>437</v>
      </c>
      <c r="C1215" s="66" t="s">
        <v>141</v>
      </c>
      <c r="D1215" s="164">
        <f>38551+2346</f>
        <v>40897</v>
      </c>
      <c r="E1215" s="165">
        <f>38551+2346</f>
        <v>40897</v>
      </c>
    </row>
    <row r="1216" spans="1:16320" s="4" customFormat="1" ht="15.75" x14ac:dyDescent="0.25">
      <c r="A1216" s="35" t="s">
        <v>438</v>
      </c>
      <c r="B1216" s="82" t="s">
        <v>439</v>
      </c>
      <c r="C1216" s="36"/>
      <c r="D1216" s="162">
        <f>D1217+D1221</f>
        <v>35177</v>
      </c>
      <c r="E1216" s="163">
        <f>E1217+E1221</f>
        <v>35177</v>
      </c>
    </row>
    <row r="1217" spans="1:5" s="4" customFormat="1" ht="31.5" x14ac:dyDescent="0.25">
      <c r="A1217" s="8" t="s">
        <v>440</v>
      </c>
      <c r="B1217" s="37" t="s">
        <v>439</v>
      </c>
      <c r="C1217" s="37" t="s">
        <v>15</v>
      </c>
      <c r="D1217" s="164">
        <f>D1218</f>
        <v>33229</v>
      </c>
      <c r="E1217" s="165">
        <f>E1218</f>
        <v>33229</v>
      </c>
    </row>
    <row r="1218" spans="1:5" s="4" customFormat="1" ht="31.5" x14ac:dyDescent="0.25">
      <c r="A1218" s="8" t="s">
        <v>17</v>
      </c>
      <c r="B1218" s="37" t="s">
        <v>439</v>
      </c>
      <c r="C1218" s="37" t="s">
        <v>16</v>
      </c>
      <c r="D1218" s="164">
        <f>D1219+D1220</f>
        <v>33229</v>
      </c>
      <c r="E1218" s="165">
        <f>E1219+E1220</f>
        <v>33229</v>
      </c>
    </row>
    <row r="1219" spans="1:5" s="4" customFormat="1" ht="31.5" hidden="1" x14ac:dyDescent="0.25">
      <c r="A1219" s="8" t="s">
        <v>396</v>
      </c>
      <c r="B1219" s="37" t="s">
        <v>439</v>
      </c>
      <c r="C1219" s="66" t="s">
        <v>374</v>
      </c>
      <c r="D1219" s="164">
        <v>11389</v>
      </c>
      <c r="E1219" s="165">
        <v>11389</v>
      </c>
    </row>
    <row r="1220" spans="1:5" s="4" customFormat="1" ht="15.75" hidden="1" x14ac:dyDescent="0.25">
      <c r="A1220" s="8" t="s">
        <v>579</v>
      </c>
      <c r="B1220" s="37" t="s">
        <v>439</v>
      </c>
      <c r="C1220" s="66" t="s">
        <v>71</v>
      </c>
      <c r="D1220" s="164">
        <v>21840</v>
      </c>
      <c r="E1220" s="165">
        <v>21840</v>
      </c>
    </row>
    <row r="1221" spans="1:5" s="4" customFormat="1" ht="15.75" x14ac:dyDescent="0.25">
      <c r="A1221" s="8" t="s">
        <v>13</v>
      </c>
      <c r="B1221" s="37" t="s">
        <v>439</v>
      </c>
      <c r="C1221" s="66" t="s">
        <v>14</v>
      </c>
      <c r="D1221" s="164">
        <f t="shared" ref="D1221:E1222" si="374">D1222</f>
        <v>1948</v>
      </c>
      <c r="E1221" s="165">
        <f t="shared" si="374"/>
        <v>1948</v>
      </c>
    </row>
    <row r="1222" spans="1:5" s="4" customFormat="1" ht="15.75" x14ac:dyDescent="0.25">
      <c r="A1222" s="6" t="s">
        <v>33</v>
      </c>
      <c r="B1222" s="37" t="s">
        <v>439</v>
      </c>
      <c r="C1222" s="66" t="s">
        <v>32</v>
      </c>
      <c r="D1222" s="164">
        <f t="shared" si="374"/>
        <v>1948</v>
      </c>
      <c r="E1222" s="165">
        <f t="shared" si="374"/>
        <v>1948</v>
      </c>
    </row>
    <row r="1223" spans="1:5" s="4" customFormat="1" ht="15.75" hidden="1" x14ac:dyDescent="0.25">
      <c r="A1223" s="8" t="s">
        <v>72</v>
      </c>
      <c r="B1223" s="37" t="s">
        <v>439</v>
      </c>
      <c r="C1223" s="66" t="s">
        <v>73</v>
      </c>
      <c r="D1223" s="164">
        <v>1948</v>
      </c>
      <c r="E1223" s="165">
        <v>1948</v>
      </c>
    </row>
    <row r="1224" spans="1:5" s="4" customFormat="1" ht="63" x14ac:dyDescent="0.25">
      <c r="A1224" s="64" t="s">
        <v>563</v>
      </c>
      <c r="B1224" s="114" t="s">
        <v>428</v>
      </c>
      <c r="C1224" s="115"/>
      <c r="D1224" s="168">
        <f>D1225+D1230</f>
        <v>36325</v>
      </c>
      <c r="E1224" s="168">
        <f>E1225+E1230</f>
        <v>30990</v>
      </c>
    </row>
    <row r="1225" spans="1:5" s="4" customFormat="1" ht="31.5" x14ac:dyDescent="0.25">
      <c r="A1225" s="5" t="s">
        <v>176</v>
      </c>
      <c r="B1225" s="58" t="s">
        <v>429</v>
      </c>
      <c r="C1225" s="39"/>
      <c r="D1225" s="161">
        <f>D1226</f>
        <v>30990</v>
      </c>
      <c r="E1225" s="166">
        <f>E1226</f>
        <v>30990</v>
      </c>
    </row>
    <row r="1226" spans="1:5" s="4" customFormat="1" ht="31.5" x14ac:dyDescent="0.25">
      <c r="A1226" s="35" t="s">
        <v>129</v>
      </c>
      <c r="B1226" s="36" t="s">
        <v>430</v>
      </c>
      <c r="C1226" s="116"/>
      <c r="D1226" s="162">
        <f t="shared" ref="D1226:E1228" si="375">D1227</f>
        <v>30990</v>
      </c>
      <c r="E1226" s="163">
        <f t="shared" si="375"/>
        <v>30990</v>
      </c>
    </row>
    <row r="1227" spans="1:5" s="4" customFormat="1" ht="31.5" x14ac:dyDescent="0.25">
      <c r="A1227" s="38" t="s">
        <v>440</v>
      </c>
      <c r="B1227" s="37" t="s">
        <v>430</v>
      </c>
      <c r="C1227" s="37" t="s">
        <v>15</v>
      </c>
      <c r="D1227" s="164">
        <f t="shared" si="375"/>
        <v>30990</v>
      </c>
      <c r="E1227" s="165">
        <f t="shared" si="375"/>
        <v>30990</v>
      </c>
    </row>
    <row r="1228" spans="1:5" s="4" customFormat="1" ht="31.5" x14ac:dyDescent="0.25">
      <c r="A1228" s="8" t="s">
        <v>17</v>
      </c>
      <c r="B1228" s="37" t="s">
        <v>430</v>
      </c>
      <c r="C1228" s="37" t="s">
        <v>16</v>
      </c>
      <c r="D1228" s="164">
        <f t="shared" si="375"/>
        <v>30990</v>
      </c>
      <c r="E1228" s="165">
        <f t="shared" si="375"/>
        <v>30990</v>
      </c>
    </row>
    <row r="1229" spans="1:5" s="4" customFormat="1" ht="31.5" hidden="1" x14ac:dyDescent="0.25">
      <c r="A1229" s="12" t="s">
        <v>396</v>
      </c>
      <c r="B1229" s="37" t="s">
        <v>430</v>
      </c>
      <c r="C1229" s="117" t="s">
        <v>374</v>
      </c>
      <c r="D1229" s="164">
        <v>30990</v>
      </c>
      <c r="E1229" s="165">
        <v>30990</v>
      </c>
    </row>
    <row r="1230" spans="1:5" s="13" customFormat="1" ht="31.5" x14ac:dyDescent="0.2">
      <c r="A1230" s="194" t="s">
        <v>821</v>
      </c>
      <c r="B1230" s="195" t="s">
        <v>823</v>
      </c>
      <c r="C1230" s="196"/>
      <c r="D1230" s="197">
        <f t="shared" ref="D1230:D1233" si="376">D1231</f>
        <v>5335</v>
      </c>
      <c r="E1230" s="197">
        <v>0</v>
      </c>
    </row>
    <row r="1231" spans="1:5" s="13" customFormat="1" ht="31.5" x14ac:dyDescent="0.2">
      <c r="A1231" s="192" t="s">
        <v>822</v>
      </c>
      <c r="B1231" s="190" t="s">
        <v>824</v>
      </c>
      <c r="C1231" s="198"/>
      <c r="D1231" s="130">
        <f t="shared" si="376"/>
        <v>5335</v>
      </c>
      <c r="E1231" s="130">
        <v>0</v>
      </c>
    </row>
    <row r="1232" spans="1:5" s="13" customFormat="1" ht="31.5" x14ac:dyDescent="0.2">
      <c r="A1232" s="38" t="s">
        <v>440</v>
      </c>
      <c r="B1232" s="191" t="s">
        <v>824</v>
      </c>
      <c r="C1232" s="191" t="s">
        <v>15</v>
      </c>
      <c r="D1232" s="129">
        <f t="shared" si="376"/>
        <v>5335</v>
      </c>
      <c r="E1232" s="129">
        <v>0</v>
      </c>
    </row>
    <row r="1233" spans="1:5" s="13" customFormat="1" ht="31.5" x14ac:dyDescent="0.2">
      <c r="A1233" s="189" t="s">
        <v>17</v>
      </c>
      <c r="B1233" s="191" t="s">
        <v>824</v>
      </c>
      <c r="C1233" s="191" t="s">
        <v>16</v>
      </c>
      <c r="D1233" s="129">
        <f t="shared" si="376"/>
        <v>5335</v>
      </c>
      <c r="E1233" s="129">
        <v>0</v>
      </c>
    </row>
    <row r="1234" spans="1:5" s="13" customFormat="1" ht="31.5" hidden="1" x14ac:dyDescent="0.2">
      <c r="A1234" s="193" t="s">
        <v>396</v>
      </c>
      <c r="B1234" s="191" t="s">
        <v>824</v>
      </c>
      <c r="C1234" s="199" t="s">
        <v>374</v>
      </c>
      <c r="D1234" s="129">
        <v>5335</v>
      </c>
      <c r="E1234" s="129">
        <v>0</v>
      </c>
    </row>
    <row r="1235" spans="1:5" s="4" customFormat="1" ht="37.5" x14ac:dyDescent="0.3">
      <c r="A1235" s="9" t="s">
        <v>879</v>
      </c>
      <c r="B1235" s="28" t="s">
        <v>348</v>
      </c>
      <c r="C1235" s="30"/>
      <c r="D1235" s="172">
        <f>D1236+D1241</f>
        <v>14500</v>
      </c>
      <c r="E1235" s="174">
        <f>E1236+E1241</f>
        <v>14500</v>
      </c>
    </row>
    <row r="1236" spans="1:5" s="4" customFormat="1" ht="31.5" x14ac:dyDescent="0.3">
      <c r="A1236" s="48" t="s">
        <v>809</v>
      </c>
      <c r="B1236" s="39" t="s">
        <v>639</v>
      </c>
      <c r="C1236" s="39"/>
      <c r="D1236" s="180">
        <f>D1237</f>
        <v>5000</v>
      </c>
      <c r="E1236" s="181">
        <f>E1237</f>
        <v>5000</v>
      </c>
    </row>
    <row r="1237" spans="1:5" s="13" customFormat="1" ht="31.5" x14ac:dyDescent="0.25">
      <c r="A1237" s="35" t="s">
        <v>652</v>
      </c>
      <c r="B1237" s="36" t="s">
        <v>799</v>
      </c>
      <c r="C1237" s="36"/>
      <c r="D1237" s="178">
        <f t="shared" ref="D1237:E1239" si="377">D1238</f>
        <v>5000</v>
      </c>
      <c r="E1237" s="179">
        <f t="shared" si="377"/>
        <v>5000</v>
      </c>
    </row>
    <row r="1238" spans="1:5" s="13" customFormat="1" ht="31.5" x14ac:dyDescent="0.25">
      <c r="A1238" s="38" t="s">
        <v>440</v>
      </c>
      <c r="B1238" s="37" t="s">
        <v>799</v>
      </c>
      <c r="C1238" s="37" t="s">
        <v>15</v>
      </c>
      <c r="D1238" s="113">
        <f t="shared" si="377"/>
        <v>5000</v>
      </c>
      <c r="E1238" s="126">
        <f t="shared" si="377"/>
        <v>5000</v>
      </c>
    </row>
    <row r="1239" spans="1:5" s="13" customFormat="1" ht="31.5" x14ac:dyDescent="0.25">
      <c r="A1239" s="8" t="s">
        <v>17</v>
      </c>
      <c r="B1239" s="37" t="s">
        <v>799</v>
      </c>
      <c r="C1239" s="37" t="s">
        <v>16</v>
      </c>
      <c r="D1239" s="113">
        <f t="shared" si="377"/>
        <v>5000</v>
      </c>
      <c r="E1239" s="126">
        <f t="shared" si="377"/>
        <v>5000</v>
      </c>
    </row>
    <row r="1240" spans="1:5" s="13" customFormat="1" ht="15.75" hidden="1" x14ac:dyDescent="0.25">
      <c r="A1240" s="8" t="s">
        <v>579</v>
      </c>
      <c r="B1240" s="37" t="s">
        <v>799</v>
      </c>
      <c r="C1240" s="37" t="s">
        <v>71</v>
      </c>
      <c r="D1240" s="113">
        <v>5000</v>
      </c>
      <c r="E1240" s="126">
        <v>5000</v>
      </c>
    </row>
    <row r="1241" spans="1:5" s="4" customFormat="1" ht="63" x14ac:dyDescent="0.25">
      <c r="A1241" s="5" t="s">
        <v>653</v>
      </c>
      <c r="B1241" s="27" t="s">
        <v>654</v>
      </c>
      <c r="C1241" s="30"/>
      <c r="D1241" s="70">
        <f t="shared" ref="D1241:E1241" si="378">D1242</f>
        <v>9500</v>
      </c>
      <c r="E1241" s="78">
        <f t="shared" si="378"/>
        <v>9500</v>
      </c>
    </row>
    <row r="1242" spans="1:5" s="4" customFormat="1" ht="47.25" x14ac:dyDescent="0.25">
      <c r="A1242" s="35" t="s">
        <v>655</v>
      </c>
      <c r="B1242" s="26" t="s">
        <v>656</v>
      </c>
      <c r="C1242" s="30"/>
      <c r="D1242" s="72">
        <f t="shared" ref="D1242:E1244" si="379">D1243</f>
        <v>9500</v>
      </c>
      <c r="E1242" s="74">
        <f t="shared" si="379"/>
        <v>9500</v>
      </c>
    </row>
    <row r="1243" spans="1:5" s="4" customFormat="1" ht="31.5" x14ac:dyDescent="0.2">
      <c r="A1243" s="38" t="s">
        <v>440</v>
      </c>
      <c r="B1243" s="25" t="s">
        <v>656</v>
      </c>
      <c r="C1243" s="25" t="s">
        <v>15</v>
      </c>
      <c r="D1243" s="75">
        <f t="shared" si="379"/>
        <v>9500</v>
      </c>
      <c r="E1243" s="76">
        <f t="shared" si="379"/>
        <v>9500</v>
      </c>
    </row>
    <row r="1244" spans="1:5" s="4" customFormat="1" ht="31.5" x14ac:dyDescent="0.25">
      <c r="A1244" s="6" t="s">
        <v>17</v>
      </c>
      <c r="B1244" s="25" t="s">
        <v>656</v>
      </c>
      <c r="C1244" s="25" t="s">
        <v>16</v>
      </c>
      <c r="D1244" s="75">
        <f t="shared" si="379"/>
        <v>9500</v>
      </c>
      <c r="E1244" s="76">
        <f t="shared" si="379"/>
        <v>9500</v>
      </c>
    </row>
    <row r="1245" spans="1:5" s="4" customFormat="1" ht="15.75" hidden="1" x14ac:dyDescent="0.25">
      <c r="A1245" s="8" t="s">
        <v>579</v>
      </c>
      <c r="B1245" s="25" t="s">
        <v>656</v>
      </c>
      <c r="C1245" s="25" t="s">
        <v>71</v>
      </c>
      <c r="D1245" s="75">
        <f>10000-500</f>
        <v>9500</v>
      </c>
      <c r="E1245" s="76">
        <f>10000-500</f>
        <v>9500</v>
      </c>
    </row>
    <row r="1246" spans="1:5" s="4" customFormat="1" ht="56.25" x14ac:dyDescent="0.3">
      <c r="A1246" s="9" t="s">
        <v>880</v>
      </c>
      <c r="B1246" s="28" t="s">
        <v>611</v>
      </c>
      <c r="C1246" s="24"/>
      <c r="D1246" s="172">
        <f>D1247+D1341</f>
        <v>1577929</v>
      </c>
      <c r="E1246" s="174">
        <f>E1247+E1341</f>
        <v>1394158</v>
      </c>
    </row>
    <row r="1247" spans="1:5" s="4" customFormat="1" ht="37.5" x14ac:dyDescent="0.3">
      <c r="A1247" s="9" t="s">
        <v>750</v>
      </c>
      <c r="B1247" s="28" t="s">
        <v>751</v>
      </c>
      <c r="C1247" s="24"/>
      <c r="D1247" s="172">
        <f>D1248+D1253+D1294+D1311+D1336</f>
        <v>1482725</v>
      </c>
      <c r="E1247" s="172">
        <f>E1248+E1253+E1294+E1311+E1336</f>
        <v>1299954</v>
      </c>
    </row>
    <row r="1248" spans="1:5" s="4" customFormat="1" ht="31.5" x14ac:dyDescent="0.25">
      <c r="A1248" s="89" t="s">
        <v>615</v>
      </c>
      <c r="B1248" s="97" t="s">
        <v>752</v>
      </c>
      <c r="C1248" s="97"/>
      <c r="D1248" s="157">
        <f t="shared" ref="D1248:E1251" si="380">D1249</f>
        <v>320000</v>
      </c>
      <c r="E1248" s="173">
        <f t="shared" si="380"/>
        <v>320000</v>
      </c>
    </row>
    <row r="1249" spans="1:5" s="4" customFormat="1" ht="47.25" x14ac:dyDescent="0.25">
      <c r="A1249" s="79" t="s">
        <v>614</v>
      </c>
      <c r="B1249" s="90" t="s">
        <v>753</v>
      </c>
      <c r="C1249" s="90"/>
      <c r="D1249" s="139">
        <f t="shared" si="380"/>
        <v>320000</v>
      </c>
      <c r="E1249" s="140">
        <f t="shared" si="380"/>
        <v>320000</v>
      </c>
    </row>
    <row r="1250" spans="1:5" s="4" customFormat="1" ht="31.5" x14ac:dyDescent="0.2">
      <c r="A1250" s="47" t="s">
        <v>440</v>
      </c>
      <c r="B1250" s="25" t="s">
        <v>753</v>
      </c>
      <c r="C1250" s="81" t="s">
        <v>15</v>
      </c>
      <c r="D1250" s="136">
        <f t="shared" si="380"/>
        <v>320000</v>
      </c>
      <c r="E1250" s="137">
        <f t="shared" si="380"/>
        <v>320000</v>
      </c>
    </row>
    <row r="1251" spans="1:5" s="4" customFormat="1" ht="31.5" x14ac:dyDescent="0.25">
      <c r="A1251" s="6" t="s">
        <v>17</v>
      </c>
      <c r="B1251" s="25" t="s">
        <v>753</v>
      </c>
      <c r="C1251" s="81" t="s">
        <v>16</v>
      </c>
      <c r="D1251" s="136">
        <f t="shared" si="380"/>
        <v>320000</v>
      </c>
      <c r="E1251" s="137">
        <f t="shared" si="380"/>
        <v>320000</v>
      </c>
    </row>
    <row r="1252" spans="1:5" s="4" customFormat="1" ht="15.75" hidden="1" x14ac:dyDescent="0.25">
      <c r="A1252" s="6" t="s">
        <v>579</v>
      </c>
      <c r="B1252" s="25" t="s">
        <v>753</v>
      </c>
      <c r="C1252" s="81" t="s">
        <v>71</v>
      </c>
      <c r="D1252" s="136">
        <v>320000</v>
      </c>
      <c r="E1252" s="137">
        <v>320000</v>
      </c>
    </row>
    <row r="1253" spans="1:5" s="4" customFormat="1" ht="31.5" x14ac:dyDescent="0.25">
      <c r="A1253" s="5" t="s">
        <v>627</v>
      </c>
      <c r="B1253" s="27" t="s">
        <v>754</v>
      </c>
      <c r="C1253" s="27"/>
      <c r="D1253" s="70">
        <f>D1254+D1258+D1265+D1279+D1288</f>
        <v>748208</v>
      </c>
      <c r="E1253" s="70">
        <f>E1254+E1258+E1265+E1279+E1288</f>
        <v>765208</v>
      </c>
    </row>
    <row r="1254" spans="1:5" s="4" customFormat="1" ht="15.75" x14ac:dyDescent="0.25">
      <c r="A1254" s="35" t="s">
        <v>476</v>
      </c>
      <c r="B1254" s="26" t="s">
        <v>755</v>
      </c>
      <c r="C1254" s="24"/>
      <c r="D1254" s="72">
        <f t="shared" ref="D1254:E1256" si="381">D1255</f>
        <v>12500</v>
      </c>
      <c r="E1254" s="74">
        <f t="shared" si="381"/>
        <v>12500</v>
      </c>
    </row>
    <row r="1255" spans="1:5" s="4" customFormat="1" ht="31.5" x14ac:dyDescent="0.2">
      <c r="A1255" s="38" t="s">
        <v>440</v>
      </c>
      <c r="B1255" s="25" t="s">
        <v>755</v>
      </c>
      <c r="C1255" s="25" t="s">
        <v>15</v>
      </c>
      <c r="D1255" s="75">
        <f t="shared" si="381"/>
        <v>12500</v>
      </c>
      <c r="E1255" s="76">
        <f t="shared" si="381"/>
        <v>12500</v>
      </c>
    </row>
    <row r="1256" spans="1:5" s="4" customFormat="1" ht="31.5" x14ac:dyDescent="0.25">
      <c r="A1256" s="8" t="s">
        <v>17</v>
      </c>
      <c r="B1256" s="25" t="s">
        <v>755</v>
      </c>
      <c r="C1256" s="25" t="s">
        <v>16</v>
      </c>
      <c r="D1256" s="75">
        <f t="shared" si="381"/>
        <v>12500</v>
      </c>
      <c r="E1256" s="76">
        <f t="shared" si="381"/>
        <v>12500</v>
      </c>
    </row>
    <row r="1257" spans="1:5" s="4" customFormat="1" ht="15.75" hidden="1" x14ac:dyDescent="0.25">
      <c r="A1257" s="8" t="s">
        <v>579</v>
      </c>
      <c r="B1257" s="25" t="s">
        <v>755</v>
      </c>
      <c r="C1257" s="25" t="s">
        <v>71</v>
      </c>
      <c r="D1257" s="75">
        <v>12500</v>
      </c>
      <c r="E1257" s="76">
        <v>12500</v>
      </c>
    </row>
    <row r="1258" spans="1:5" s="4" customFormat="1" ht="15.75" x14ac:dyDescent="0.25">
      <c r="A1258" s="43" t="s">
        <v>528</v>
      </c>
      <c r="B1258" s="26" t="s">
        <v>756</v>
      </c>
      <c r="C1258" s="26"/>
      <c r="D1258" s="72">
        <f t="shared" ref="D1258:E1258" si="382">D1259+D1262</f>
        <v>611000</v>
      </c>
      <c r="E1258" s="74">
        <f t="shared" si="382"/>
        <v>628000</v>
      </c>
    </row>
    <row r="1259" spans="1:5" s="4" customFormat="1" ht="31.5" x14ac:dyDescent="0.2">
      <c r="A1259" s="38" t="s">
        <v>440</v>
      </c>
      <c r="B1259" s="25" t="s">
        <v>756</v>
      </c>
      <c r="C1259" s="25" t="s">
        <v>15</v>
      </c>
      <c r="D1259" s="75">
        <f t="shared" ref="D1259:E1260" si="383">D1260</f>
        <v>317000</v>
      </c>
      <c r="E1259" s="76">
        <f t="shared" si="383"/>
        <v>334000</v>
      </c>
    </row>
    <row r="1260" spans="1:5" s="4" customFormat="1" ht="31.5" x14ac:dyDescent="0.25">
      <c r="A1260" s="8" t="s">
        <v>17</v>
      </c>
      <c r="B1260" s="25" t="s">
        <v>756</v>
      </c>
      <c r="C1260" s="25" t="s">
        <v>16</v>
      </c>
      <c r="D1260" s="75">
        <f t="shared" si="383"/>
        <v>317000</v>
      </c>
      <c r="E1260" s="76">
        <f t="shared" si="383"/>
        <v>334000</v>
      </c>
    </row>
    <row r="1261" spans="1:5" s="4" customFormat="1" ht="15.75" hidden="1" x14ac:dyDescent="0.25">
      <c r="A1261" s="8" t="s">
        <v>579</v>
      </c>
      <c r="B1261" s="25" t="s">
        <v>756</v>
      </c>
      <c r="C1261" s="25" t="s">
        <v>71</v>
      </c>
      <c r="D1261" s="75">
        <f>354000-37000</f>
        <v>317000</v>
      </c>
      <c r="E1261" s="76">
        <f>364000-30000</f>
        <v>334000</v>
      </c>
    </row>
    <row r="1262" spans="1:5" s="4" customFormat="1" ht="31.5" x14ac:dyDescent="0.25">
      <c r="A1262" s="12" t="s">
        <v>18</v>
      </c>
      <c r="B1262" s="25" t="s">
        <v>756</v>
      </c>
      <c r="C1262" s="29">
        <v>600</v>
      </c>
      <c r="D1262" s="75">
        <f t="shared" ref="D1262:E1263" si="384">D1263</f>
        <v>294000</v>
      </c>
      <c r="E1262" s="76">
        <f t="shared" si="384"/>
        <v>294000</v>
      </c>
    </row>
    <row r="1263" spans="1:5" s="4" customFormat="1" ht="15.75" x14ac:dyDescent="0.25">
      <c r="A1263" s="12" t="s">
        <v>24</v>
      </c>
      <c r="B1263" s="25" t="s">
        <v>756</v>
      </c>
      <c r="C1263" s="29">
        <v>610</v>
      </c>
      <c r="D1263" s="75">
        <f t="shared" si="384"/>
        <v>294000</v>
      </c>
      <c r="E1263" s="76">
        <f t="shared" si="384"/>
        <v>294000</v>
      </c>
    </row>
    <row r="1264" spans="1:5" s="4" customFormat="1" ht="47.25" hidden="1" x14ac:dyDescent="0.25">
      <c r="A1264" s="12" t="s">
        <v>92</v>
      </c>
      <c r="B1264" s="25" t="s">
        <v>756</v>
      </c>
      <c r="C1264" s="29">
        <v>611</v>
      </c>
      <c r="D1264" s="75">
        <v>294000</v>
      </c>
      <c r="E1264" s="76">
        <v>294000</v>
      </c>
    </row>
    <row r="1265" spans="1:5" s="4" customFormat="1" ht="15.75" x14ac:dyDescent="0.25">
      <c r="A1265" s="35" t="s">
        <v>474</v>
      </c>
      <c r="B1265" s="26" t="s">
        <v>757</v>
      </c>
      <c r="C1265" s="24"/>
      <c r="D1265" s="72">
        <f t="shared" ref="D1265:E1265" si="385">D1266+D1271+D1275</f>
        <v>121972</v>
      </c>
      <c r="E1265" s="74">
        <f t="shared" si="385"/>
        <v>121972</v>
      </c>
    </row>
    <row r="1266" spans="1:5" s="4" customFormat="1" ht="63" x14ac:dyDescent="0.25">
      <c r="A1266" s="8" t="s">
        <v>28</v>
      </c>
      <c r="B1266" s="25" t="s">
        <v>757</v>
      </c>
      <c r="C1266" s="25" t="s">
        <v>29</v>
      </c>
      <c r="D1266" s="75">
        <f t="shared" ref="D1266:E1266" si="386">D1267</f>
        <v>115313</v>
      </c>
      <c r="E1266" s="76">
        <f t="shared" si="386"/>
        <v>115313</v>
      </c>
    </row>
    <row r="1267" spans="1:5" s="4" customFormat="1" ht="15.75" x14ac:dyDescent="0.25">
      <c r="A1267" s="8" t="s">
        <v>31</v>
      </c>
      <c r="B1267" s="25" t="s">
        <v>757</v>
      </c>
      <c r="C1267" s="25" t="s">
        <v>30</v>
      </c>
      <c r="D1267" s="75">
        <f t="shared" ref="D1267:E1267" si="387">D1268+D1269+D1270</f>
        <v>115313</v>
      </c>
      <c r="E1267" s="76">
        <f t="shared" si="387"/>
        <v>115313</v>
      </c>
    </row>
    <row r="1268" spans="1:5" s="4" customFormat="1" ht="15.75" hidden="1" x14ac:dyDescent="0.25">
      <c r="A1268" s="8" t="s">
        <v>229</v>
      </c>
      <c r="B1268" s="25" t="s">
        <v>757</v>
      </c>
      <c r="C1268" s="25" t="s">
        <v>81</v>
      </c>
      <c r="D1268" s="75">
        <f>66704-666+6552</f>
        <v>72590</v>
      </c>
      <c r="E1268" s="76">
        <f>66704-666+6552</f>
        <v>72590</v>
      </c>
    </row>
    <row r="1269" spans="1:5" s="4" customFormat="1" ht="31.5" hidden="1" x14ac:dyDescent="0.25">
      <c r="A1269" s="8" t="s">
        <v>83</v>
      </c>
      <c r="B1269" s="25" t="s">
        <v>757</v>
      </c>
      <c r="C1269" s="25" t="s">
        <v>82</v>
      </c>
      <c r="D1269" s="75">
        <f>14524+1452</f>
        <v>15976</v>
      </c>
      <c r="E1269" s="76">
        <f>14524+1452</f>
        <v>15976</v>
      </c>
    </row>
    <row r="1270" spans="1:5" s="4" customFormat="1" ht="47.25" hidden="1" x14ac:dyDescent="0.25">
      <c r="A1270" s="8" t="s">
        <v>142</v>
      </c>
      <c r="B1270" s="25" t="s">
        <v>757</v>
      </c>
      <c r="C1270" s="25" t="s">
        <v>141</v>
      </c>
      <c r="D1270" s="75">
        <f>24531-201+2417</f>
        <v>26747</v>
      </c>
      <c r="E1270" s="76">
        <f>24531-201+2417</f>
        <v>26747</v>
      </c>
    </row>
    <row r="1271" spans="1:5" s="4" customFormat="1" ht="31.5" x14ac:dyDescent="0.2">
      <c r="A1271" s="38" t="s">
        <v>440</v>
      </c>
      <c r="B1271" s="25" t="s">
        <v>757</v>
      </c>
      <c r="C1271" s="25" t="s">
        <v>15</v>
      </c>
      <c r="D1271" s="75">
        <f t="shared" ref="D1271:E1271" si="388">D1272</f>
        <v>6559</v>
      </c>
      <c r="E1271" s="76">
        <f t="shared" si="388"/>
        <v>6559</v>
      </c>
    </row>
    <row r="1272" spans="1:5" s="4" customFormat="1" ht="31.5" x14ac:dyDescent="0.25">
      <c r="A1272" s="8" t="s">
        <v>17</v>
      </c>
      <c r="B1272" s="25" t="s">
        <v>757</v>
      </c>
      <c r="C1272" s="25" t="s">
        <v>16</v>
      </c>
      <c r="D1272" s="75">
        <f t="shared" ref="D1272:E1272" si="389">D1273+D1274</f>
        <v>6559</v>
      </c>
      <c r="E1272" s="76">
        <f t="shared" si="389"/>
        <v>6559</v>
      </c>
    </row>
    <row r="1273" spans="1:5" s="4" customFormat="1" ht="31.5" hidden="1" x14ac:dyDescent="0.25">
      <c r="A1273" s="12" t="s">
        <v>396</v>
      </c>
      <c r="B1273" s="25" t="s">
        <v>757</v>
      </c>
      <c r="C1273" s="25" t="s">
        <v>374</v>
      </c>
      <c r="D1273" s="75">
        <v>3611</v>
      </c>
      <c r="E1273" s="76">
        <v>3611</v>
      </c>
    </row>
    <row r="1274" spans="1:5" s="4" customFormat="1" ht="15.75" hidden="1" x14ac:dyDescent="0.25">
      <c r="A1274" s="8" t="s">
        <v>579</v>
      </c>
      <c r="B1274" s="25" t="s">
        <v>757</v>
      </c>
      <c r="C1274" s="25" t="s">
        <v>71</v>
      </c>
      <c r="D1274" s="75">
        <v>2948</v>
      </c>
      <c r="E1274" s="76">
        <v>2948</v>
      </c>
    </row>
    <row r="1275" spans="1:5" s="4" customFormat="1" ht="15.75" x14ac:dyDescent="0.25">
      <c r="A1275" s="12" t="s">
        <v>13</v>
      </c>
      <c r="B1275" s="25" t="s">
        <v>757</v>
      </c>
      <c r="C1275" s="25" t="s">
        <v>14</v>
      </c>
      <c r="D1275" s="75">
        <f t="shared" ref="D1275:E1275" si="390">D1276</f>
        <v>100</v>
      </c>
      <c r="E1275" s="76">
        <f t="shared" si="390"/>
        <v>100</v>
      </c>
    </row>
    <row r="1276" spans="1:5" s="4" customFormat="1" ht="15.75" x14ac:dyDescent="0.25">
      <c r="A1276" s="8" t="s">
        <v>33</v>
      </c>
      <c r="B1276" s="25" t="s">
        <v>757</v>
      </c>
      <c r="C1276" s="25" t="s">
        <v>32</v>
      </c>
      <c r="D1276" s="75">
        <f t="shared" ref="D1276:E1276" si="391">D1277+D1278</f>
        <v>100</v>
      </c>
      <c r="E1276" s="76">
        <f t="shared" si="391"/>
        <v>100</v>
      </c>
    </row>
    <row r="1277" spans="1:5" s="4" customFormat="1" ht="15.75" hidden="1" x14ac:dyDescent="0.25">
      <c r="A1277" s="8" t="s">
        <v>72</v>
      </c>
      <c r="B1277" s="25" t="s">
        <v>757</v>
      </c>
      <c r="C1277" s="25" t="s">
        <v>73</v>
      </c>
      <c r="D1277" s="75">
        <v>80</v>
      </c>
      <c r="E1277" s="76">
        <v>80</v>
      </c>
    </row>
    <row r="1278" spans="1:5" s="4" customFormat="1" ht="15.75" hidden="1" x14ac:dyDescent="0.25">
      <c r="A1278" s="8" t="s">
        <v>74</v>
      </c>
      <c r="B1278" s="25" t="s">
        <v>757</v>
      </c>
      <c r="C1278" s="25" t="s">
        <v>75</v>
      </c>
      <c r="D1278" s="75">
        <v>20</v>
      </c>
      <c r="E1278" s="76">
        <v>20</v>
      </c>
    </row>
    <row r="1279" spans="1:5" s="4" customFormat="1" ht="31.5" x14ac:dyDescent="0.25">
      <c r="A1279" s="35" t="s">
        <v>617</v>
      </c>
      <c r="B1279" s="26" t="s">
        <v>758</v>
      </c>
      <c r="C1279" s="94"/>
      <c r="D1279" s="72">
        <f t="shared" ref="D1279:E1279" si="392">D1280+D1285</f>
        <v>2196</v>
      </c>
      <c r="E1279" s="74">
        <f t="shared" si="392"/>
        <v>2196</v>
      </c>
    </row>
    <row r="1280" spans="1:5" s="4" customFormat="1" ht="63" x14ac:dyDescent="0.2">
      <c r="A1280" s="55" t="s">
        <v>36</v>
      </c>
      <c r="B1280" s="25" t="s">
        <v>758</v>
      </c>
      <c r="C1280" s="25" t="s">
        <v>29</v>
      </c>
      <c r="D1280" s="75">
        <f>D1281</f>
        <v>1070</v>
      </c>
      <c r="E1280" s="76">
        <f>E1281</f>
        <v>1070</v>
      </c>
    </row>
    <row r="1281" spans="1:5" s="4" customFormat="1" ht="31.5" x14ac:dyDescent="0.2">
      <c r="A1281" s="55" t="s">
        <v>8</v>
      </c>
      <c r="B1281" s="25" t="s">
        <v>758</v>
      </c>
      <c r="C1281" s="25" t="s">
        <v>60</v>
      </c>
      <c r="D1281" s="75">
        <f>D1282+D1283+D1284</f>
        <v>1070</v>
      </c>
      <c r="E1281" s="76">
        <f>E1282+E1283+E1284</f>
        <v>1070</v>
      </c>
    </row>
    <row r="1282" spans="1:5" s="4" customFormat="1" ht="15.75" hidden="1" x14ac:dyDescent="0.2">
      <c r="A1282" s="55" t="s">
        <v>230</v>
      </c>
      <c r="B1282" s="25" t="s">
        <v>758</v>
      </c>
      <c r="C1282" s="25" t="s">
        <v>68</v>
      </c>
      <c r="D1282" s="75">
        <v>603</v>
      </c>
      <c r="E1282" s="76">
        <v>603</v>
      </c>
    </row>
    <row r="1283" spans="1:5" s="4" customFormat="1" ht="31.5" hidden="1" x14ac:dyDescent="0.2">
      <c r="A1283" s="38" t="s">
        <v>69</v>
      </c>
      <c r="B1283" s="25" t="s">
        <v>758</v>
      </c>
      <c r="C1283" s="25" t="s">
        <v>70</v>
      </c>
      <c r="D1283" s="75">
        <v>220.02600000000001</v>
      </c>
      <c r="E1283" s="76">
        <v>220.02600000000001</v>
      </c>
    </row>
    <row r="1284" spans="1:5" s="4" customFormat="1" ht="47.25" hidden="1" x14ac:dyDescent="0.25">
      <c r="A1284" s="8" t="s">
        <v>145</v>
      </c>
      <c r="B1284" s="25" t="s">
        <v>758</v>
      </c>
      <c r="C1284" s="25" t="s">
        <v>144</v>
      </c>
      <c r="D1284" s="75">
        <v>246.97399999999999</v>
      </c>
      <c r="E1284" s="76">
        <v>246.97399999999999</v>
      </c>
    </row>
    <row r="1285" spans="1:5" s="4" customFormat="1" ht="31.5" x14ac:dyDescent="0.2">
      <c r="A1285" s="38" t="s">
        <v>440</v>
      </c>
      <c r="B1285" s="25" t="s">
        <v>758</v>
      </c>
      <c r="C1285" s="25" t="s">
        <v>15</v>
      </c>
      <c r="D1285" s="75">
        <f t="shared" ref="D1285:E1286" si="393">D1286</f>
        <v>1126</v>
      </c>
      <c r="E1285" s="76">
        <f t="shared" si="393"/>
        <v>1126</v>
      </c>
    </row>
    <row r="1286" spans="1:5" s="4" customFormat="1" ht="31.5" x14ac:dyDescent="0.25">
      <c r="A1286" s="8" t="s">
        <v>17</v>
      </c>
      <c r="B1286" s="25" t="s">
        <v>758</v>
      </c>
      <c r="C1286" s="25" t="s">
        <v>16</v>
      </c>
      <c r="D1286" s="75">
        <f t="shared" si="393"/>
        <v>1126</v>
      </c>
      <c r="E1286" s="76">
        <f t="shared" si="393"/>
        <v>1126</v>
      </c>
    </row>
    <row r="1287" spans="1:5" s="4" customFormat="1" ht="15.75" hidden="1" x14ac:dyDescent="0.25">
      <c r="A1287" s="8" t="s">
        <v>579</v>
      </c>
      <c r="B1287" s="25" t="s">
        <v>758</v>
      </c>
      <c r="C1287" s="25" t="s">
        <v>71</v>
      </c>
      <c r="D1287" s="75">
        <v>1126</v>
      </c>
      <c r="E1287" s="76">
        <v>1126</v>
      </c>
    </row>
    <row r="1288" spans="1:5" s="4" customFormat="1" ht="31.5" x14ac:dyDescent="0.25">
      <c r="A1288" s="35" t="s">
        <v>621</v>
      </c>
      <c r="B1288" s="26" t="s">
        <v>759</v>
      </c>
      <c r="C1288" s="26"/>
      <c r="D1288" s="72">
        <f t="shared" ref="D1288:E1289" si="394">D1289</f>
        <v>540</v>
      </c>
      <c r="E1288" s="74">
        <f t="shared" si="394"/>
        <v>540</v>
      </c>
    </row>
    <row r="1289" spans="1:5" s="4" customFormat="1" ht="63" x14ac:dyDescent="0.2">
      <c r="A1289" s="55" t="s">
        <v>36</v>
      </c>
      <c r="B1289" s="25" t="s">
        <v>759</v>
      </c>
      <c r="C1289" s="25" t="s">
        <v>29</v>
      </c>
      <c r="D1289" s="75">
        <f t="shared" si="394"/>
        <v>540</v>
      </c>
      <c r="E1289" s="76">
        <f t="shared" si="394"/>
        <v>540</v>
      </c>
    </row>
    <row r="1290" spans="1:5" s="4" customFormat="1" ht="31.5" x14ac:dyDescent="0.2">
      <c r="A1290" s="55" t="s">
        <v>8</v>
      </c>
      <c r="B1290" s="25" t="s">
        <v>759</v>
      </c>
      <c r="C1290" s="25" t="s">
        <v>60</v>
      </c>
      <c r="D1290" s="75">
        <f t="shared" ref="D1290:E1290" si="395">D1291+D1292+D1293</f>
        <v>540</v>
      </c>
      <c r="E1290" s="76">
        <f t="shared" si="395"/>
        <v>540</v>
      </c>
    </row>
    <row r="1291" spans="1:5" s="4" customFormat="1" ht="15.75" hidden="1" x14ac:dyDescent="0.2">
      <c r="A1291" s="55" t="s">
        <v>230</v>
      </c>
      <c r="B1291" s="25" t="s">
        <v>759</v>
      </c>
      <c r="C1291" s="25" t="s">
        <v>68</v>
      </c>
      <c r="D1291" s="75">
        <v>196</v>
      </c>
      <c r="E1291" s="76">
        <v>196</v>
      </c>
    </row>
    <row r="1292" spans="1:5" s="4" customFormat="1" ht="31.5" hidden="1" x14ac:dyDescent="0.2">
      <c r="A1292" s="38" t="s">
        <v>69</v>
      </c>
      <c r="B1292" s="25" t="s">
        <v>759</v>
      </c>
      <c r="C1292" s="25" t="s">
        <v>70</v>
      </c>
      <c r="D1292" s="75">
        <v>220.02600000000001</v>
      </c>
      <c r="E1292" s="76">
        <v>220.02600000000001</v>
      </c>
    </row>
    <row r="1293" spans="1:5" s="4" customFormat="1" ht="47.25" hidden="1" x14ac:dyDescent="0.25">
      <c r="A1293" s="8" t="s">
        <v>145</v>
      </c>
      <c r="B1293" s="25" t="s">
        <v>759</v>
      </c>
      <c r="C1293" s="25" t="s">
        <v>144</v>
      </c>
      <c r="D1293" s="75">
        <v>123.974</v>
      </c>
      <c r="E1293" s="76">
        <v>123.974</v>
      </c>
    </row>
    <row r="1294" spans="1:5" s="4" customFormat="1" ht="31.5" x14ac:dyDescent="0.25">
      <c r="A1294" s="5" t="s">
        <v>616</v>
      </c>
      <c r="B1294" s="27" t="s">
        <v>760</v>
      </c>
      <c r="C1294" s="27"/>
      <c r="D1294" s="70">
        <f>D1295+D1299+D1303+D1307</f>
        <v>189771</v>
      </c>
      <c r="E1294" s="78">
        <f>E1295+E1299+E1303+E1307</f>
        <v>147500</v>
      </c>
    </row>
    <row r="1295" spans="1:5" s="4" customFormat="1" ht="15.75" x14ac:dyDescent="0.25">
      <c r="A1295" s="43" t="s">
        <v>470</v>
      </c>
      <c r="B1295" s="26" t="s">
        <v>761</v>
      </c>
      <c r="C1295" s="24"/>
      <c r="D1295" s="72">
        <f t="shared" ref="D1295:E1309" si="396">D1296</f>
        <v>32000</v>
      </c>
      <c r="E1295" s="74">
        <f t="shared" si="396"/>
        <v>32000</v>
      </c>
    </row>
    <row r="1296" spans="1:5" s="4" customFormat="1" ht="31.5" x14ac:dyDescent="0.2">
      <c r="A1296" s="38" t="s">
        <v>440</v>
      </c>
      <c r="B1296" s="25" t="s">
        <v>761</v>
      </c>
      <c r="C1296" s="29">
        <v>200</v>
      </c>
      <c r="D1296" s="75">
        <f t="shared" si="396"/>
        <v>32000</v>
      </c>
      <c r="E1296" s="76">
        <f t="shared" si="396"/>
        <v>32000</v>
      </c>
    </row>
    <row r="1297" spans="1:5" s="4" customFormat="1" ht="31.5" x14ac:dyDescent="0.25">
      <c r="A1297" s="8" t="s">
        <v>17</v>
      </c>
      <c r="B1297" s="25" t="s">
        <v>761</v>
      </c>
      <c r="C1297" s="29">
        <v>240</v>
      </c>
      <c r="D1297" s="75">
        <f t="shared" si="396"/>
        <v>32000</v>
      </c>
      <c r="E1297" s="76">
        <f t="shared" si="396"/>
        <v>32000</v>
      </c>
    </row>
    <row r="1298" spans="1:5" s="4" customFormat="1" ht="15.75" hidden="1" x14ac:dyDescent="0.25">
      <c r="A1298" s="8" t="s">
        <v>579</v>
      </c>
      <c r="B1298" s="25" t="s">
        <v>761</v>
      </c>
      <c r="C1298" s="29">
        <v>244</v>
      </c>
      <c r="D1298" s="75">
        <v>32000</v>
      </c>
      <c r="E1298" s="76">
        <v>32000</v>
      </c>
    </row>
    <row r="1299" spans="1:5" s="4" customFormat="1" ht="15.75" x14ac:dyDescent="0.25">
      <c r="A1299" s="43" t="s">
        <v>471</v>
      </c>
      <c r="B1299" s="26" t="s">
        <v>762</v>
      </c>
      <c r="C1299" s="25"/>
      <c r="D1299" s="72">
        <f t="shared" ref="D1299:E1299" si="397">D1300</f>
        <v>94973</v>
      </c>
      <c r="E1299" s="74">
        <f t="shared" si="397"/>
        <v>65000</v>
      </c>
    </row>
    <row r="1300" spans="1:5" s="4" customFormat="1" ht="31.5" x14ac:dyDescent="0.2">
      <c r="A1300" s="38" t="s">
        <v>440</v>
      </c>
      <c r="B1300" s="25" t="s">
        <v>762</v>
      </c>
      <c r="C1300" s="29">
        <v>200</v>
      </c>
      <c r="D1300" s="75">
        <f t="shared" si="396"/>
        <v>94973</v>
      </c>
      <c r="E1300" s="76">
        <f t="shared" si="396"/>
        <v>65000</v>
      </c>
    </row>
    <row r="1301" spans="1:5" s="4" customFormat="1" ht="31.5" x14ac:dyDescent="0.25">
      <c r="A1301" s="8" t="s">
        <v>17</v>
      </c>
      <c r="B1301" s="25" t="s">
        <v>762</v>
      </c>
      <c r="C1301" s="29">
        <v>240</v>
      </c>
      <c r="D1301" s="75">
        <f t="shared" si="396"/>
        <v>94973</v>
      </c>
      <c r="E1301" s="76">
        <f t="shared" si="396"/>
        <v>65000</v>
      </c>
    </row>
    <row r="1302" spans="1:5" s="4" customFormat="1" ht="15.75" hidden="1" x14ac:dyDescent="0.25">
      <c r="A1302" s="8" t="s">
        <v>579</v>
      </c>
      <c r="B1302" s="25" t="s">
        <v>762</v>
      </c>
      <c r="C1302" s="29">
        <v>244</v>
      </c>
      <c r="D1302" s="75">
        <v>94973</v>
      </c>
      <c r="E1302" s="76">
        <v>65000</v>
      </c>
    </row>
    <row r="1303" spans="1:5" s="4" customFormat="1" ht="15.75" x14ac:dyDescent="0.25">
      <c r="A1303" s="43" t="s">
        <v>472</v>
      </c>
      <c r="B1303" s="26" t="s">
        <v>763</v>
      </c>
      <c r="C1303" s="25"/>
      <c r="D1303" s="72">
        <f t="shared" ref="D1303:E1303" si="398">D1304</f>
        <v>62298</v>
      </c>
      <c r="E1303" s="74">
        <f t="shared" si="398"/>
        <v>50000</v>
      </c>
    </row>
    <row r="1304" spans="1:5" s="4" customFormat="1" ht="31.5" x14ac:dyDescent="0.2">
      <c r="A1304" s="38" t="s">
        <v>440</v>
      </c>
      <c r="B1304" s="25" t="s">
        <v>763</v>
      </c>
      <c r="C1304" s="29">
        <v>200</v>
      </c>
      <c r="D1304" s="75">
        <f t="shared" si="396"/>
        <v>62298</v>
      </c>
      <c r="E1304" s="76">
        <f t="shared" si="396"/>
        <v>50000</v>
      </c>
    </row>
    <row r="1305" spans="1:5" s="4" customFormat="1" ht="31.5" x14ac:dyDescent="0.25">
      <c r="A1305" s="8" t="s">
        <v>17</v>
      </c>
      <c r="B1305" s="25" t="s">
        <v>763</v>
      </c>
      <c r="C1305" s="29">
        <v>240</v>
      </c>
      <c r="D1305" s="75">
        <f t="shared" si="396"/>
        <v>62298</v>
      </c>
      <c r="E1305" s="76">
        <f t="shared" si="396"/>
        <v>50000</v>
      </c>
    </row>
    <row r="1306" spans="1:5" s="4" customFormat="1" ht="15.75" hidden="1" x14ac:dyDescent="0.25">
      <c r="A1306" s="8" t="s">
        <v>579</v>
      </c>
      <c r="B1306" s="25" t="s">
        <v>763</v>
      </c>
      <c r="C1306" s="29">
        <v>244</v>
      </c>
      <c r="D1306" s="75">
        <v>62298</v>
      </c>
      <c r="E1306" s="76">
        <v>50000</v>
      </c>
    </row>
    <row r="1307" spans="1:5" s="4" customFormat="1" ht="15.75" x14ac:dyDescent="0.25">
      <c r="A1307" s="43" t="s">
        <v>473</v>
      </c>
      <c r="B1307" s="26" t="s">
        <v>764</v>
      </c>
      <c r="C1307" s="29"/>
      <c r="D1307" s="72">
        <f t="shared" si="396"/>
        <v>500</v>
      </c>
      <c r="E1307" s="74">
        <f t="shared" si="396"/>
        <v>500</v>
      </c>
    </row>
    <row r="1308" spans="1:5" s="4" customFormat="1" ht="31.5" x14ac:dyDescent="0.2">
      <c r="A1308" s="38" t="s">
        <v>440</v>
      </c>
      <c r="B1308" s="25" t="s">
        <v>764</v>
      </c>
      <c r="C1308" s="29">
        <v>200</v>
      </c>
      <c r="D1308" s="75">
        <f t="shared" si="396"/>
        <v>500</v>
      </c>
      <c r="E1308" s="76">
        <f t="shared" si="396"/>
        <v>500</v>
      </c>
    </row>
    <row r="1309" spans="1:5" s="4" customFormat="1" ht="31.5" x14ac:dyDescent="0.25">
      <c r="A1309" s="8" t="s">
        <v>17</v>
      </c>
      <c r="B1309" s="25" t="s">
        <v>764</v>
      </c>
      <c r="C1309" s="29">
        <v>240</v>
      </c>
      <c r="D1309" s="75">
        <f t="shared" si="396"/>
        <v>500</v>
      </c>
      <c r="E1309" s="76">
        <f t="shared" si="396"/>
        <v>500</v>
      </c>
    </row>
    <row r="1310" spans="1:5" s="4" customFormat="1" ht="15.75" hidden="1" x14ac:dyDescent="0.25">
      <c r="A1310" s="8" t="s">
        <v>579</v>
      </c>
      <c r="B1310" s="25" t="s">
        <v>764</v>
      </c>
      <c r="C1310" s="29">
        <v>244</v>
      </c>
      <c r="D1310" s="75">
        <v>500</v>
      </c>
      <c r="E1310" s="76">
        <v>500</v>
      </c>
    </row>
    <row r="1311" spans="1:5" s="4" customFormat="1" ht="31.5" x14ac:dyDescent="0.25">
      <c r="A1311" s="5" t="s">
        <v>612</v>
      </c>
      <c r="B1311" s="27" t="s">
        <v>765</v>
      </c>
      <c r="C1311" s="27"/>
      <c r="D1311" s="70">
        <f>D1312+D1316+D1320+D1324+D1328+D1332</f>
        <v>67246</v>
      </c>
      <c r="E1311" s="70">
        <f>E1312+E1316+E1320+E1324+E1328+E1332</f>
        <v>67246</v>
      </c>
    </row>
    <row r="1312" spans="1:5" s="4" customFormat="1" ht="15.75" x14ac:dyDescent="0.25">
      <c r="A1312" s="35" t="s">
        <v>631</v>
      </c>
      <c r="B1312" s="26" t="s">
        <v>766</v>
      </c>
      <c r="C1312" s="30"/>
      <c r="D1312" s="72">
        <f t="shared" ref="D1312:E1314" si="399">D1313</f>
        <v>30000</v>
      </c>
      <c r="E1312" s="74">
        <f t="shared" si="399"/>
        <v>30000</v>
      </c>
    </row>
    <row r="1313" spans="1:5" s="4" customFormat="1" ht="15.75" x14ac:dyDescent="0.25">
      <c r="A1313" s="12" t="s">
        <v>13</v>
      </c>
      <c r="B1313" s="25" t="s">
        <v>766</v>
      </c>
      <c r="C1313" s="25" t="s">
        <v>14</v>
      </c>
      <c r="D1313" s="75">
        <f t="shared" si="399"/>
        <v>30000</v>
      </c>
      <c r="E1313" s="76">
        <f t="shared" si="399"/>
        <v>30000</v>
      </c>
    </row>
    <row r="1314" spans="1:5" s="118" customFormat="1" ht="47.25" x14ac:dyDescent="0.25">
      <c r="A1314" s="8" t="s">
        <v>305</v>
      </c>
      <c r="B1314" s="25" t="s">
        <v>766</v>
      </c>
      <c r="C1314" s="25" t="s">
        <v>12</v>
      </c>
      <c r="D1314" s="75">
        <f t="shared" si="399"/>
        <v>30000</v>
      </c>
      <c r="E1314" s="76">
        <f t="shared" si="399"/>
        <v>30000</v>
      </c>
    </row>
    <row r="1315" spans="1:5" s="4" customFormat="1" ht="63" hidden="1" x14ac:dyDescent="0.25">
      <c r="A1315" s="110" t="s">
        <v>478</v>
      </c>
      <c r="B1315" s="25" t="s">
        <v>766</v>
      </c>
      <c r="C1315" s="25" t="s">
        <v>481</v>
      </c>
      <c r="D1315" s="75">
        <v>30000</v>
      </c>
      <c r="E1315" s="76">
        <v>30000</v>
      </c>
    </row>
    <row r="1316" spans="1:5" s="4" customFormat="1" ht="31.5" x14ac:dyDescent="0.25">
      <c r="A1316" s="35" t="s">
        <v>510</v>
      </c>
      <c r="B1316" s="26" t="s">
        <v>767</v>
      </c>
      <c r="C1316" s="26"/>
      <c r="D1316" s="72">
        <f t="shared" ref="D1316:E1317" si="400">D1317</f>
        <v>20000</v>
      </c>
      <c r="E1316" s="74">
        <f t="shared" si="400"/>
        <v>20000</v>
      </c>
    </row>
    <row r="1317" spans="1:5" s="4" customFormat="1" ht="15.75" x14ac:dyDescent="0.25">
      <c r="A1317" s="12" t="s">
        <v>13</v>
      </c>
      <c r="B1317" s="25" t="s">
        <v>767</v>
      </c>
      <c r="C1317" s="25" t="s">
        <v>14</v>
      </c>
      <c r="D1317" s="75">
        <f t="shared" si="400"/>
        <v>20000</v>
      </c>
      <c r="E1317" s="76">
        <f t="shared" si="400"/>
        <v>20000</v>
      </c>
    </row>
    <row r="1318" spans="1:5" s="4" customFormat="1" ht="47.25" x14ac:dyDescent="0.25">
      <c r="A1318" s="8" t="s">
        <v>305</v>
      </c>
      <c r="B1318" s="25" t="s">
        <v>767</v>
      </c>
      <c r="C1318" s="25" t="s">
        <v>12</v>
      </c>
      <c r="D1318" s="75">
        <f>D1319</f>
        <v>20000</v>
      </c>
      <c r="E1318" s="75">
        <f>E1319</f>
        <v>20000</v>
      </c>
    </row>
    <row r="1319" spans="1:5" s="4" customFormat="1" ht="63" hidden="1" x14ac:dyDescent="0.25">
      <c r="A1319" s="110" t="s">
        <v>478</v>
      </c>
      <c r="B1319" s="25" t="s">
        <v>767</v>
      </c>
      <c r="C1319" s="25" t="s">
        <v>481</v>
      </c>
      <c r="D1319" s="75">
        <v>20000</v>
      </c>
      <c r="E1319" s="76">
        <v>20000</v>
      </c>
    </row>
    <row r="1320" spans="1:5" s="4" customFormat="1" ht="47.25" x14ac:dyDescent="0.25">
      <c r="A1320" s="35" t="s">
        <v>613</v>
      </c>
      <c r="B1320" s="26" t="s">
        <v>768</v>
      </c>
      <c r="C1320" s="26"/>
      <c r="D1320" s="72">
        <f t="shared" ref="D1320:E1322" si="401">D1321</f>
        <v>4936</v>
      </c>
      <c r="E1320" s="74">
        <f t="shared" si="401"/>
        <v>4936</v>
      </c>
    </row>
    <row r="1321" spans="1:5" s="4" customFormat="1" ht="15.75" x14ac:dyDescent="0.25">
      <c r="A1321" s="12" t="s">
        <v>13</v>
      </c>
      <c r="B1321" s="25" t="s">
        <v>768</v>
      </c>
      <c r="C1321" s="25" t="s">
        <v>14</v>
      </c>
      <c r="D1321" s="75">
        <f t="shared" si="401"/>
        <v>4936</v>
      </c>
      <c r="E1321" s="76">
        <f t="shared" si="401"/>
        <v>4936</v>
      </c>
    </row>
    <row r="1322" spans="1:5" s="4" customFormat="1" ht="47.25" x14ac:dyDescent="0.25">
      <c r="A1322" s="8" t="s">
        <v>305</v>
      </c>
      <c r="B1322" s="25" t="s">
        <v>768</v>
      </c>
      <c r="C1322" s="25" t="s">
        <v>12</v>
      </c>
      <c r="D1322" s="75">
        <f t="shared" si="401"/>
        <v>4936</v>
      </c>
      <c r="E1322" s="76">
        <f t="shared" si="401"/>
        <v>4936</v>
      </c>
    </row>
    <row r="1323" spans="1:5" s="4" customFormat="1" ht="63" hidden="1" x14ac:dyDescent="0.25">
      <c r="A1323" s="110" t="s">
        <v>478</v>
      </c>
      <c r="B1323" s="25" t="s">
        <v>768</v>
      </c>
      <c r="C1323" s="25" t="s">
        <v>481</v>
      </c>
      <c r="D1323" s="75">
        <v>4936</v>
      </c>
      <c r="E1323" s="76">
        <v>4936</v>
      </c>
    </row>
    <row r="1324" spans="1:5" s="4" customFormat="1" ht="31.5" x14ac:dyDescent="0.25">
      <c r="A1324" s="35" t="s">
        <v>632</v>
      </c>
      <c r="B1324" s="26" t="s">
        <v>769</v>
      </c>
      <c r="C1324" s="26"/>
      <c r="D1324" s="72">
        <f t="shared" ref="D1324:E1326" si="402">D1325</f>
        <v>2000</v>
      </c>
      <c r="E1324" s="74">
        <f t="shared" si="402"/>
        <v>2000</v>
      </c>
    </row>
    <row r="1325" spans="1:5" s="4" customFormat="1" ht="31.5" x14ac:dyDescent="0.2">
      <c r="A1325" s="38" t="s">
        <v>440</v>
      </c>
      <c r="B1325" s="25" t="s">
        <v>769</v>
      </c>
      <c r="C1325" s="25" t="s">
        <v>15</v>
      </c>
      <c r="D1325" s="75">
        <f t="shared" si="402"/>
        <v>2000</v>
      </c>
      <c r="E1325" s="76">
        <f t="shared" si="402"/>
        <v>2000</v>
      </c>
    </row>
    <row r="1326" spans="1:5" s="4" customFormat="1" ht="31.5" x14ac:dyDescent="0.2">
      <c r="A1326" s="38" t="s">
        <v>17</v>
      </c>
      <c r="B1326" s="25" t="s">
        <v>769</v>
      </c>
      <c r="C1326" s="25" t="s">
        <v>16</v>
      </c>
      <c r="D1326" s="75">
        <f t="shared" si="402"/>
        <v>2000</v>
      </c>
      <c r="E1326" s="76">
        <f t="shared" si="402"/>
        <v>2000</v>
      </c>
    </row>
    <row r="1327" spans="1:5" s="4" customFormat="1" ht="15.75" hidden="1" x14ac:dyDescent="0.2">
      <c r="A1327" s="38" t="s">
        <v>579</v>
      </c>
      <c r="B1327" s="25" t="s">
        <v>769</v>
      </c>
      <c r="C1327" s="25" t="s">
        <v>71</v>
      </c>
      <c r="D1327" s="75">
        <v>2000</v>
      </c>
      <c r="E1327" s="76">
        <v>2000</v>
      </c>
    </row>
    <row r="1328" spans="1:5" s="4" customFormat="1" ht="31.5" x14ac:dyDescent="0.25">
      <c r="A1328" s="35" t="s">
        <v>511</v>
      </c>
      <c r="B1328" s="26" t="s">
        <v>770</v>
      </c>
      <c r="C1328" s="26"/>
      <c r="D1328" s="72">
        <f t="shared" ref="D1328:E1330" si="403">D1329</f>
        <v>7000</v>
      </c>
      <c r="E1328" s="74">
        <f t="shared" si="403"/>
        <v>7000</v>
      </c>
    </row>
    <row r="1329" spans="1:5" s="4" customFormat="1" ht="15.75" x14ac:dyDescent="0.25">
      <c r="A1329" s="12" t="s">
        <v>13</v>
      </c>
      <c r="B1329" s="25" t="s">
        <v>770</v>
      </c>
      <c r="C1329" s="25" t="s">
        <v>14</v>
      </c>
      <c r="D1329" s="75">
        <f t="shared" si="403"/>
        <v>7000</v>
      </c>
      <c r="E1329" s="76">
        <f t="shared" si="403"/>
        <v>7000</v>
      </c>
    </row>
    <row r="1330" spans="1:5" s="4" customFormat="1" ht="47.25" x14ac:dyDescent="0.25">
      <c r="A1330" s="8" t="s">
        <v>305</v>
      </c>
      <c r="B1330" s="25" t="s">
        <v>770</v>
      </c>
      <c r="C1330" s="25" t="s">
        <v>12</v>
      </c>
      <c r="D1330" s="75">
        <f t="shared" si="403"/>
        <v>7000</v>
      </c>
      <c r="E1330" s="76">
        <f t="shared" si="403"/>
        <v>7000</v>
      </c>
    </row>
    <row r="1331" spans="1:5" s="4" customFormat="1" ht="63" hidden="1" x14ac:dyDescent="0.25">
      <c r="A1331" s="110" t="s">
        <v>478</v>
      </c>
      <c r="B1331" s="25" t="s">
        <v>770</v>
      </c>
      <c r="C1331" s="25" t="s">
        <v>481</v>
      </c>
      <c r="D1331" s="75">
        <v>7000</v>
      </c>
      <c r="E1331" s="76">
        <v>7000</v>
      </c>
    </row>
    <row r="1332" spans="1:5" s="4" customFormat="1" ht="15.75" x14ac:dyDescent="0.25">
      <c r="A1332" s="93" t="s">
        <v>804</v>
      </c>
      <c r="B1332" s="26" t="s">
        <v>771</v>
      </c>
      <c r="C1332" s="26"/>
      <c r="D1332" s="72">
        <f t="shared" ref="D1332:E1334" si="404">D1333</f>
        <v>3310</v>
      </c>
      <c r="E1332" s="74">
        <f t="shared" si="404"/>
        <v>3310</v>
      </c>
    </row>
    <row r="1333" spans="1:5" s="4" customFormat="1" ht="15.75" x14ac:dyDescent="0.25">
      <c r="A1333" s="12" t="s">
        <v>13</v>
      </c>
      <c r="B1333" s="25" t="s">
        <v>771</v>
      </c>
      <c r="C1333" s="25" t="s">
        <v>14</v>
      </c>
      <c r="D1333" s="75">
        <f t="shared" si="404"/>
        <v>3310</v>
      </c>
      <c r="E1333" s="76">
        <f t="shared" si="404"/>
        <v>3310</v>
      </c>
    </row>
    <row r="1334" spans="1:5" s="4" customFormat="1" ht="47.25" x14ac:dyDescent="0.25">
      <c r="A1334" s="8" t="s">
        <v>305</v>
      </c>
      <c r="B1334" s="25" t="s">
        <v>771</v>
      </c>
      <c r="C1334" s="25" t="s">
        <v>12</v>
      </c>
      <c r="D1334" s="75">
        <f t="shared" si="404"/>
        <v>3310</v>
      </c>
      <c r="E1334" s="76">
        <f t="shared" si="404"/>
        <v>3310</v>
      </c>
    </row>
    <row r="1335" spans="1:5" s="4" customFormat="1" ht="63" hidden="1" x14ac:dyDescent="0.25">
      <c r="A1335" s="110" t="s">
        <v>478</v>
      </c>
      <c r="B1335" s="25" t="s">
        <v>771</v>
      </c>
      <c r="C1335" s="25" t="s">
        <v>481</v>
      </c>
      <c r="D1335" s="75">
        <v>3310</v>
      </c>
      <c r="E1335" s="76">
        <v>3310</v>
      </c>
    </row>
    <row r="1336" spans="1:5" s="4" customFormat="1" ht="31.5" x14ac:dyDescent="0.25">
      <c r="A1336" s="5" t="s">
        <v>827</v>
      </c>
      <c r="B1336" s="27" t="s">
        <v>828</v>
      </c>
      <c r="C1336" s="27"/>
      <c r="D1336" s="70">
        <f>D1337</f>
        <v>157500</v>
      </c>
      <c r="E1336" s="70">
        <f>E1337</f>
        <v>0</v>
      </c>
    </row>
    <row r="1337" spans="1:5" s="4" customFormat="1" ht="31.5" x14ac:dyDescent="0.2">
      <c r="A1337" s="45" t="s">
        <v>882</v>
      </c>
      <c r="B1337" s="22" t="s">
        <v>883</v>
      </c>
      <c r="C1337" s="26"/>
      <c r="D1337" s="131">
        <f t="shared" ref="D1337:E1339" si="405">D1338</f>
        <v>157500</v>
      </c>
      <c r="E1337" s="131">
        <f t="shared" si="405"/>
        <v>0</v>
      </c>
    </row>
    <row r="1338" spans="1:5" s="4" customFormat="1" ht="31.5" x14ac:dyDescent="0.2">
      <c r="A1338" s="62" t="s">
        <v>500</v>
      </c>
      <c r="B1338" s="23" t="s">
        <v>883</v>
      </c>
      <c r="C1338" s="25" t="s">
        <v>35</v>
      </c>
      <c r="D1338" s="128">
        <f t="shared" si="405"/>
        <v>157500</v>
      </c>
      <c r="E1338" s="128">
        <f t="shared" si="405"/>
        <v>0</v>
      </c>
    </row>
    <row r="1339" spans="1:5" s="4" customFormat="1" ht="15.75" x14ac:dyDescent="0.2">
      <c r="A1339" s="62" t="s">
        <v>34</v>
      </c>
      <c r="B1339" s="23" t="s">
        <v>883</v>
      </c>
      <c r="C1339" s="25">
        <v>410</v>
      </c>
      <c r="D1339" s="128">
        <f t="shared" si="405"/>
        <v>157500</v>
      </c>
      <c r="E1339" s="128">
        <f t="shared" si="405"/>
        <v>0</v>
      </c>
    </row>
    <row r="1340" spans="1:5" s="4" customFormat="1" ht="31.5" hidden="1" x14ac:dyDescent="0.2">
      <c r="A1340" s="62" t="s">
        <v>88</v>
      </c>
      <c r="B1340" s="23" t="s">
        <v>883</v>
      </c>
      <c r="C1340" s="25" t="s">
        <v>89</v>
      </c>
      <c r="D1340" s="128">
        <f>157500</f>
        <v>157500</v>
      </c>
      <c r="E1340" s="128">
        <v>0</v>
      </c>
    </row>
    <row r="1341" spans="1:5" s="4" customFormat="1" ht="31.5" x14ac:dyDescent="0.25">
      <c r="A1341" s="5" t="s">
        <v>772</v>
      </c>
      <c r="B1341" s="27" t="s">
        <v>773</v>
      </c>
      <c r="C1341" s="25"/>
      <c r="D1341" s="70">
        <f>D1342+D1347+D1368+D1373</f>
        <v>95204</v>
      </c>
      <c r="E1341" s="78">
        <f>E1342+E1347+E1368+E1373</f>
        <v>94204</v>
      </c>
    </row>
    <row r="1342" spans="1:5" s="4" customFormat="1" ht="31.5" x14ac:dyDescent="0.25">
      <c r="A1342" s="5" t="s">
        <v>774</v>
      </c>
      <c r="B1342" s="27" t="s">
        <v>775</v>
      </c>
      <c r="C1342" s="25"/>
      <c r="D1342" s="70">
        <f t="shared" ref="D1342:E1342" si="406">D1343</f>
        <v>50604</v>
      </c>
      <c r="E1342" s="78">
        <f t="shared" si="406"/>
        <v>50604</v>
      </c>
    </row>
    <row r="1343" spans="1:5" s="4" customFormat="1" ht="15.75" x14ac:dyDescent="0.25">
      <c r="A1343" s="35" t="s">
        <v>776</v>
      </c>
      <c r="B1343" s="22" t="s">
        <v>777</v>
      </c>
      <c r="C1343" s="24"/>
      <c r="D1343" s="72">
        <f t="shared" ref="D1343:E1345" si="407">D1344</f>
        <v>50604</v>
      </c>
      <c r="E1343" s="74">
        <f t="shared" si="407"/>
        <v>50604</v>
      </c>
    </row>
    <row r="1344" spans="1:5" s="4" customFormat="1" ht="31.5" x14ac:dyDescent="0.2">
      <c r="A1344" s="38" t="s">
        <v>440</v>
      </c>
      <c r="B1344" s="22" t="s">
        <v>777</v>
      </c>
      <c r="C1344" s="29">
        <v>200</v>
      </c>
      <c r="D1344" s="75">
        <f t="shared" si="407"/>
        <v>50604</v>
      </c>
      <c r="E1344" s="76">
        <f t="shared" si="407"/>
        <v>50604</v>
      </c>
    </row>
    <row r="1345" spans="1:5" s="4" customFormat="1" ht="31.5" x14ac:dyDescent="0.25">
      <c r="A1345" s="8" t="s">
        <v>17</v>
      </c>
      <c r="B1345" s="22" t="s">
        <v>777</v>
      </c>
      <c r="C1345" s="29">
        <v>240</v>
      </c>
      <c r="D1345" s="75">
        <f t="shared" si="407"/>
        <v>50604</v>
      </c>
      <c r="E1345" s="76">
        <f t="shared" si="407"/>
        <v>50604</v>
      </c>
    </row>
    <row r="1346" spans="1:5" s="4" customFormat="1" ht="15.75" hidden="1" x14ac:dyDescent="0.25">
      <c r="A1346" s="8" t="s">
        <v>579</v>
      </c>
      <c r="B1346" s="22" t="s">
        <v>777</v>
      </c>
      <c r="C1346" s="29">
        <v>244</v>
      </c>
      <c r="D1346" s="75">
        <v>50604</v>
      </c>
      <c r="E1346" s="76">
        <v>50604</v>
      </c>
    </row>
    <row r="1347" spans="1:5" s="4" customFormat="1" ht="47.25" x14ac:dyDescent="0.25">
      <c r="A1347" s="5" t="s">
        <v>778</v>
      </c>
      <c r="B1347" s="27" t="s">
        <v>779</v>
      </c>
      <c r="C1347" s="27"/>
      <c r="D1347" s="70">
        <f>D1348+D1352+D1356+D1360+D1364</f>
        <v>31760</v>
      </c>
      <c r="E1347" s="78">
        <f>E1348+E1352+E1356+E1360+E1364</f>
        <v>30760</v>
      </c>
    </row>
    <row r="1348" spans="1:5" s="118" customFormat="1" ht="15.75" x14ac:dyDescent="0.25">
      <c r="A1348" s="35" t="s">
        <v>780</v>
      </c>
      <c r="B1348" s="22" t="s">
        <v>781</v>
      </c>
      <c r="C1348" s="24"/>
      <c r="D1348" s="72">
        <f t="shared" ref="D1348:E1350" si="408">D1349</f>
        <v>7860</v>
      </c>
      <c r="E1348" s="74">
        <f t="shared" si="408"/>
        <v>7860</v>
      </c>
    </row>
    <row r="1349" spans="1:5" s="4" customFormat="1" ht="31.5" x14ac:dyDescent="0.2">
      <c r="A1349" s="38" t="s">
        <v>440</v>
      </c>
      <c r="B1349" s="23" t="s">
        <v>781</v>
      </c>
      <c r="C1349" s="29">
        <v>200</v>
      </c>
      <c r="D1349" s="75">
        <f t="shared" si="408"/>
        <v>7860</v>
      </c>
      <c r="E1349" s="76">
        <f t="shared" si="408"/>
        <v>7860</v>
      </c>
    </row>
    <row r="1350" spans="1:5" s="4" customFormat="1" ht="31.5" x14ac:dyDescent="0.25">
      <c r="A1350" s="8" t="s">
        <v>17</v>
      </c>
      <c r="B1350" s="23" t="s">
        <v>781</v>
      </c>
      <c r="C1350" s="29">
        <v>240</v>
      </c>
      <c r="D1350" s="75">
        <f t="shared" si="408"/>
        <v>7860</v>
      </c>
      <c r="E1350" s="76">
        <f t="shared" si="408"/>
        <v>7860</v>
      </c>
    </row>
    <row r="1351" spans="1:5" s="4" customFormat="1" ht="15.75" hidden="1" x14ac:dyDescent="0.25">
      <c r="A1351" s="8" t="s">
        <v>579</v>
      </c>
      <c r="B1351" s="23" t="s">
        <v>781</v>
      </c>
      <c r="C1351" s="29">
        <v>244</v>
      </c>
      <c r="D1351" s="75">
        <v>7860</v>
      </c>
      <c r="E1351" s="76">
        <v>7860</v>
      </c>
    </row>
    <row r="1352" spans="1:5" s="4" customFormat="1" ht="15.75" x14ac:dyDescent="0.25">
      <c r="A1352" s="35" t="s">
        <v>782</v>
      </c>
      <c r="B1352" s="22" t="s">
        <v>783</v>
      </c>
      <c r="C1352" s="24"/>
      <c r="D1352" s="72">
        <f t="shared" ref="D1352:E1352" si="409">D1353</f>
        <v>20000</v>
      </c>
      <c r="E1352" s="74">
        <f t="shared" si="409"/>
        <v>20000</v>
      </c>
    </row>
    <row r="1353" spans="1:5" s="4" customFormat="1" ht="31.5" x14ac:dyDescent="0.2">
      <c r="A1353" s="38" t="s">
        <v>440</v>
      </c>
      <c r="B1353" s="23" t="s">
        <v>783</v>
      </c>
      <c r="C1353" s="29">
        <v>200</v>
      </c>
      <c r="D1353" s="75">
        <f t="shared" ref="D1353:E1354" si="410">D1354</f>
        <v>20000</v>
      </c>
      <c r="E1353" s="76">
        <f t="shared" si="410"/>
        <v>20000</v>
      </c>
    </row>
    <row r="1354" spans="1:5" s="4" customFormat="1" ht="31.5" x14ac:dyDescent="0.25">
      <c r="A1354" s="8" t="s">
        <v>17</v>
      </c>
      <c r="B1354" s="23" t="s">
        <v>783</v>
      </c>
      <c r="C1354" s="29">
        <v>240</v>
      </c>
      <c r="D1354" s="75">
        <f t="shared" si="410"/>
        <v>20000</v>
      </c>
      <c r="E1354" s="76">
        <f t="shared" si="410"/>
        <v>20000</v>
      </c>
    </row>
    <row r="1355" spans="1:5" s="4" customFormat="1" ht="15.75" hidden="1" x14ac:dyDescent="0.25">
      <c r="A1355" s="8" t="s">
        <v>579</v>
      </c>
      <c r="B1355" s="23" t="s">
        <v>783</v>
      </c>
      <c r="C1355" s="29">
        <v>244</v>
      </c>
      <c r="D1355" s="75">
        <v>20000</v>
      </c>
      <c r="E1355" s="76">
        <v>20000</v>
      </c>
    </row>
    <row r="1356" spans="1:5" s="4" customFormat="1" ht="15.75" x14ac:dyDescent="0.25">
      <c r="A1356" s="35" t="s">
        <v>784</v>
      </c>
      <c r="B1356" s="22" t="s">
        <v>785</v>
      </c>
      <c r="C1356" s="24"/>
      <c r="D1356" s="72">
        <f>D1357</f>
        <v>2000</v>
      </c>
      <c r="E1356" s="74">
        <f>E1357</f>
        <v>1000</v>
      </c>
    </row>
    <row r="1357" spans="1:5" s="118" customFormat="1" ht="31.5" x14ac:dyDescent="0.25">
      <c r="A1357" s="38" t="s">
        <v>440</v>
      </c>
      <c r="B1357" s="23" t="s">
        <v>785</v>
      </c>
      <c r="C1357" s="29">
        <v>200</v>
      </c>
      <c r="D1357" s="72">
        <f t="shared" ref="D1357:E1358" si="411">D1358</f>
        <v>2000</v>
      </c>
      <c r="E1357" s="74">
        <f t="shared" si="411"/>
        <v>1000</v>
      </c>
    </row>
    <row r="1358" spans="1:5" s="4" customFormat="1" ht="31.5" x14ac:dyDescent="0.25">
      <c r="A1358" s="8" t="s">
        <v>17</v>
      </c>
      <c r="B1358" s="23" t="s">
        <v>785</v>
      </c>
      <c r="C1358" s="29">
        <v>240</v>
      </c>
      <c r="D1358" s="72">
        <f t="shared" si="411"/>
        <v>2000</v>
      </c>
      <c r="E1358" s="74">
        <f t="shared" si="411"/>
        <v>1000</v>
      </c>
    </row>
    <row r="1359" spans="1:5" s="4" customFormat="1" ht="15.75" hidden="1" x14ac:dyDescent="0.25">
      <c r="A1359" s="8" t="s">
        <v>579</v>
      </c>
      <c r="B1359" s="23" t="s">
        <v>785</v>
      </c>
      <c r="C1359" s="29">
        <v>244</v>
      </c>
      <c r="D1359" s="72">
        <v>2000</v>
      </c>
      <c r="E1359" s="74">
        <v>1000</v>
      </c>
    </row>
    <row r="1360" spans="1:5" s="4" customFormat="1" ht="15.75" x14ac:dyDescent="0.25">
      <c r="A1360" s="35" t="s">
        <v>881</v>
      </c>
      <c r="B1360" s="22" t="s">
        <v>786</v>
      </c>
      <c r="C1360" s="24"/>
      <c r="D1360" s="72">
        <f t="shared" ref="D1360:E1360" si="412">D1361</f>
        <v>1400</v>
      </c>
      <c r="E1360" s="74">
        <f t="shared" si="412"/>
        <v>1400</v>
      </c>
    </row>
    <row r="1361" spans="1:5" s="118" customFormat="1" ht="31.5" x14ac:dyDescent="0.25">
      <c r="A1361" s="38" t="s">
        <v>440</v>
      </c>
      <c r="B1361" s="23" t="s">
        <v>786</v>
      </c>
      <c r="C1361" s="29">
        <v>200</v>
      </c>
      <c r="D1361" s="75">
        <f t="shared" ref="D1361:E1362" si="413">D1362</f>
        <v>1400</v>
      </c>
      <c r="E1361" s="76">
        <f t="shared" si="413"/>
        <v>1400</v>
      </c>
    </row>
    <row r="1362" spans="1:5" s="13" customFormat="1" ht="31.5" x14ac:dyDescent="0.25">
      <c r="A1362" s="8" t="s">
        <v>17</v>
      </c>
      <c r="B1362" s="23" t="s">
        <v>786</v>
      </c>
      <c r="C1362" s="29">
        <v>240</v>
      </c>
      <c r="D1362" s="75">
        <f t="shared" si="413"/>
        <v>1400</v>
      </c>
      <c r="E1362" s="76">
        <f t="shared" si="413"/>
        <v>1400</v>
      </c>
    </row>
    <row r="1363" spans="1:5" s="13" customFormat="1" ht="15.75" hidden="1" x14ac:dyDescent="0.25">
      <c r="A1363" s="8" t="s">
        <v>579</v>
      </c>
      <c r="B1363" s="23" t="s">
        <v>786</v>
      </c>
      <c r="C1363" s="29">
        <v>244</v>
      </c>
      <c r="D1363" s="75">
        <v>1400</v>
      </c>
      <c r="E1363" s="76">
        <v>1400</v>
      </c>
    </row>
    <row r="1364" spans="1:5" s="13" customFormat="1" ht="31.5" x14ac:dyDescent="0.25">
      <c r="A1364" s="35" t="s">
        <v>788</v>
      </c>
      <c r="B1364" s="22" t="s">
        <v>789</v>
      </c>
      <c r="C1364" s="24"/>
      <c r="D1364" s="72">
        <f t="shared" ref="D1364:E1366" si="414">D1365</f>
        <v>500</v>
      </c>
      <c r="E1364" s="74">
        <f t="shared" si="414"/>
        <v>500</v>
      </c>
    </row>
    <row r="1365" spans="1:5" s="13" customFormat="1" ht="31.5" x14ac:dyDescent="0.2">
      <c r="A1365" s="38" t="s">
        <v>440</v>
      </c>
      <c r="B1365" s="22" t="s">
        <v>789</v>
      </c>
      <c r="C1365" s="29">
        <v>200</v>
      </c>
      <c r="D1365" s="75">
        <f t="shared" si="414"/>
        <v>500</v>
      </c>
      <c r="E1365" s="76">
        <f t="shared" si="414"/>
        <v>500</v>
      </c>
    </row>
    <row r="1366" spans="1:5" s="13" customFormat="1" ht="31.5" x14ac:dyDescent="0.25">
      <c r="A1366" s="8" t="s">
        <v>17</v>
      </c>
      <c r="B1366" s="22" t="s">
        <v>789</v>
      </c>
      <c r="C1366" s="29">
        <v>240</v>
      </c>
      <c r="D1366" s="75">
        <f t="shared" si="414"/>
        <v>500</v>
      </c>
      <c r="E1366" s="76">
        <f t="shared" si="414"/>
        <v>500</v>
      </c>
    </row>
    <row r="1367" spans="1:5" s="118" customFormat="1" ht="15.75" hidden="1" x14ac:dyDescent="0.25">
      <c r="A1367" s="8" t="s">
        <v>579</v>
      </c>
      <c r="B1367" s="22" t="s">
        <v>789</v>
      </c>
      <c r="C1367" s="29">
        <v>244</v>
      </c>
      <c r="D1367" s="75">
        <v>500</v>
      </c>
      <c r="E1367" s="76">
        <v>500</v>
      </c>
    </row>
    <row r="1368" spans="1:5" s="13" customFormat="1" ht="15.75" x14ac:dyDescent="0.25">
      <c r="A1368" s="5" t="s">
        <v>787</v>
      </c>
      <c r="B1368" s="21" t="s">
        <v>790</v>
      </c>
      <c r="C1368" s="24"/>
      <c r="D1368" s="70">
        <f t="shared" ref="D1368:E1371" si="415">D1369</f>
        <v>500</v>
      </c>
      <c r="E1368" s="78">
        <f t="shared" si="415"/>
        <v>500</v>
      </c>
    </row>
    <row r="1369" spans="1:5" s="13" customFormat="1" ht="15.75" x14ac:dyDescent="0.25">
      <c r="A1369" s="35" t="s">
        <v>791</v>
      </c>
      <c r="B1369" s="22" t="s">
        <v>792</v>
      </c>
      <c r="C1369" s="24"/>
      <c r="D1369" s="72">
        <f t="shared" si="415"/>
        <v>500</v>
      </c>
      <c r="E1369" s="74">
        <f t="shared" si="415"/>
        <v>500</v>
      </c>
    </row>
    <row r="1370" spans="1:5" s="13" customFormat="1" ht="31.5" x14ac:dyDescent="0.2">
      <c r="A1370" s="38" t="s">
        <v>440</v>
      </c>
      <c r="B1370" s="23" t="s">
        <v>792</v>
      </c>
      <c r="C1370" s="29">
        <v>200</v>
      </c>
      <c r="D1370" s="75">
        <f t="shared" si="415"/>
        <v>500</v>
      </c>
      <c r="E1370" s="76">
        <f t="shared" si="415"/>
        <v>500</v>
      </c>
    </row>
    <row r="1371" spans="1:5" s="118" customFormat="1" ht="31.5" x14ac:dyDescent="0.25">
      <c r="A1371" s="8" t="s">
        <v>17</v>
      </c>
      <c r="B1371" s="23" t="s">
        <v>792</v>
      </c>
      <c r="C1371" s="29">
        <v>240</v>
      </c>
      <c r="D1371" s="75">
        <f t="shared" si="415"/>
        <v>500</v>
      </c>
      <c r="E1371" s="76">
        <f t="shared" si="415"/>
        <v>500</v>
      </c>
    </row>
    <row r="1372" spans="1:5" s="13" customFormat="1" ht="15.75" hidden="1" x14ac:dyDescent="0.25">
      <c r="A1372" s="8" t="s">
        <v>579</v>
      </c>
      <c r="B1372" s="23" t="s">
        <v>792</v>
      </c>
      <c r="C1372" s="29">
        <v>244</v>
      </c>
      <c r="D1372" s="75">
        <v>500</v>
      </c>
      <c r="E1372" s="76">
        <v>500</v>
      </c>
    </row>
    <row r="1373" spans="1:5" s="13" customFormat="1" ht="15.75" x14ac:dyDescent="0.25">
      <c r="A1373" s="5" t="s">
        <v>793</v>
      </c>
      <c r="B1373" s="21" t="s">
        <v>794</v>
      </c>
      <c r="C1373" s="24"/>
      <c r="D1373" s="70">
        <f t="shared" ref="D1373:E1373" si="416">D1374+D1378</f>
        <v>12340</v>
      </c>
      <c r="E1373" s="78">
        <f t="shared" si="416"/>
        <v>12340</v>
      </c>
    </row>
    <row r="1374" spans="1:5" s="4" customFormat="1" ht="31.5" x14ac:dyDescent="0.25">
      <c r="A1374" s="35" t="s">
        <v>810</v>
      </c>
      <c r="B1374" s="22" t="s">
        <v>795</v>
      </c>
      <c r="C1374" s="24"/>
      <c r="D1374" s="72">
        <f t="shared" ref="D1374:E1376" si="417">D1375</f>
        <v>2340</v>
      </c>
      <c r="E1374" s="74">
        <f t="shared" si="417"/>
        <v>2340</v>
      </c>
    </row>
    <row r="1375" spans="1:5" s="4" customFormat="1" ht="31.5" x14ac:dyDescent="0.2">
      <c r="A1375" s="55" t="s">
        <v>18</v>
      </c>
      <c r="B1375" s="23" t="s">
        <v>795</v>
      </c>
      <c r="C1375" s="29">
        <v>600</v>
      </c>
      <c r="D1375" s="75">
        <f t="shared" si="417"/>
        <v>2340</v>
      </c>
      <c r="E1375" s="76">
        <f t="shared" si="417"/>
        <v>2340</v>
      </c>
    </row>
    <row r="1376" spans="1:5" s="4" customFormat="1" ht="15.75" x14ac:dyDescent="0.2">
      <c r="A1376" s="55" t="s">
        <v>24</v>
      </c>
      <c r="B1376" s="23" t="s">
        <v>795</v>
      </c>
      <c r="C1376" s="29">
        <v>610</v>
      </c>
      <c r="D1376" s="75">
        <f t="shared" si="417"/>
        <v>2340</v>
      </c>
      <c r="E1376" s="76">
        <f t="shared" si="417"/>
        <v>2340</v>
      </c>
    </row>
    <row r="1377" spans="1:16314" s="4" customFormat="1" ht="15.75" hidden="1" x14ac:dyDescent="0.25">
      <c r="A1377" s="8" t="s">
        <v>76</v>
      </c>
      <c r="B1377" s="23" t="s">
        <v>795</v>
      </c>
      <c r="C1377" s="29">
        <v>612</v>
      </c>
      <c r="D1377" s="75">
        <v>2340</v>
      </c>
      <c r="E1377" s="76">
        <v>2340</v>
      </c>
    </row>
    <row r="1378" spans="1:16314" s="119" customFormat="1" ht="15.75" x14ac:dyDescent="0.25">
      <c r="A1378" s="35" t="s">
        <v>796</v>
      </c>
      <c r="B1378" s="22" t="s">
        <v>797</v>
      </c>
      <c r="C1378" s="29"/>
      <c r="D1378" s="75">
        <f t="shared" ref="D1378:E1380" si="418">D1379</f>
        <v>10000</v>
      </c>
      <c r="E1378" s="76">
        <f t="shared" si="418"/>
        <v>10000</v>
      </c>
    </row>
    <row r="1379" spans="1:16314" s="4" customFormat="1" ht="31.5" x14ac:dyDescent="0.2">
      <c r="A1379" s="38" t="s">
        <v>440</v>
      </c>
      <c r="B1379" s="23" t="s">
        <v>797</v>
      </c>
      <c r="C1379" s="29">
        <v>200</v>
      </c>
      <c r="D1379" s="75">
        <f t="shared" si="418"/>
        <v>10000</v>
      </c>
      <c r="E1379" s="76">
        <f t="shared" si="418"/>
        <v>10000</v>
      </c>
    </row>
    <row r="1380" spans="1:16314" s="4" customFormat="1" ht="31.5" x14ac:dyDescent="0.25">
      <c r="A1380" s="8" t="s">
        <v>17</v>
      </c>
      <c r="B1380" s="23" t="s">
        <v>797</v>
      </c>
      <c r="C1380" s="29">
        <v>240</v>
      </c>
      <c r="D1380" s="75">
        <f t="shared" si="418"/>
        <v>10000</v>
      </c>
      <c r="E1380" s="76">
        <f t="shared" si="418"/>
        <v>10000</v>
      </c>
    </row>
    <row r="1381" spans="1:16314" s="4" customFormat="1" ht="15.75" hidden="1" x14ac:dyDescent="0.25">
      <c r="A1381" s="8" t="s">
        <v>579</v>
      </c>
      <c r="B1381" s="23" t="s">
        <v>797</v>
      </c>
      <c r="C1381" s="29">
        <v>244</v>
      </c>
      <c r="D1381" s="75">
        <v>10000</v>
      </c>
      <c r="E1381" s="76">
        <v>10000</v>
      </c>
    </row>
    <row r="1382" spans="1:16314" s="13" customFormat="1" ht="18.75" x14ac:dyDescent="0.3">
      <c r="A1382" s="84" t="s">
        <v>47</v>
      </c>
      <c r="B1382" s="25"/>
      <c r="C1382" s="24"/>
      <c r="D1382" s="172">
        <f>D5+D294+D390+D440+D568+D648+D726+D837+D860+D1009+D1088+D1124+D1137+D1168+D1201+D1235+D1246</f>
        <v>13461539.449999999</v>
      </c>
      <c r="E1382" s="174">
        <f>E5+E294+E390+E440+E568+E648+E726+E837+E860+E1009+E1088+E1124+E1137+E1168+E1201+E1235+E1246</f>
        <v>12792626.68</v>
      </c>
    </row>
    <row r="1383" spans="1:16314" s="13" customFormat="1" ht="37.5" x14ac:dyDescent="0.3">
      <c r="A1383" s="9" t="s">
        <v>44</v>
      </c>
      <c r="B1383" s="28" t="s">
        <v>162</v>
      </c>
      <c r="C1383" s="24"/>
      <c r="D1383" s="172">
        <f t="shared" ref="D1383:E1383" si="419">D1384+D1388+D1402+D1407+D1412</f>
        <v>33287</v>
      </c>
      <c r="E1383" s="174">
        <f t="shared" si="419"/>
        <v>33287</v>
      </c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  <c r="EK1383" s="7"/>
      <c r="EL1383" s="7"/>
      <c r="EM1383" s="7"/>
      <c r="EN1383" s="7"/>
      <c r="EO1383" s="7"/>
      <c r="EP1383" s="7"/>
      <c r="EQ1383" s="7"/>
      <c r="ER1383" s="7"/>
      <c r="ES1383" s="7"/>
      <c r="ET1383" s="7"/>
      <c r="EU1383" s="7"/>
      <c r="EV1383" s="7"/>
      <c r="EW1383" s="7"/>
      <c r="EX1383" s="7"/>
      <c r="EY1383" s="7"/>
      <c r="EZ1383" s="7"/>
      <c r="FA1383" s="7"/>
      <c r="FB1383" s="7"/>
      <c r="FC1383" s="7"/>
      <c r="FD1383" s="7"/>
      <c r="FE1383" s="7"/>
      <c r="FF1383" s="7"/>
      <c r="FG1383" s="7"/>
      <c r="FH1383" s="7"/>
      <c r="FI1383" s="7"/>
      <c r="FJ1383" s="7"/>
      <c r="FK1383" s="7"/>
      <c r="FL1383" s="7"/>
      <c r="FM1383" s="7"/>
      <c r="FN1383" s="7"/>
      <c r="FO1383" s="7"/>
      <c r="FP1383" s="7"/>
      <c r="FQ1383" s="7"/>
      <c r="FR1383" s="7"/>
      <c r="FS1383" s="7"/>
      <c r="FT1383" s="7"/>
      <c r="FU1383" s="7"/>
      <c r="FV1383" s="7"/>
      <c r="FW1383" s="7"/>
      <c r="FX1383" s="7"/>
      <c r="FY1383" s="7"/>
      <c r="FZ1383" s="7"/>
      <c r="GA1383" s="7"/>
      <c r="GB1383" s="7"/>
      <c r="GC1383" s="7"/>
      <c r="GD1383" s="7"/>
      <c r="GE1383" s="7"/>
      <c r="GF1383" s="7"/>
      <c r="GG1383" s="7"/>
      <c r="GH1383" s="7"/>
      <c r="GI1383" s="7"/>
      <c r="GJ1383" s="7"/>
      <c r="GK1383" s="7"/>
      <c r="GL1383" s="7"/>
      <c r="GM1383" s="7"/>
      <c r="GN1383" s="7"/>
      <c r="GO1383" s="7"/>
      <c r="GP1383" s="7"/>
      <c r="GQ1383" s="7"/>
      <c r="GR1383" s="7"/>
      <c r="GS1383" s="7"/>
      <c r="GT1383" s="7"/>
      <c r="GU1383" s="7"/>
      <c r="GV1383" s="7"/>
      <c r="GW1383" s="7"/>
      <c r="GX1383" s="7"/>
      <c r="GY1383" s="7"/>
      <c r="GZ1383" s="7"/>
      <c r="HA1383" s="7"/>
      <c r="HB1383" s="7"/>
      <c r="HC1383" s="7"/>
      <c r="HD1383" s="7"/>
      <c r="HE1383" s="7"/>
      <c r="HF1383" s="7"/>
      <c r="HG1383" s="7"/>
      <c r="HH1383" s="7"/>
      <c r="HI1383" s="7"/>
      <c r="HJ1383" s="7"/>
      <c r="HK1383" s="7"/>
      <c r="HL1383" s="7"/>
      <c r="HM1383" s="7"/>
      <c r="HN1383" s="7"/>
      <c r="HO1383" s="7"/>
      <c r="HP1383" s="7"/>
      <c r="HQ1383" s="7"/>
      <c r="HR1383" s="7"/>
      <c r="HS1383" s="7"/>
      <c r="HT1383" s="7"/>
      <c r="HU1383" s="7"/>
      <c r="HV1383" s="7"/>
      <c r="HW1383" s="7"/>
      <c r="HX1383" s="7"/>
      <c r="HY1383" s="7"/>
      <c r="HZ1383" s="7"/>
      <c r="IA1383" s="7"/>
      <c r="IB1383" s="7"/>
      <c r="IC1383" s="7"/>
      <c r="ID1383" s="7"/>
      <c r="IE1383" s="7"/>
      <c r="IF1383" s="7"/>
      <c r="IG1383" s="7"/>
      <c r="IH1383" s="7"/>
      <c r="II1383" s="7"/>
      <c r="IJ1383" s="7"/>
      <c r="IK1383" s="7"/>
      <c r="IL1383" s="7"/>
      <c r="IM1383" s="7"/>
      <c r="IN1383" s="7"/>
      <c r="IO1383" s="7"/>
      <c r="IP1383" s="7"/>
      <c r="IQ1383" s="7"/>
      <c r="IR1383" s="7"/>
      <c r="IS1383" s="7"/>
      <c r="IT1383" s="7"/>
      <c r="IU1383" s="7"/>
      <c r="IV1383" s="7"/>
      <c r="IW1383" s="7"/>
      <c r="IX1383" s="7"/>
      <c r="IY1383" s="7"/>
      <c r="IZ1383" s="7"/>
      <c r="JA1383" s="7"/>
      <c r="JB1383" s="7"/>
      <c r="JC1383" s="7"/>
      <c r="JD1383" s="7"/>
      <c r="JE1383" s="7"/>
      <c r="JF1383" s="7"/>
      <c r="JG1383" s="7"/>
      <c r="JH1383" s="7"/>
      <c r="JI1383" s="7"/>
      <c r="JJ1383" s="7"/>
      <c r="JK1383" s="7"/>
      <c r="JL1383" s="7"/>
      <c r="JM1383" s="7"/>
      <c r="JN1383" s="7"/>
      <c r="JO1383" s="7"/>
      <c r="JP1383" s="7"/>
      <c r="JQ1383" s="7"/>
      <c r="JR1383" s="7"/>
      <c r="JS1383" s="7"/>
      <c r="JT1383" s="7"/>
      <c r="JU1383" s="7"/>
      <c r="JV1383" s="7"/>
      <c r="JW1383" s="7"/>
      <c r="JX1383" s="7"/>
      <c r="JY1383" s="7"/>
      <c r="JZ1383" s="7"/>
      <c r="KA1383" s="7"/>
      <c r="KB1383" s="7"/>
      <c r="KC1383" s="7"/>
      <c r="KD1383" s="7"/>
      <c r="KE1383" s="7"/>
      <c r="KF1383" s="7"/>
      <c r="KG1383" s="7"/>
      <c r="KH1383" s="7"/>
      <c r="KI1383" s="7"/>
      <c r="KJ1383" s="7"/>
      <c r="KK1383" s="7"/>
      <c r="KL1383" s="7"/>
      <c r="KM1383" s="7"/>
      <c r="KN1383" s="7"/>
      <c r="KO1383" s="7"/>
      <c r="KP1383" s="7"/>
      <c r="KQ1383" s="7"/>
      <c r="KR1383" s="7"/>
      <c r="KS1383" s="7"/>
      <c r="KT1383" s="7"/>
      <c r="KU1383" s="7"/>
      <c r="KV1383" s="7"/>
      <c r="KW1383" s="7"/>
      <c r="KX1383" s="7"/>
      <c r="KY1383" s="7"/>
      <c r="KZ1383" s="7"/>
      <c r="LA1383" s="7"/>
      <c r="LB1383" s="7"/>
      <c r="LC1383" s="7"/>
      <c r="LD1383" s="7"/>
      <c r="LE1383" s="7"/>
      <c r="LF1383" s="7"/>
      <c r="LG1383" s="7"/>
      <c r="LH1383" s="7"/>
      <c r="LI1383" s="7"/>
      <c r="LJ1383" s="7"/>
      <c r="LK1383" s="7"/>
      <c r="LL1383" s="7"/>
      <c r="LM1383" s="7"/>
      <c r="LN1383" s="7"/>
      <c r="LO1383" s="7"/>
      <c r="LP1383" s="7"/>
      <c r="LQ1383" s="7"/>
      <c r="LR1383" s="7"/>
      <c r="LS1383" s="7"/>
      <c r="LT1383" s="7"/>
      <c r="LU1383" s="7"/>
      <c r="LV1383" s="7"/>
      <c r="LW1383" s="7"/>
      <c r="LX1383" s="7"/>
      <c r="LY1383" s="7"/>
      <c r="LZ1383" s="7"/>
      <c r="MA1383" s="7"/>
      <c r="MB1383" s="7"/>
      <c r="MC1383" s="7"/>
      <c r="MD1383" s="7"/>
      <c r="ME1383" s="7"/>
      <c r="MF1383" s="7"/>
      <c r="MG1383" s="7"/>
      <c r="MH1383" s="7"/>
      <c r="MI1383" s="7"/>
      <c r="MJ1383" s="7"/>
      <c r="MK1383" s="7"/>
      <c r="ML1383" s="7"/>
      <c r="MM1383" s="7"/>
      <c r="MN1383" s="7"/>
      <c r="MO1383" s="7"/>
      <c r="MP1383" s="7"/>
      <c r="MQ1383" s="7"/>
      <c r="MR1383" s="7"/>
      <c r="MS1383" s="7"/>
      <c r="MT1383" s="7"/>
      <c r="MU1383" s="7"/>
      <c r="MV1383" s="7"/>
      <c r="MW1383" s="7"/>
      <c r="MX1383" s="7"/>
      <c r="MY1383" s="7"/>
      <c r="MZ1383" s="7"/>
      <c r="NA1383" s="7"/>
      <c r="NB1383" s="7"/>
      <c r="NC1383" s="7"/>
      <c r="ND1383" s="7"/>
      <c r="NE1383" s="7"/>
      <c r="NF1383" s="7"/>
      <c r="NG1383" s="7"/>
      <c r="NH1383" s="7"/>
      <c r="NI1383" s="7"/>
      <c r="NJ1383" s="7"/>
      <c r="NK1383" s="7"/>
      <c r="NL1383" s="7"/>
      <c r="NM1383" s="7"/>
      <c r="NN1383" s="7"/>
      <c r="NO1383" s="7"/>
      <c r="NP1383" s="7"/>
      <c r="NQ1383" s="7"/>
      <c r="NR1383" s="7"/>
      <c r="NS1383" s="7"/>
      <c r="NT1383" s="7"/>
      <c r="NU1383" s="7"/>
      <c r="NV1383" s="7"/>
      <c r="NW1383" s="7"/>
      <c r="NX1383" s="7"/>
      <c r="NY1383" s="7"/>
      <c r="NZ1383" s="7"/>
      <c r="OA1383" s="7"/>
      <c r="OB1383" s="7"/>
      <c r="OC1383" s="7"/>
      <c r="OD1383" s="7"/>
      <c r="OE1383" s="7"/>
      <c r="OF1383" s="7"/>
      <c r="OG1383" s="7"/>
      <c r="OH1383" s="7"/>
      <c r="OI1383" s="7"/>
      <c r="OJ1383" s="7"/>
      <c r="OK1383" s="7"/>
      <c r="OL1383" s="7"/>
      <c r="OM1383" s="7"/>
      <c r="ON1383" s="7"/>
      <c r="OO1383" s="7"/>
      <c r="OP1383" s="7"/>
      <c r="OQ1383" s="7"/>
      <c r="OR1383" s="7"/>
      <c r="OS1383" s="7"/>
      <c r="OT1383" s="7"/>
      <c r="OU1383" s="7"/>
      <c r="OV1383" s="7"/>
      <c r="OW1383" s="7"/>
      <c r="OX1383" s="7"/>
      <c r="OY1383" s="7"/>
      <c r="OZ1383" s="7"/>
      <c r="PA1383" s="7"/>
      <c r="PB1383" s="7"/>
      <c r="PC1383" s="7"/>
      <c r="PD1383" s="7"/>
      <c r="PE1383" s="7"/>
      <c r="PF1383" s="7"/>
      <c r="PG1383" s="7"/>
      <c r="PH1383" s="7"/>
      <c r="PI1383" s="7"/>
      <c r="PJ1383" s="7"/>
      <c r="PK1383" s="7"/>
      <c r="PL1383" s="7"/>
      <c r="PM1383" s="7"/>
      <c r="PN1383" s="7"/>
      <c r="PO1383" s="7"/>
      <c r="PP1383" s="7"/>
      <c r="PQ1383" s="7"/>
      <c r="PR1383" s="7"/>
      <c r="PS1383" s="7"/>
      <c r="PT1383" s="7"/>
      <c r="PU1383" s="7"/>
      <c r="PV1383" s="7"/>
      <c r="PW1383" s="7"/>
      <c r="PX1383" s="7"/>
      <c r="PY1383" s="7"/>
      <c r="PZ1383" s="7"/>
      <c r="QA1383" s="7"/>
      <c r="QB1383" s="7"/>
      <c r="QC1383" s="7"/>
      <c r="QD1383" s="7"/>
      <c r="QE1383" s="7"/>
      <c r="QF1383" s="7"/>
      <c r="QG1383" s="7"/>
      <c r="QH1383" s="7"/>
      <c r="QI1383" s="7"/>
      <c r="QJ1383" s="7"/>
      <c r="QK1383" s="7"/>
      <c r="QL1383" s="7"/>
      <c r="QM1383" s="7"/>
      <c r="QN1383" s="7"/>
      <c r="QO1383" s="7"/>
      <c r="QP1383" s="7"/>
      <c r="QQ1383" s="7"/>
      <c r="QR1383" s="7"/>
      <c r="QS1383" s="7"/>
      <c r="QT1383" s="7"/>
      <c r="QU1383" s="7"/>
      <c r="QV1383" s="7"/>
      <c r="QW1383" s="7"/>
      <c r="QX1383" s="7"/>
      <c r="QY1383" s="7"/>
      <c r="QZ1383" s="7"/>
      <c r="RA1383" s="7"/>
      <c r="RB1383" s="7"/>
      <c r="RC1383" s="7"/>
      <c r="RD1383" s="7"/>
      <c r="RE1383" s="7"/>
      <c r="RF1383" s="7"/>
      <c r="RG1383" s="7"/>
      <c r="RH1383" s="7"/>
      <c r="RI1383" s="7"/>
      <c r="RJ1383" s="7"/>
      <c r="RK1383" s="7"/>
      <c r="RL1383" s="7"/>
      <c r="RM1383" s="7"/>
      <c r="RN1383" s="7"/>
      <c r="RO1383" s="7"/>
      <c r="RP1383" s="7"/>
      <c r="RQ1383" s="7"/>
      <c r="RR1383" s="7"/>
      <c r="RS1383" s="7"/>
      <c r="RT1383" s="7"/>
      <c r="RU1383" s="7"/>
      <c r="RV1383" s="7"/>
      <c r="RW1383" s="7"/>
      <c r="RX1383" s="7"/>
      <c r="RY1383" s="7"/>
      <c r="RZ1383" s="7"/>
      <c r="SA1383" s="7"/>
      <c r="SB1383" s="7"/>
      <c r="SC1383" s="7"/>
      <c r="SD1383" s="7"/>
      <c r="SE1383" s="7"/>
      <c r="SF1383" s="7"/>
      <c r="SG1383" s="7"/>
      <c r="SH1383" s="7"/>
      <c r="SI1383" s="7"/>
      <c r="SJ1383" s="7"/>
      <c r="SK1383" s="7"/>
      <c r="SL1383" s="7"/>
      <c r="SM1383" s="7"/>
      <c r="SN1383" s="7"/>
      <c r="SO1383" s="7"/>
      <c r="SP1383" s="7"/>
      <c r="SQ1383" s="7"/>
      <c r="SR1383" s="7"/>
      <c r="SS1383" s="7"/>
      <c r="ST1383" s="7"/>
      <c r="SU1383" s="7"/>
      <c r="SV1383" s="7"/>
      <c r="SW1383" s="7"/>
      <c r="SX1383" s="7"/>
      <c r="SY1383" s="7"/>
      <c r="SZ1383" s="7"/>
      <c r="TA1383" s="7"/>
      <c r="TB1383" s="7"/>
      <c r="TC1383" s="7"/>
      <c r="TD1383" s="7"/>
      <c r="TE1383" s="7"/>
      <c r="TF1383" s="7"/>
      <c r="TG1383" s="7"/>
      <c r="TH1383" s="7"/>
      <c r="TI1383" s="7"/>
      <c r="TJ1383" s="7"/>
      <c r="TK1383" s="7"/>
      <c r="TL1383" s="7"/>
      <c r="TM1383" s="7"/>
      <c r="TN1383" s="7"/>
      <c r="TO1383" s="7"/>
      <c r="TP1383" s="7"/>
      <c r="TQ1383" s="7"/>
      <c r="TR1383" s="7"/>
      <c r="TS1383" s="7"/>
      <c r="TT1383" s="7"/>
      <c r="TU1383" s="7"/>
      <c r="TV1383" s="7"/>
      <c r="TW1383" s="7"/>
      <c r="TX1383" s="7"/>
      <c r="TY1383" s="7"/>
      <c r="TZ1383" s="7"/>
      <c r="UA1383" s="7"/>
      <c r="UB1383" s="7"/>
      <c r="UC1383" s="7"/>
      <c r="UD1383" s="7"/>
      <c r="UE1383" s="7"/>
      <c r="UF1383" s="7"/>
      <c r="UG1383" s="7"/>
      <c r="UH1383" s="7"/>
      <c r="UI1383" s="7"/>
      <c r="UJ1383" s="7"/>
      <c r="UK1383" s="7"/>
      <c r="UL1383" s="7"/>
      <c r="UM1383" s="7"/>
      <c r="UN1383" s="7"/>
      <c r="UO1383" s="7"/>
      <c r="UP1383" s="7"/>
      <c r="UQ1383" s="7"/>
      <c r="UR1383" s="7"/>
      <c r="US1383" s="7"/>
      <c r="UT1383" s="7"/>
      <c r="UU1383" s="7"/>
      <c r="UV1383" s="7"/>
      <c r="UW1383" s="7"/>
      <c r="UX1383" s="7"/>
      <c r="UY1383" s="7"/>
      <c r="UZ1383" s="7"/>
      <c r="VA1383" s="7"/>
      <c r="VB1383" s="7"/>
      <c r="VC1383" s="7"/>
      <c r="VD1383" s="7"/>
      <c r="VE1383" s="7"/>
      <c r="VF1383" s="7"/>
      <c r="VG1383" s="7"/>
      <c r="VH1383" s="7"/>
      <c r="VI1383" s="7"/>
      <c r="VJ1383" s="7"/>
      <c r="VK1383" s="7"/>
      <c r="VL1383" s="7"/>
      <c r="VM1383" s="7"/>
      <c r="VN1383" s="7"/>
      <c r="VO1383" s="7"/>
      <c r="VP1383" s="7"/>
      <c r="VQ1383" s="7"/>
      <c r="VR1383" s="7"/>
      <c r="VS1383" s="7"/>
      <c r="VT1383" s="7"/>
      <c r="VU1383" s="7"/>
      <c r="VV1383" s="7"/>
      <c r="VW1383" s="7"/>
      <c r="VX1383" s="7"/>
      <c r="VY1383" s="7"/>
      <c r="VZ1383" s="7"/>
      <c r="WA1383" s="7"/>
      <c r="WB1383" s="7"/>
      <c r="WC1383" s="7"/>
      <c r="WD1383" s="7"/>
      <c r="WE1383" s="7"/>
      <c r="WF1383" s="7"/>
      <c r="WG1383" s="7"/>
      <c r="WH1383" s="7"/>
      <c r="WI1383" s="7"/>
      <c r="WJ1383" s="7"/>
      <c r="WK1383" s="7"/>
      <c r="WL1383" s="7"/>
      <c r="WM1383" s="7"/>
      <c r="WN1383" s="7"/>
      <c r="WO1383" s="7"/>
      <c r="WP1383" s="7"/>
      <c r="WQ1383" s="7"/>
      <c r="WR1383" s="7"/>
      <c r="WS1383" s="7"/>
      <c r="WT1383" s="7"/>
      <c r="WU1383" s="7"/>
      <c r="WV1383" s="7"/>
      <c r="WW1383" s="7"/>
      <c r="WX1383" s="7"/>
      <c r="WY1383" s="7"/>
      <c r="WZ1383" s="7"/>
      <c r="XA1383" s="7"/>
      <c r="XB1383" s="7"/>
      <c r="XC1383" s="7"/>
      <c r="XD1383" s="7"/>
      <c r="XE1383" s="7"/>
      <c r="XF1383" s="7"/>
      <c r="XG1383" s="7"/>
      <c r="XH1383" s="7"/>
      <c r="XI1383" s="7"/>
      <c r="XJ1383" s="7"/>
      <c r="XK1383" s="7"/>
      <c r="XL1383" s="7"/>
      <c r="XM1383" s="7"/>
      <c r="XN1383" s="7"/>
      <c r="XO1383" s="7"/>
      <c r="XP1383" s="7"/>
      <c r="XQ1383" s="7"/>
      <c r="XR1383" s="7"/>
      <c r="XS1383" s="7"/>
      <c r="XT1383" s="7"/>
      <c r="XU1383" s="7"/>
      <c r="XV1383" s="7"/>
      <c r="XW1383" s="7"/>
      <c r="XX1383" s="7"/>
      <c r="XY1383" s="7"/>
      <c r="XZ1383" s="7"/>
      <c r="YA1383" s="7"/>
      <c r="YB1383" s="7"/>
      <c r="YC1383" s="7"/>
      <c r="YD1383" s="7"/>
      <c r="YE1383" s="7"/>
      <c r="YF1383" s="7"/>
      <c r="YG1383" s="7"/>
      <c r="YH1383" s="7"/>
      <c r="YI1383" s="7"/>
      <c r="YJ1383" s="7"/>
      <c r="YK1383" s="7"/>
      <c r="YL1383" s="7"/>
      <c r="YM1383" s="7"/>
      <c r="YN1383" s="7"/>
      <c r="YO1383" s="7"/>
      <c r="YP1383" s="7"/>
      <c r="YQ1383" s="7"/>
      <c r="YR1383" s="7"/>
      <c r="YS1383" s="7"/>
      <c r="YT1383" s="7"/>
      <c r="YU1383" s="7"/>
      <c r="YV1383" s="7"/>
      <c r="YW1383" s="7"/>
      <c r="YX1383" s="7"/>
      <c r="YY1383" s="7"/>
      <c r="YZ1383" s="7"/>
      <c r="ZA1383" s="7"/>
      <c r="ZB1383" s="7"/>
      <c r="ZC1383" s="7"/>
      <c r="ZD1383" s="7"/>
      <c r="ZE1383" s="7"/>
      <c r="ZF1383" s="7"/>
      <c r="ZG1383" s="7"/>
      <c r="ZH1383" s="7"/>
      <c r="ZI1383" s="7"/>
      <c r="ZJ1383" s="7"/>
      <c r="ZK1383" s="7"/>
      <c r="ZL1383" s="7"/>
      <c r="ZM1383" s="7"/>
      <c r="ZN1383" s="7"/>
      <c r="ZO1383" s="7"/>
      <c r="ZP1383" s="7"/>
      <c r="ZQ1383" s="7"/>
      <c r="ZR1383" s="7"/>
      <c r="ZS1383" s="7"/>
      <c r="ZT1383" s="7"/>
      <c r="ZU1383" s="7"/>
      <c r="ZV1383" s="7"/>
      <c r="ZW1383" s="7"/>
      <c r="ZX1383" s="7"/>
      <c r="ZY1383" s="7"/>
      <c r="ZZ1383" s="7"/>
      <c r="AAA1383" s="7"/>
      <c r="AAB1383" s="7"/>
      <c r="AAC1383" s="7"/>
      <c r="AAD1383" s="7"/>
      <c r="AAE1383" s="7"/>
      <c r="AAF1383" s="7"/>
      <c r="AAG1383" s="7"/>
      <c r="AAH1383" s="7"/>
      <c r="AAI1383" s="7"/>
      <c r="AAJ1383" s="7"/>
      <c r="AAK1383" s="7"/>
      <c r="AAL1383" s="7"/>
      <c r="AAM1383" s="7"/>
      <c r="AAN1383" s="7"/>
      <c r="AAO1383" s="7"/>
      <c r="AAP1383" s="7"/>
      <c r="AAQ1383" s="7"/>
      <c r="AAR1383" s="7"/>
      <c r="AAS1383" s="7"/>
      <c r="AAT1383" s="7"/>
      <c r="AAU1383" s="7"/>
      <c r="AAV1383" s="7"/>
      <c r="AAW1383" s="7"/>
      <c r="AAX1383" s="7"/>
      <c r="AAY1383" s="7"/>
      <c r="AAZ1383" s="7"/>
      <c r="ABA1383" s="7"/>
      <c r="ABB1383" s="7"/>
      <c r="ABC1383" s="7"/>
      <c r="ABD1383" s="7"/>
      <c r="ABE1383" s="7"/>
      <c r="ABF1383" s="7"/>
      <c r="ABG1383" s="7"/>
      <c r="ABH1383" s="7"/>
      <c r="ABI1383" s="7"/>
      <c r="ABJ1383" s="7"/>
      <c r="ABK1383" s="7"/>
      <c r="ABL1383" s="7"/>
      <c r="ABM1383" s="7"/>
      <c r="ABN1383" s="7"/>
      <c r="ABO1383" s="7"/>
      <c r="ABP1383" s="7"/>
      <c r="ABQ1383" s="7"/>
      <c r="ABR1383" s="7"/>
      <c r="ABS1383" s="7"/>
      <c r="ABT1383" s="7"/>
      <c r="ABU1383" s="7"/>
      <c r="ABV1383" s="7"/>
      <c r="ABW1383" s="7"/>
      <c r="ABX1383" s="7"/>
      <c r="ABY1383" s="7"/>
      <c r="ABZ1383" s="7"/>
      <c r="ACA1383" s="7"/>
      <c r="ACB1383" s="7"/>
      <c r="ACC1383" s="7"/>
      <c r="ACD1383" s="7"/>
      <c r="ACE1383" s="7"/>
      <c r="ACF1383" s="7"/>
      <c r="ACG1383" s="7"/>
      <c r="ACH1383" s="7"/>
      <c r="ACI1383" s="7"/>
      <c r="ACJ1383" s="7"/>
      <c r="ACK1383" s="7"/>
      <c r="ACL1383" s="7"/>
      <c r="ACM1383" s="7"/>
      <c r="ACN1383" s="7"/>
      <c r="ACO1383" s="7"/>
      <c r="ACP1383" s="7"/>
      <c r="ACQ1383" s="7"/>
      <c r="ACR1383" s="7"/>
      <c r="ACS1383" s="7"/>
      <c r="ACT1383" s="7"/>
      <c r="ACU1383" s="7"/>
      <c r="ACV1383" s="7"/>
      <c r="ACW1383" s="7"/>
      <c r="ACX1383" s="7"/>
      <c r="ACY1383" s="7"/>
      <c r="ACZ1383" s="7"/>
      <c r="ADA1383" s="7"/>
      <c r="ADB1383" s="7"/>
      <c r="ADC1383" s="7"/>
      <c r="ADD1383" s="7"/>
      <c r="ADE1383" s="7"/>
      <c r="ADF1383" s="7"/>
      <c r="ADG1383" s="7"/>
      <c r="ADH1383" s="7"/>
      <c r="ADI1383" s="7"/>
      <c r="ADJ1383" s="7"/>
      <c r="ADK1383" s="7"/>
      <c r="ADL1383" s="7"/>
      <c r="ADM1383" s="7"/>
      <c r="ADN1383" s="7"/>
      <c r="ADO1383" s="7"/>
      <c r="ADP1383" s="7"/>
      <c r="ADQ1383" s="7"/>
      <c r="ADR1383" s="7"/>
      <c r="ADS1383" s="7"/>
      <c r="ADT1383" s="7"/>
      <c r="ADU1383" s="7"/>
      <c r="ADV1383" s="7"/>
      <c r="ADW1383" s="7"/>
      <c r="ADX1383" s="7"/>
      <c r="ADY1383" s="7"/>
      <c r="ADZ1383" s="7"/>
      <c r="AEA1383" s="7"/>
      <c r="AEB1383" s="7"/>
      <c r="AEC1383" s="7"/>
      <c r="AED1383" s="7"/>
      <c r="AEE1383" s="7"/>
      <c r="AEF1383" s="7"/>
      <c r="AEG1383" s="7"/>
      <c r="AEH1383" s="7"/>
      <c r="AEI1383" s="7"/>
      <c r="AEJ1383" s="7"/>
      <c r="AEK1383" s="7"/>
      <c r="AEL1383" s="7"/>
      <c r="AEM1383" s="7"/>
      <c r="AEN1383" s="7"/>
      <c r="AEO1383" s="7"/>
      <c r="AEP1383" s="7"/>
      <c r="AEQ1383" s="7"/>
      <c r="AER1383" s="7"/>
      <c r="AES1383" s="7"/>
      <c r="AET1383" s="7"/>
      <c r="AEU1383" s="7"/>
      <c r="AEV1383" s="7"/>
      <c r="AEW1383" s="7"/>
      <c r="AEX1383" s="7"/>
      <c r="AEY1383" s="7"/>
      <c r="AEZ1383" s="7"/>
      <c r="AFA1383" s="7"/>
      <c r="AFB1383" s="7"/>
      <c r="AFC1383" s="7"/>
      <c r="AFD1383" s="7"/>
      <c r="AFE1383" s="7"/>
      <c r="AFF1383" s="7"/>
      <c r="AFG1383" s="7"/>
      <c r="AFH1383" s="7"/>
      <c r="AFI1383" s="7"/>
      <c r="AFJ1383" s="7"/>
      <c r="AFK1383" s="7"/>
      <c r="AFL1383" s="7"/>
      <c r="AFM1383" s="7"/>
      <c r="AFN1383" s="7"/>
      <c r="AFO1383" s="7"/>
      <c r="AFP1383" s="7"/>
      <c r="AFQ1383" s="7"/>
      <c r="AFR1383" s="7"/>
      <c r="AFS1383" s="7"/>
      <c r="AFT1383" s="7"/>
      <c r="AFU1383" s="7"/>
      <c r="AFV1383" s="7"/>
      <c r="AFW1383" s="7"/>
      <c r="AFX1383" s="7"/>
      <c r="AFY1383" s="7"/>
      <c r="AFZ1383" s="7"/>
      <c r="AGA1383" s="7"/>
      <c r="AGB1383" s="7"/>
      <c r="AGC1383" s="7"/>
      <c r="AGD1383" s="7"/>
      <c r="AGE1383" s="7"/>
      <c r="AGF1383" s="7"/>
      <c r="AGG1383" s="7"/>
      <c r="AGH1383" s="7"/>
      <c r="AGI1383" s="7"/>
      <c r="AGJ1383" s="7"/>
      <c r="AGK1383" s="7"/>
      <c r="AGL1383" s="7"/>
      <c r="AGM1383" s="7"/>
      <c r="AGN1383" s="7"/>
      <c r="AGO1383" s="7"/>
      <c r="AGP1383" s="7"/>
      <c r="AGQ1383" s="7"/>
      <c r="AGR1383" s="7"/>
      <c r="AGS1383" s="7"/>
      <c r="AGT1383" s="7"/>
      <c r="AGU1383" s="7"/>
      <c r="AGV1383" s="7"/>
      <c r="AGW1383" s="7"/>
      <c r="AGX1383" s="7"/>
      <c r="AGY1383" s="7"/>
      <c r="AGZ1383" s="7"/>
      <c r="AHA1383" s="7"/>
      <c r="AHB1383" s="7"/>
      <c r="AHC1383" s="7"/>
      <c r="AHD1383" s="7"/>
      <c r="AHE1383" s="7"/>
      <c r="AHF1383" s="7"/>
      <c r="AHG1383" s="7"/>
      <c r="AHH1383" s="7"/>
      <c r="AHI1383" s="7"/>
      <c r="AHJ1383" s="7"/>
      <c r="AHK1383" s="7"/>
      <c r="AHL1383" s="7"/>
      <c r="AHM1383" s="7"/>
      <c r="AHN1383" s="7"/>
      <c r="AHO1383" s="7"/>
      <c r="AHP1383" s="7"/>
      <c r="AHQ1383" s="7"/>
      <c r="AHR1383" s="7"/>
      <c r="AHS1383" s="7"/>
      <c r="AHT1383" s="7"/>
      <c r="AHU1383" s="7"/>
      <c r="AHV1383" s="7"/>
      <c r="AHW1383" s="7"/>
      <c r="AHX1383" s="7"/>
      <c r="AHY1383" s="7"/>
      <c r="AHZ1383" s="7"/>
      <c r="AIA1383" s="7"/>
      <c r="AIB1383" s="7"/>
      <c r="AIC1383" s="7"/>
      <c r="AID1383" s="7"/>
      <c r="AIE1383" s="7"/>
      <c r="AIF1383" s="7"/>
      <c r="AIG1383" s="7"/>
      <c r="AIH1383" s="7"/>
      <c r="AII1383" s="7"/>
      <c r="AIJ1383" s="7"/>
      <c r="AIK1383" s="7"/>
      <c r="AIL1383" s="7"/>
      <c r="AIM1383" s="7"/>
      <c r="AIN1383" s="7"/>
      <c r="AIO1383" s="7"/>
      <c r="AIP1383" s="7"/>
      <c r="AIQ1383" s="7"/>
      <c r="AIR1383" s="7"/>
      <c r="AIS1383" s="7"/>
      <c r="AIT1383" s="7"/>
      <c r="AIU1383" s="7"/>
      <c r="AIV1383" s="7"/>
      <c r="AIW1383" s="7"/>
      <c r="AIX1383" s="7"/>
      <c r="AIY1383" s="7"/>
      <c r="AIZ1383" s="7"/>
      <c r="AJA1383" s="7"/>
      <c r="AJB1383" s="7"/>
      <c r="AJC1383" s="7"/>
      <c r="AJD1383" s="7"/>
      <c r="AJE1383" s="7"/>
      <c r="AJF1383" s="7"/>
      <c r="AJG1383" s="7"/>
      <c r="AJH1383" s="7"/>
      <c r="AJI1383" s="7"/>
      <c r="AJJ1383" s="7"/>
      <c r="AJK1383" s="7"/>
      <c r="AJL1383" s="7"/>
      <c r="AJM1383" s="7"/>
      <c r="AJN1383" s="7"/>
      <c r="AJO1383" s="7"/>
      <c r="AJP1383" s="7"/>
      <c r="AJQ1383" s="7"/>
      <c r="AJR1383" s="7"/>
      <c r="AJS1383" s="7"/>
      <c r="AJT1383" s="7"/>
      <c r="AJU1383" s="7"/>
      <c r="AJV1383" s="7"/>
      <c r="AJW1383" s="7"/>
      <c r="AJX1383" s="7"/>
      <c r="AJY1383" s="7"/>
      <c r="AJZ1383" s="7"/>
      <c r="AKA1383" s="7"/>
      <c r="AKB1383" s="7"/>
      <c r="AKC1383" s="7"/>
      <c r="AKD1383" s="7"/>
      <c r="AKE1383" s="7"/>
      <c r="AKF1383" s="7"/>
      <c r="AKG1383" s="7"/>
      <c r="AKH1383" s="7"/>
      <c r="AKI1383" s="7"/>
      <c r="AKJ1383" s="7"/>
      <c r="AKK1383" s="7"/>
      <c r="AKL1383" s="7"/>
      <c r="AKM1383" s="7"/>
      <c r="AKN1383" s="7"/>
      <c r="AKO1383" s="7"/>
      <c r="AKP1383" s="7"/>
      <c r="AKQ1383" s="7"/>
      <c r="AKR1383" s="7"/>
      <c r="AKS1383" s="7"/>
      <c r="AKT1383" s="7"/>
      <c r="AKU1383" s="7"/>
      <c r="AKV1383" s="7"/>
      <c r="AKW1383" s="7"/>
      <c r="AKX1383" s="7"/>
      <c r="AKY1383" s="7"/>
      <c r="AKZ1383" s="7"/>
      <c r="ALA1383" s="7"/>
      <c r="ALB1383" s="7"/>
      <c r="ALC1383" s="7"/>
      <c r="ALD1383" s="7"/>
      <c r="ALE1383" s="7"/>
      <c r="ALF1383" s="7"/>
      <c r="ALG1383" s="7"/>
      <c r="ALH1383" s="7"/>
      <c r="ALI1383" s="7"/>
      <c r="ALJ1383" s="7"/>
      <c r="ALK1383" s="7"/>
      <c r="ALL1383" s="7"/>
      <c r="ALM1383" s="7"/>
      <c r="ALN1383" s="7"/>
      <c r="ALO1383" s="7"/>
      <c r="ALP1383" s="7"/>
      <c r="ALQ1383" s="7"/>
      <c r="ALR1383" s="7"/>
      <c r="ALS1383" s="7"/>
      <c r="ALT1383" s="7"/>
      <c r="ALU1383" s="7"/>
      <c r="ALV1383" s="7"/>
      <c r="ALW1383" s="7"/>
      <c r="ALX1383" s="7"/>
      <c r="ALY1383" s="7"/>
      <c r="ALZ1383" s="7"/>
      <c r="AMA1383" s="7"/>
      <c r="AMB1383" s="7"/>
      <c r="AMC1383" s="7"/>
      <c r="AMD1383" s="7"/>
      <c r="AME1383" s="7"/>
      <c r="AMF1383" s="7"/>
      <c r="AMG1383" s="7"/>
      <c r="AMH1383" s="7"/>
      <c r="AMI1383" s="7"/>
      <c r="AMJ1383" s="7"/>
      <c r="AMK1383" s="7"/>
      <c r="AML1383" s="7"/>
      <c r="AMM1383" s="7"/>
      <c r="AMN1383" s="7"/>
      <c r="AMO1383" s="7"/>
      <c r="AMP1383" s="7"/>
      <c r="AMQ1383" s="7"/>
      <c r="AMR1383" s="7"/>
      <c r="AMS1383" s="7"/>
      <c r="AMT1383" s="7"/>
      <c r="AMU1383" s="7"/>
      <c r="AMV1383" s="7"/>
      <c r="AMW1383" s="7"/>
      <c r="AMX1383" s="7"/>
      <c r="AMY1383" s="7"/>
      <c r="AMZ1383" s="7"/>
      <c r="ANA1383" s="7"/>
      <c r="ANB1383" s="7"/>
      <c r="ANC1383" s="7"/>
      <c r="AND1383" s="7"/>
      <c r="ANE1383" s="7"/>
      <c r="ANF1383" s="7"/>
      <c r="ANG1383" s="7"/>
      <c r="ANH1383" s="7"/>
      <c r="ANI1383" s="7"/>
      <c r="ANJ1383" s="7"/>
      <c r="ANK1383" s="7"/>
      <c r="ANL1383" s="7"/>
      <c r="ANM1383" s="7"/>
      <c r="ANN1383" s="7"/>
      <c r="ANO1383" s="7"/>
      <c r="ANP1383" s="7"/>
      <c r="ANQ1383" s="7"/>
      <c r="ANR1383" s="7"/>
      <c r="ANS1383" s="7"/>
      <c r="ANT1383" s="7"/>
      <c r="ANU1383" s="7"/>
      <c r="ANV1383" s="7"/>
      <c r="ANW1383" s="7"/>
      <c r="ANX1383" s="7"/>
      <c r="ANY1383" s="7"/>
      <c r="ANZ1383" s="7"/>
      <c r="AOA1383" s="7"/>
      <c r="AOB1383" s="7"/>
      <c r="AOC1383" s="7"/>
      <c r="AOD1383" s="7"/>
      <c r="AOE1383" s="7"/>
      <c r="AOF1383" s="7"/>
      <c r="AOG1383" s="7"/>
      <c r="AOH1383" s="7"/>
      <c r="AOI1383" s="7"/>
      <c r="AOJ1383" s="7"/>
      <c r="AOK1383" s="7"/>
      <c r="AOL1383" s="7"/>
      <c r="AOM1383" s="7"/>
      <c r="AON1383" s="7"/>
      <c r="AOO1383" s="7"/>
      <c r="AOP1383" s="7"/>
      <c r="AOQ1383" s="7"/>
      <c r="AOR1383" s="7"/>
      <c r="AOS1383" s="7"/>
      <c r="AOT1383" s="7"/>
      <c r="AOU1383" s="7"/>
      <c r="AOV1383" s="7"/>
      <c r="AOW1383" s="7"/>
      <c r="AOX1383" s="7"/>
      <c r="AOY1383" s="7"/>
      <c r="AOZ1383" s="7"/>
      <c r="APA1383" s="7"/>
      <c r="APB1383" s="7"/>
      <c r="APC1383" s="7"/>
      <c r="APD1383" s="7"/>
      <c r="APE1383" s="7"/>
      <c r="APF1383" s="7"/>
      <c r="APG1383" s="7"/>
      <c r="APH1383" s="7"/>
      <c r="API1383" s="7"/>
      <c r="APJ1383" s="7"/>
      <c r="APK1383" s="7"/>
      <c r="APL1383" s="7"/>
      <c r="APM1383" s="7"/>
      <c r="APN1383" s="7"/>
      <c r="APO1383" s="7"/>
      <c r="APP1383" s="7"/>
      <c r="APQ1383" s="7"/>
      <c r="APR1383" s="7"/>
      <c r="APS1383" s="7"/>
      <c r="APT1383" s="7"/>
      <c r="APU1383" s="7"/>
      <c r="APV1383" s="7"/>
      <c r="APW1383" s="7"/>
      <c r="APX1383" s="7"/>
      <c r="APY1383" s="7"/>
      <c r="APZ1383" s="7"/>
      <c r="AQA1383" s="7"/>
      <c r="AQB1383" s="7"/>
      <c r="AQC1383" s="7"/>
      <c r="AQD1383" s="7"/>
      <c r="AQE1383" s="7"/>
      <c r="AQF1383" s="7"/>
      <c r="AQG1383" s="7"/>
      <c r="AQH1383" s="7"/>
      <c r="AQI1383" s="7"/>
      <c r="AQJ1383" s="7"/>
      <c r="AQK1383" s="7"/>
      <c r="AQL1383" s="7"/>
      <c r="AQM1383" s="7"/>
      <c r="AQN1383" s="7"/>
      <c r="AQO1383" s="7"/>
      <c r="AQP1383" s="7"/>
      <c r="AQQ1383" s="7"/>
      <c r="AQR1383" s="7"/>
      <c r="AQS1383" s="7"/>
      <c r="AQT1383" s="7"/>
      <c r="AQU1383" s="7"/>
      <c r="AQV1383" s="7"/>
      <c r="AQW1383" s="7"/>
      <c r="AQX1383" s="7"/>
      <c r="AQY1383" s="7"/>
      <c r="AQZ1383" s="7"/>
      <c r="ARA1383" s="7"/>
      <c r="ARB1383" s="7"/>
      <c r="ARC1383" s="7"/>
      <c r="ARD1383" s="7"/>
      <c r="ARE1383" s="7"/>
      <c r="ARF1383" s="7"/>
      <c r="ARG1383" s="7"/>
      <c r="ARH1383" s="7"/>
      <c r="ARI1383" s="7"/>
      <c r="ARJ1383" s="7"/>
      <c r="ARK1383" s="7"/>
      <c r="ARL1383" s="7"/>
      <c r="ARM1383" s="7"/>
      <c r="ARN1383" s="7"/>
      <c r="ARO1383" s="7"/>
      <c r="ARP1383" s="7"/>
      <c r="ARQ1383" s="7"/>
      <c r="ARR1383" s="7"/>
      <c r="ARS1383" s="7"/>
      <c r="ART1383" s="7"/>
      <c r="ARU1383" s="7"/>
      <c r="ARV1383" s="7"/>
      <c r="ARW1383" s="7"/>
      <c r="ARX1383" s="7"/>
      <c r="ARY1383" s="7"/>
      <c r="ARZ1383" s="7"/>
      <c r="ASA1383" s="7"/>
      <c r="ASB1383" s="7"/>
      <c r="ASC1383" s="7"/>
      <c r="ASD1383" s="7"/>
      <c r="ASE1383" s="7"/>
      <c r="ASF1383" s="7"/>
      <c r="ASG1383" s="7"/>
      <c r="ASH1383" s="7"/>
      <c r="ASI1383" s="7"/>
      <c r="ASJ1383" s="7"/>
      <c r="ASK1383" s="7"/>
      <c r="ASL1383" s="7"/>
      <c r="ASM1383" s="7"/>
      <c r="ASN1383" s="7"/>
      <c r="ASO1383" s="7"/>
      <c r="ASP1383" s="7"/>
      <c r="ASQ1383" s="7"/>
      <c r="ASR1383" s="7"/>
      <c r="ASS1383" s="7"/>
      <c r="AST1383" s="7"/>
      <c r="ASU1383" s="7"/>
      <c r="ASV1383" s="7"/>
      <c r="ASW1383" s="7"/>
      <c r="ASX1383" s="7"/>
      <c r="ASY1383" s="7"/>
      <c r="ASZ1383" s="7"/>
      <c r="ATA1383" s="7"/>
      <c r="ATB1383" s="7"/>
      <c r="ATC1383" s="7"/>
      <c r="ATD1383" s="7"/>
      <c r="ATE1383" s="7"/>
      <c r="ATF1383" s="7"/>
      <c r="ATG1383" s="7"/>
      <c r="ATH1383" s="7"/>
      <c r="ATI1383" s="7"/>
      <c r="ATJ1383" s="7"/>
      <c r="ATK1383" s="7"/>
      <c r="ATL1383" s="7"/>
      <c r="ATM1383" s="7"/>
      <c r="ATN1383" s="7"/>
      <c r="ATO1383" s="7"/>
      <c r="ATP1383" s="7"/>
      <c r="ATQ1383" s="7"/>
      <c r="ATR1383" s="7"/>
      <c r="ATS1383" s="7"/>
      <c r="ATT1383" s="7"/>
      <c r="ATU1383" s="7"/>
      <c r="ATV1383" s="7"/>
      <c r="ATW1383" s="7"/>
      <c r="ATX1383" s="7"/>
      <c r="ATY1383" s="7"/>
      <c r="ATZ1383" s="7"/>
      <c r="AUA1383" s="7"/>
      <c r="AUB1383" s="7"/>
      <c r="AUC1383" s="7"/>
      <c r="AUD1383" s="7"/>
      <c r="AUE1383" s="7"/>
      <c r="AUF1383" s="7"/>
      <c r="AUG1383" s="7"/>
      <c r="AUH1383" s="7"/>
      <c r="AUI1383" s="7"/>
      <c r="AUJ1383" s="7"/>
      <c r="AUK1383" s="7"/>
      <c r="AUL1383" s="7"/>
      <c r="AUM1383" s="7"/>
      <c r="AUN1383" s="7"/>
      <c r="AUO1383" s="7"/>
      <c r="AUP1383" s="7"/>
      <c r="AUQ1383" s="7"/>
      <c r="AUR1383" s="7"/>
      <c r="AUS1383" s="7"/>
      <c r="AUT1383" s="7"/>
      <c r="AUU1383" s="7"/>
      <c r="AUV1383" s="7"/>
      <c r="AUW1383" s="7"/>
      <c r="AUX1383" s="7"/>
      <c r="AUY1383" s="7"/>
      <c r="AUZ1383" s="7"/>
      <c r="AVA1383" s="7"/>
      <c r="AVB1383" s="7"/>
      <c r="AVC1383" s="7"/>
      <c r="AVD1383" s="7"/>
      <c r="AVE1383" s="7"/>
      <c r="AVF1383" s="7"/>
      <c r="AVG1383" s="7"/>
      <c r="AVH1383" s="7"/>
      <c r="AVI1383" s="7"/>
      <c r="AVJ1383" s="7"/>
      <c r="AVK1383" s="7"/>
      <c r="AVL1383" s="7"/>
      <c r="AVM1383" s="7"/>
      <c r="AVN1383" s="7"/>
      <c r="AVO1383" s="7"/>
      <c r="AVP1383" s="7"/>
      <c r="AVQ1383" s="7"/>
      <c r="AVR1383" s="7"/>
      <c r="AVS1383" s="7"/>
      <c r="AVT1383" s="7"/>
      <c r="AVU1383" s="7"/>
      <c r="AVV1383" s="7"/>
      <c r="AVW1383" s="7"/>
      <c r="AVX1383" s="7"/>
      <c r="AVY1383" s="7"/>
      <c r="AVZ1383" s="7"/>
      <c r="AWA1383" s="7"/>
      <c r="AWB1383" s="7"/>
      <c r="AWC1383" s="7"/>
      <c r="AWD1383" s="7"/>
      <c r="AWE1383" s="7"/>
      <c r="AWF1383" s="7"/>
      <c r="AWG1383" s="7"/>
      <c r="AWH1383" s="7"/>
      <c r="AWI1383" s="7"/>
      <c r="AWJ1383" s="7"/>
      <c r="AWK1383" s="7"/>
      <c r="AWL1383" s="7"/>
      <c r="AWM1383" s="7"/>
      <c r="AWN1383" s="7"/>
      <c r="AWO1383" s="7"/>
      <c r="AWP1383" s="7"/>
      <c r="AWQ1383" s="7"/>
      <c r="AWR1383" s="7"/>
      <c r="AWS1383" s="7"/>
      <c r="AWT1383" s="7"/>
      <c r="AWU1383" s="7"/>
      <c r="AWV1383" s="7"/>
      <c r="AWW1383" s="7"/>
      <c r="AWX1383" s="7"/>
      <c r="AWY1383" s="7"/>
      <c r="AWZ1383" s="7"/>
      <c r="AXA1383" s="7"/>
      <c r="AXB1383" s="7"/>
      <c r="AXC1383" s="7"/>
      <c r="AXD1383" s="7"/>
      <c r="AXE1383" s="7"/>
      <c r="AXF1383" s="7"/>
      <c r="AXG1383" s="7"/>
      <c r="AXH1383" s="7"/>
      <c r="AXI1383" s="7"/>
      <c r="AXJ1383" s="7"/>
      <c r="AXK1383" s="7"/>
      <c r="AXL1383" s="7"/>
      <c r="AXM1383" s="7"/>
      <c r="AXN1383" s="7"/>
      <c r="AXO1383" s="7"/>
      <c r="AXP1383" s="7"/>
      <c r="AXQ1383" s="7"/>
      <c r="AXR1383" s="7"/>
      <c r="AXS1383" s="7"/>
      <c r="AXT1383" s="7"/>
      <c r="AXU1383" s="7"/>
      <c r="AXV1383" s="7"/>
      <c r="AXW1383" s="7"/>
      <c r="AXX1383" s="7"/>
      <c r="AXY1383" s="7"/>
      <c r="AXZ1383" s="7"/>
      <c r="AYA1383" s="7"/>
      <c r="AYB1383" s="7"/>
      <c r="AYC1383" s="7"/>
      <c r="AYD1383" s="7"/>
      <c r="AYE1383" s="7"/>
      <c r="AYF1383" s="7"/>
      <c r="AYG1383" s="7"/>
      <c r="AYH1383" s="7"/>
      <c r="AYI1383" s="7"/>
      <c r="AYJ1383" s="7"/>
      <c r="AYK1383" s="7"/>
      <c r="AYL1383" s="7"/>
      <c r="AYM1383" s="7"/>
      <c r="AYN1383" s="7"/>
      <c r="AYO1383" s="7"/>
      <c r="AYP1383" s="7"/>
      <c r="AYQ1383" s="7"/>
      <c r="AYR1383" s="7"/>
      <c r="AYS1383" s="7"/>
      <c r="AYT1383" s="7"/>
      <c r="AYU1383" s="7"/>
      <c r="AYV1383" s="7"/>
      <c r="AYW1383" s="7"/>
      <c r="AYX1383" s="7"/>
      <c r="AYY1383" s="7"/>
      <c r="AYZ1383" s="7"/>
      <c r="AZA1383" s="7"/>
      <c r="AZB1383" s="7"/>
      <c r="AZC1383" s="7"/>
      <c r="AZD1383" s="7"/>
      <c r="AZE1383" s="7"/>
      <c r="AZF1383" s="7"/>
      <c r="AZG1383" s="7"/>
      <c r="AZH1383" s="7"/>
      <c r="AZI1383" s="7"/>
      <c r="AZJ1383" s="7"/>
      <c r="AZK1383" s="7"/>
      <c r="AZL1383" s="7"/>
      <c r="AZM1383" s="7"/>
      <c r="AZN1383" s="7"/>
      <c r="AZO1383" s="7"/>
      <c r="AZP1383" s="7"/>
      <c r="AZQ1383" s="7"/>
      <c r="AZR1383" s="7"/>
      <c r="AZS1383" s="7"/>
      <c r="AZT1383" s="7"/>
      <c r="AZU1383" s="7"/>
      <c r="AZV1383" s="7"/>
      <c r="AZW1383" s="7"/>
      <c r="AZX1383" s="7"/>
      <c r="AZY1383" s="7"/>
      <c r="AZZ1383" s="7"/>
      <c r="BAA1383" s="7"/>
      <c r="BAB1383" s="7"/>
      <c r="BAC1383" s="7"/>
      <c r="BAD1383" s="7"/>
      <c r="BAE1383" s="7"/>
      <c r="BAF1383" s="7"/>
      <c r="BAG1383" s="7"/>
      <c r="BAH1383" s="7"/>
      <c r="BAI1383" s="7"/>
      <c r="BAJ1383" s="7"/>
      <c r="BAK1383" s="7"/>
      <c r="BAL1383" s="7"/>
      <c r="BAM1383" s="7"/>
      <c r="BAN1383" s="7"/>
      <c r="BAO1383" s="7"/>
      <c r="BAP1383" s="7"/>
      <c r="BAQ1383" s="7"/>
      <c r="BAR1383" s="7"/>
      <c r="BAS1383" s="7"/>
      <c r="BAT1383" s="7"/>
      <c r="BAU1383" s="7"/>
      <c r="BAV1383" s="7"/>
      <c r="BAW1383" s="7"/>
      <c r="BAX1383" s="7"/>
      <c r="BAY1383" s="7"/>
      <c r="BAZ1383" s="7"/>
      <c r="BBA1383" s="7"/>
      <c r="BBB1383" s="7"/>
      <c r="BBC1383" s="7"/>
      <c r="BBD1383" s="7"/>
      <c r="BBE1383" s="7"/>
      <c r="BBF1383" s="7"/>
      <c r="BBG1383" s="7"/>
      <c r="BBH1383" s="7"/>
      <c r="BBI1383" s="7"/>
      <c r="BBJ1383" s="7"/>
      <c r="BBK1383" s="7"/>
      <c r="BBL1383" s="7"/>
      <c r="BBM1383" s="7"/>
      <c r="BBN1383" s="7"/>
      <c r="BBO1383" s="7"/>
      <c r="BBP1383" s="7"/>
      <c r="BBQ1383" s="7"/>
      <c r="BBR1383" s="7"/>
      <c r="BBS1383" s="7"/>
      <c r="BBT1383" s="7"/>
      <c r="BBU1383" s="7"/>
      <c r="BBV1383" s="7"/>
      <c r="BBW1383" s="7"/>
      <c r="BBX1383" s="7"/>
      <c r="BBY1383" s="7"/>
      <c r="BBZ1383" s="7"/>
      <c r="BCA1383" s="7"/>
      <c r="BCB1383" s="7"/>
      <c r="BCC1383" s="7"/>
      <c r="BCD1383" s="7"/>
      <c r="BCE1383" s="7"/>
      <c r="BCF1383" s="7"/>
      <c r="BCG1383" s="7"/>
      <c r="BCH1383" s="7"/>
      <c r="BCI1383" s="7"/>
      <c r="BCJ1383" s="7"/>
      <c r="BCK1383" s="7"/>
      <c r="BCL1383" s="7"/>
      <c r="BCM1383" s="7"/>
      <c r="BCN1383" s="7"/>
      <c r="BCO1383" s="7"/>
      <c r="BCP1383" s="7"/>
      <c r="BCQ1383" s="7"/>
      <c r="BCR1383" s="7"/>
      <c r="BCS1383" s="7"/>
      <c r="BCT1383" s="7"/>
      <c r="BCU1383" s="7"/>
      <c r="BCV1383" s="7"/>
      <c r="BCW1383" s="7"/>
      <c r="BCX1383" s="7"/>
      <c r="BCY1383" s="7"/>
      <c r="BCZ1383" s="7"/>
      <c r="BDA1383" s="7"/>
      <c r="BDB1383" s="7"/>
      <c r="BDC1383" s="7"/>
      <c r="BDD1383" s="7"/>
      <c r="BDE1383" s="7"/>
      <c r="BDF1383" s="7"/>
      <c r="BDG1383" s="7"/>
      <c r="BDH1383" s="7"/>
      <c r="BDI1383" s="7"/>
      <c r="BDJ1383" s="7"/>
      <c r="BDK1383" s="7"/>
      <c r="BDL1383" s="7"/>
      <c r="BDM1383" s="7"/>
      <c r="BDN1383" s="7"/>
      <c r="BDO1383" s="7"/>
      <c r="BDP1383" s="7"/>
      <c r="BDQ1383" s="7"/>
      <c r="BDR1383" s="7"/>
      <c r="BDS1383" s="7"/>
      <c r="BDT1383" s="7"/>
      <c r="BDU1383" s="7"/>
      <c r="BDV1383" s="7"/>
      <c r="BDW1383" s="7"/>
      <c r="BDX1383" s="7"/>
      <c r="BDY1383" s="7"/>
      <c r="BDZ1383" s="7"/>
      <c r="BEA1383" s="7"/>
      <c r="BEB1383" s="7"/>
      <c r="BEC1383" s="7"/>
      <c r="BED1383" s="7"/>
      <c r="BEE1383" s="7"/>
      <c r="BEF1383" s="7"/>
      <c r="BEG1383" s="7"/>
      <c r="BEH1383" s="7"/>
      <c r="BEI1383" s="7"/>
      <c r="BEJ1383" s="7"/>
      <c r="BEK1383" s="7"/>
      <c r="BEL1383" s="7"/>
      <c r="BEM1383" s="7"/>
      <c r="BEN1383" s="7"/>
      <c r="BEO1383" s="7"/>
      <c r="BEP1383" s="7"/>
      <c r="BEQ1383" s="7"/>
      <c r="BER1383" s="7"/>
      <c r="BES1383" s="7"/>
      <c r="BET1383" s="7"/>
      <c r="BEU1383" s="7"/>
      <c r="BEV1383" s="7"/>
      <c r="BEW1383" s="7"/>
      <c r="BEX1383" s="7"/>
      <c r="BEY1383" s="7"/>
      <c r="BEZ1383" s="7"/>
      <c r="BFA1383" s="7"/>
      <c r="BFB1383" s="7"/>
      <c r="BFC1383" s="7"/>
      <c r="BFD1383" s="7"/>
      <c r="BFE1383" s="7"/>
      <c r="BFF1383" s="7"/>
      <c r="BFG1383" s="7"/>
      <c r="BFH1383" s="7"/>
      <c r="BFI1383" s="7"/>
      <c r="BFJ1383" s="7"/>
      <c r="BFK1383" s="7"/>
      <c r="BFL1383" s="7"/>
      <c r="BFM1383" s="7"/>
      <c r="BFN1383" s="7"/>
      <c r="BFO1383" s="7"/>
      <c r="BFP1383" s="7"/>
      <c r="BFQ1383" s="7"/>
      <c r="BFR1383" s="7"/>
      <c r="BFS1383" s="7"/>
      <c r="BFT1383" s="7"/>
      <c r="BFU1383" s="7"/>
      <c r="BFV1383" s="7"/>
      <c r="BFW1383" s="7"/>
      <c r="BFX1383" s="7"/>
      <c r="BFY1383" s="7"/>
      <c r="BFZ1383" s="7"/>
      <c r="BGA1383" s="7"/>
      <c r="BGB1383" s="7"/>
      <c r="BGC1383" s="7"/>
      <c r="BGD1383" s="7"/>
      <c r="BGE1383" s="7"/>
      <c r="BGF1383" s="7"/>
      <c r="BGG1383" s="7"/>
      <c r="BGH1383" s="7"/>
      <c r="BGI1383" s="7"/>
      <c r="BGJ1383" s="7"/>
      <c r="BGK1383" s="7"/>
      <c r="BGL1383" s="7"/>
      <c r="BGM1383" s="7"/>
      <c r="BGN1383" s="7"/>
      <c r="BGO1383" s="7"/>
      <c r="BGP1383" s="7"/>
      <c r="BGQ1383" s="7"/>
      <c r="BGR1383" s="7"/>
      <c r="BGS1383" s="7"/>
      <c r="BGT1383" s="7"/>
      <c r="BGU1383" s="7"/>
      <c r="BGV1383" s="7"/>
      <c r="BGW1383" s="7"/>
      <c r="BGX1383" s="7"/>
      <c r="BGY1383" s="7"/>
      <c r="BGZ1383" s="7"/>
      <c r="BHA1383" s="7"/>
      <c r="BHB1383" s="7"/>
      <c r="BHC1383" s="7"/>
      <c r="BHD1383" s="7"/>
      <c r="BHE1383" s="7"/>
      <c r="BHF1383" s="7"/>
      <c r="BHG1383" s="7"/>
      <c r="BHH1383" s="7"/>
      <c r="BHI1383" s="7"/>
      <c r="BHJ1383" s="7"/>
      <c r="BHK1383" s="7"/>
      <c r="BHL1383" s="7"/>
      <c r="BHM1383" s="7"/>
      <c r="BHN1383" s="7"/>
      <c r="BHO1383" s="7"/>
      <c r="BHP1383" s="7"/>
      <c r="BHQ1383" s="7"/>
      <c r="BHR1383" s="7"/>
      <c r="BHS1383" s="7"/>
      <c r="BHT1383" s="7"/>
      <c r="BHU1383" s="7"/>
      <c r="BHV1383" s="7"/>
      <c r="BHW1383" s="7"/>
      <c r="BHX1383" s="7"/>
      <c r="BHY1383" s="7"/>
      <c r="BHZ1383" s="7"/>
      <c r="BIA1383" s="7"/>
      <c r="BIB1383" s="7"/>
      <c r="BIC1383" s="7"/>
      <c r="BID1383" s="7"/>
      <c r="BIE1383" s="7"/>
      <c r="BIF1383" s="7"/>
      <c r="BIG1383" s="7"/>
      <c r="BIH1383" s="7"/>
      <c r="BII1383" s="7"/>
      <c r="BIJ1383" s="7"/>
      <c r="BIK1383" s="7"/>
      <c r="BIL1383" s="7"/>
      <c r="BIM1383" s="7"/>
      <c r="BIN1383" s="7"/>
      <c r="BIO1383" s="7"/>
      <c r="BIP1383" s="7"/>
      <c r="BIQ1383" s="7"/>
      <c r="BIR1383" s="7"/>
      <c r="BIS1383" s="7"/>
      <c r="BIT1383" s="7"/>
      <c r="BIU1383" s="7"/>
      <c r="BIV1383" s="7"/>
      <c r="BIW1383" s="7"/>
      <c r="BIX1383" s="7"/>
      <c r="BIY1383" s="7"/>
      <c r="BIZ1383" s="7"/>
      <c r="BJA1383" s="7"/>
      <c r="BJB1383" s="7"/>
      <c r="BJC1383" s="7"/>
      <c r="BJD1383" s="7"/>
      <c r="BJE1383" s="7"/>
      <c r="BJF1383" s="7"/>
      <c r="BJG1383" s="7"/>
      <c r="BJH1383" s="7"/>
      <c r="BJI1383" s="7"/>
      <c r="BJJ1383" s="7"/>
      <c r="BJK1383" s="7"/>
      <c r="BJL1383" s="7"/>
      <c r="BJM1383" s="7"/>
      <c r="BJN1383" s="7"/>
      <c r="BJO1383" s="7"/>
      <c r="BJP1383" s="7"/>
      <c r="BJQ1383" s="7"/>
      <c r="BJR1383" s="7"/>
      <c r="BJS1383" s="7"/>
      <c r="BJT1383" s="7"/>
      <c r="BJU1383" s="7"/>
      <c r="BJV1383" s="7"/>
      <c r="BJW1383" s="7"/>
      <c r="BJX1383" s="7"/>
      <c r="BJY1383" s="7"/>
      <c r="BJZ1383" s="7"/>
      <c r="BKA1383" s="7"/>
      <c r="BKB1383" s="7"/>
      <c r="BKC1383" s="7"/>
      <c r="BKD1383" s="7"/>
      <c r="BKE1383" s="7"/>
      <c r="BKF1383" s="7"/>
      <c r="BKG1383" s="7"/>
      <c r="BKH1383" s="7"/>
      <c r="BKI1383" s="7"/>
      <c r="BKJ1383" s="7"/>
      <c r="BKK1383" s="7"/>
      <c r="BKL1383" s="7"/>
      <c r="BKM1383" s="7"/>
      <c r="BKN1383" s="7"/>
      <c r="BKO1383" s="7"/>
      <c r="BKP1383" s="7"/>
      <c r="BKQ1383" s="7"/>
      <c r="BKR1383" s="7"/>
      <c r="BKS1383" s="7"/>
      <c r="BKT1383" s="7"/>
      <c r="BKU1383" s="7"/>
      <c r="BKV1383" s="7"/>
      <c r="BKW1383" s="7"/>
      <c r="BKX1383" s="7"/>
      <c r="BKY1383" s="7"/>
      <c r="BKZ1383" s="7"/>
      <c r="BLA1383" s="7"/>
      <c r="BLB1383" s="7"/>
      <c r="BLC1383" s="7"/>
      <c r="BLD1383" s="7"/>
      <c r="BLE1383" s="7"/>
      <c r="BLF1383" s="7"/>
      <c r="BLG1383" s="7"/>
      <c r="BLH1383" s="7"/>
      <c r="BLI1383" s="7"/>
      <c r="BLJ1383" s="7"/>
      <c r="BLK1383" s="7"/>
      <c r="BLL1383" s="7"/>
      <c r="BLM1383" s="7"/>
      <c r="BLN1383" s="7"/>
      <c r="BLO1383" s="7"/>
      <c r="BLP1383" s="7"/>
      <c r="BLQ1383" s="7"/>
      <c r="BLR1383" s="7"/>
      <c r="BLS1383" s="7"/>
      <c r="BLT1383" s="7"/>
      <c r="BLU1383" s="7"/>
      <c r="BLV1383" s="7"/>
      <c r="BLW1383" s="7"/>
      <c r="BLX1383" s="7"/>
      <c r="BLY1383" s="7"/>
      <c r="BLZ1383" s="7"/>
      <c r="BMA1383" s="7"/>
      <c r="BMB1383" s="7"/>
      <c r="BMC1383" s="7"/>
      <c r="BMD1383" s="7"/>
      <c r="BME1383" s="7"/>
      <c r="BMF1383" s="7"/>
      <c r="BMG1383" s="7"/>
      <c r="BMH1383" s="7"/>
      <c r="BMI1383" s="7"/>
      <c r="BMJ1383" s="7"/>
      <c r="BMK1383" s="7"/>
      <c r="BML1383" s="7"/>
      <c r="BMM1383" s="7"/>
      <c r="BMN1383" s="7"/>
      <c r="BMO1383" s="7"/>
      <c r="BMP1383" s="7"/>
      <c r="BMQ1383" s="7"/>
      <c r="BMR1383" s="7"/>
      <c r="BMS1383" s="7"/>
      <c r="BMT1383" s="7"/>
      <c r="BMU1383" s="7"/>
      <c r="BMV1383" s="7"/>
      <c r="BMW1383" s="7"/>
      <c r="BMX1383" s="7"/>
      <c r="BMY1383" s="7"/>
      <c r="BMZ1383" s="7"/>
      <c r="BNA1383" s="7"/>
      <c r="BNB1383" s="7"/>
      <c r="BNC1383" s="7"/>
      <c r="BND1383" s="7"/>
      <c r="BNE1383" s="7"/>
      <c r="BNF1383" s="7"/>
      <c r="BNG1383" s="7"/>
      <c r="BNH1383" s="7"/>
      <c r="BNI1383" s="7"/>
      <c r="BNJ1383" s="7"/>
      <c r="BNK1383" s="7"/>
      <c r="BNL1383" s="7"/>
      <c r="BNM1383" s="7"/>
      <c r="BNN1383" s="7"/>
      <c r="BNO1383" s="7"/>
      <c r="BNP1383" s="7"/>
      <c r="BNQ1383" s="7"/>
      <c r="BNR1383" s="7"/>
      <c r="BNS1383" s="7"/>
      <c r="BNT1383" s="7"/>
      <c r="BNU1383" s="7"/>
      <c r="BNV1383" s="7"/>
      <c r="BNW1383" s="7"/>
      <c r="BNX1383" s="7"/>
      <c r="BNY1383" s="7"/>
      <c r="BNZ1383" s="7"/>
      <c r="BOA1383" s="7"/>
      <c r="BOB1383" s="7"/>
      <c r="BOC1383" s="7"/>
      <c r="BOD1383" s="7"/>
      <c r="BOE1383" s="7"/>
      <c r="BOF1383" s="7"/>
      <c r="BOG1383" s="7"/>
      <c r="BOH1383" s="7"/>
      <c r="BOI1383" s="7"/>
      <c r="BOJ1383" s="7"/>
      <c r="BOK1383" s="7"/>
      <c r="BOL1383" s="7"/>
      <c r="BOM1383" s="7"/>
      <c r="BON1383" s="7"/>
      <c r="BOO1383" s="7"/>
      <c r="BOP1383" s="7"/>
      <c r="BOQ1383" s="7"/>
      <c r="BOR1383" s="7"/>
      <c r="BOS1383" s="7"/>
      <c r="BOT1383" s="7"/>
      <c r="BOU1383" s="7"/>
      <c r="BOV1383" s="7"/>
      <c r="BOW1383" s="7"/>
      <c r="BOX1383" s="7"/>
      <c r="BOY1383" s="7"/>
      <c r="BOZ1383" s="7"/>
      <c r="BPA1383" s="7"/>
      <c r="BPB1383" s="7"/>
      <c r="BPC1383" s="7"/>
      <c r="BPD1383" s="7"/>
      <c r="BPE1383" s="7"/>
      <c r="BPF1383" s="7"/>
      <c r="BPG1383" s="7"/>
      <c r="BPH1383" s="7"/>
      <c r="BPI1383" s="7"/>
      <c r="BPJ1383" s="7"/>
      <c r="BPK1383" s="7"/>
      <c r="BPL1383" s="7"/>
      <c r="BPM1383" s="7"/>
      <c r="BPN1383" s="7"/>
      <c r="BPO1383" s="7"/>
      <c r="BPP1383" s="7"/>
      <c r="BPQ1383" s="7"/>
      <c r="BPR1383" s="7"/>
      <c r="BPS1383" s="7"/>
      <c r="BPT1383" s="7"/>
      <c r="BPU1383" s="7"/>
      <c r="BPV1383" s="7"/>
      <c r="BPW1383" s="7"/>
      <c r="BPX1383" s="7"/>
      <c r="BPY1383" s="7"/>
      <c r="BPZ1383" s="7"/>
      <c r="BQA1383" s="7"/>
      <c r="BQB1383" s="7"/>
      <c r="BQC1383" s="7"/>
      <c r="BQD1383" s="7"/>
      <c r="BQE1383" s="7"/>
      <c r="BQF1383" s="7"/>
      <c r="BQG1383" s="7"/>
      <c r="BQH1383" s="7"/>
      <c r="BQI1383" s="7"/>
      <c r="BQJ1383" s="7"/>
      <c r="BQK1383" s="7"/>
      <c r="BQL1383" s="7"/>
      <c r="BQM1383" s="7"/>
      <c r="BQN1383" s="7"/>
      <c r="BQO1383" s="7"/>
      <c r="BQP1383" s="7"/>
      <c r="BQQ1383" s="7"/>
      <c r="BQR1383" s="7"/>
      <c r="BQS1383" s="7"/>
      <c r="BQT1383" s="7"/>
      <c r="BQU1383" s="7"/>
      <c r="BQV1383" s="7"/>
      <c r="BQW1383" s="7"/>
      <c r="BQX1383" s="7"/>
      <c r="BQY1383" s="7"/>
      <c r="BQZ1383" s="7"/>
      <c r="BRA1383" s="7"/>
      <c r="BRB1383" s="7"/>
      <c r="BRC1383" s="7"/>
      <c r="BRD1383" s="7"/>
      <c r="BRE1383" s="7"/>
      <c r="BRF1383" s="7"/>
      <c r="BRG1383" s="7"/>
      <c r="BRH1383" s="7"/>
      <c r="BRI1383" s="7"/>
      <c r="BRJ1383" s="7"/>
      <c r="BRK1383" s="7"/>
      <c r="BRL1383" s="7"/>
      <c r="BRM1383" s="7"/>
      <c r="BRN1383" s="7"/>
      <c r="BRO1383" s="7"/>
      <c r="BRP1383" s="7"/>
      <c r="BRQ1383" s="7"/>
      <c r="BRR1383" s="7"/>
      <c r="BRS1383" s="7"/>
      <c r="BRT1383" s="7"/>
      <c r="BRU1383" s="7"/>
      <c r="BRV1383" s="7"/>
      <c r="BRW1383" s="7"/>
      <c r="BRX1383" s="7"/>
      <c r="BRY1383" s="7"/>
      <c r="BRZ1383" s="7"/>
      <c r="BSA1383" s="7"/>
      <c r="BSB1383" s="7"/>
      <c r="BSC1383" s="7"/>
      <c r="BSD1383" s="7"/>
      <c r="BSE1383" s="7"/>
      <c r="BSF1383" s="7"/>
      <c r="BSG1383" s="7"/>
      <c r="BSH1383" s="7"/>
      <c r="BSI1383" s="7"/>
      <c r="BSJ1383" s="7"/>
      <c r="BSK1383" s="7"/>
      <c r="BSL1383" s="7"/>
      <c r="BSM1383" s="7"/>
      <c r="BSN1383" s="7"/>
      <c r="BSO1383" s="7"/>
      <c r="BSP1383" s="7"/>
      <c r="BSQ1383" s="7"/>
      <c r="BSR1383" s="7"/>
      <c r="BSS1383" s="7"/>
      <c r="BST1383" s="7"/>
      <c r="BSU1383" s="7"/>
      <c r="BSV1383" s="7"/>
      <c r="BSW1383" s="7"/>
      <c r="BSX1383" s="7"/>
      <c r="BSY1383" s="7"/>
      <c r="BSZ1383" s="7"/>
      <c r="BTA1383" s="7"/>
      <c r="BTB1383" s="7"/>
      <c r="BTC1383" s="7"/>
      <c r="BTD1383" s="7"/>
      <c r="BTE1383" s="7"/>
      <c r="BTF1383" s="7"/>
      <c r="BTG1383" s="7"/>
      <c r="BTH1383" s="7"/>
      <c r="BTI1383" s="7"/>
      <c r="BTJ1383" s="7"/>
      <c r="BTK1383" s="7"/>
      <c r="BTL1383" s="7"/>
      <c r="BTM1383" s="7"/>
      <c r="BTN1383" s="7"/>
      <c r="BTO1383" s="7"/>
      <c r="BTP1383" s="7"/>
      <c r="BTQ1383" s="7"/>
      <c r="BTR1383" s="7"/>
      <c r="BTS1383" s="7"/>
      <c r="BTT1383" s="7"/>
      <c r="BTU1383" s="7"/>
      <c r="BTV1383" s="7"/>
      <c r="BTW1383" s="7"/>
      <c r="BTX1383" s="7"/>
      <c r="BTY1383" s="7"/>
      <c r="BTZ1383" s="7"/>
      <c r="BUA1383" s="7"/>
      <c r="BUB1383" s="7"/>
      <c r="BUC1383" s="7"/>
      <c r="BUD1383" s="7"/>
      <c r="BUE1383" s="7"/>
      <c r="BUF1383" s="7"/>
      <c r="BUG1383" s="7"/>
      <c r="BUH1383" s="7"/>
      <c r="BUI1383" s="7"/>
      <c r="BUJ1383" s="7"/>
      <c r="BUK1383" s="7"/>
      <c r="BUL1383" s="7"/>
      <c r="BUM1383" s="7"/>
      <c r="BUN1383" s="7"/>
      <c r="BUO1383" s="7"/>
      <c r="BUP1383" s="7"/>
      <c r="BUQ1383" s="7"/>
      <c r="BUR1383" s="7"/>
      <c r="BUS1383" s="7"/>
      <c r="BUT1383" s="7"/>
      <c r="BUU1383" s="7"/>
      <c r="BUV1383" s="7"/>
      <c r="BUW1383" s="7"/>
      <c r="BUX1383" s="7"/>
      <c r="BUY1383" s="7"/>
      <c r="BUZ1383" s="7"/>
      <c r="BVA1383" s="7"/>
      <c r="BVB1383" s="7"/>
      <c r="BVC1383" s="7"/>
      <c r="BVD1383" s="7"/>
      <c r="BVE1383" s="7"/>
      <c r="BVF1383" s="7"/>
      <c r="BVG1383" s="7"/>
      <c r="BVH1383" s="7"/>
      <c r="BVI1383" s="7"/>
      <c r="BVJ1383" s="7"/>
      <c r="BVK1383" s="7"/>
      <c r="BVL1383" s="7"/>
      <c r="BVM1383" s="7"/>
      <c r="BVN1383" s="7"/>
      <c r="BVO1383" s="7"/>
      <c r="BVP1383" s="7"/>
      <c r="BVQ1383" s="7"/>
      <c r="BVR1383" s="7"/>
      <c r="BVS1383" s="7"/>
      <c r="BVT1383" s="7"/>
      <c r="BVU1383" s="7"/>
      <c r="BVV1383" s="7"/>
      <c r="BVW1383" s="7"/>
      <c r="BVX1383" s="7"/>
      <c r="BVY1383" s="7"/>
      <c r="BVZ1383" s="7"/>
      <c r="BWA1383" s="7"/>
      <c r="BWB1383" s="7"/>
      <c r="BWC1383" s="7"/>
      <c r="BWD1383" s="7"/>
      <c r="BWE1383" s="7"/>
      <c r="BWF1383" s="7"/>
      <c r="BWG1383" s="7"/>
      <c r="BWH1383" s="7"/>
      <c r="BWI1383" s="7"/>
      <c r="BWJ1383" s="7"/>
      <c r="BWK1383" s="7"/>
      <c r="BWL1383" s="7"/>
      <c r="BWM1383" s="7"/>
      <c r="BWN1383" s="7"/>
      <c r="BWO1383" s="7"/>
      <c r="BWP1383" s="7"/>
      <c r="BWQ1383" s="7"/>
      <c r="BWR1383" s="7"/>
      <c r="BWS1383" s="7"/>
      <c r="BWT1383" s="7"/>
      <c r="BWU1383" s="7"/>
      <c r="BWV1383" s="7"/>
      <c r="BWW1383" s="7"/>
      <c r="BWX1383" s="7"/>
      <c r="BWY1383" s="7"/>
      <c r="BWZ1383" s="7"/>
      <c r="BXA1383" s="7"/>
      <c r="BXB1383" s="7"/>
      <c r="BXC1383" s="7"/>
      <c r="BXD1383" s="7"/>
      <c r="BXE1383" s="7"/>
      <c r="BXF1383" s="7"/>
      <c r="BXG1383" s="7"/>
      <c r="BXH1383" s="7"/>
      <c r="BXI1383" s="7"/>
      <c r="BXJ1383" s="7"/>
      <c r="BXK1383" s="7"/>
      <c r="BXL1383" s="7"/>
      <c r="BXM1383" s="7"/>
      <c r="BXN1383" s="7"/>
      <c r="BXO1383" s="7"/>
      <c r="BXP1383" s="7"/>
      <c r="BXQ1383" s="7"/>
      <c r="BXR1383" s="7"/>
      <c r="BXS1383" s="7"/>
      <c r="BXT1383" s="7"/>
      <c r="BXU1383" s="7"/>
      <c r="BXV1383" s="7"/>
      <c r="BXW1383" s="7"/>
      <c r="BXX1383" s="7"/>
      <c r="BXY1383" s="7"/>
      <c r="BXZ1383" s="7"/>
      <c r="BYA1383" s="7"/>
      <c r="BYB1383" s="7"/>
      <c r="BYC1383" s="7"/>
      <c r="BYD1383" s="7"/>
      <c r="BYE1383" s="7"/>
      <c r="BYF1383" s="7"/>
      <c r="BYG1383" s="7"/>
      <c r="BYH1383" s="7"/>
      <c r="BYI1383" s="7"/>
      <c r="BYJ1383" s="7"/>
      <c r="BYK1383" s="7"/>
      <c r="BYL1383" s="7"/>
      <c r="BYM1383" s="7"/>
      <c r="BYN1383" s="7"/>
      <c r="BYO1383" s="7"/>
      <c r="BYP1383" s="7"/>
      <c r="BYQ1383" s="7"/>
      <c r="BYR1383" s="7"/>
      <c r="BYS1383" s="7"/>
      <c r="BYT1383" s="7"/>
      <c r="BYU1383" s="7"/>
      <c r="BYV1383" s="7"/>
      <c r="BYW1383" s="7"/>
      <c r="BYX1383" s="7"/>
      <c r="BYY1383" s="7"/>
      <c r="BYZ1383" s="7"/>
      <c r="BZA1383" s="7"/>
      <c r="BZB1383" s="7"/>
      <c r="BZC1383" s="7"/>
      <c r="BZD1383" s="7"/>
      <c r="BZE1383" s="7"/>
      <c r="BZF1383" s="7"/>
      <c r="BZG1383" s="7"/>
      <c r="BZH1383" s="7"/>
      <c r="BZI1383" s="7"/>
      <c r="BZJ1383" s="7"/>
      <c r="BZK1383" s="7"/>
      <c r="BZL1383" s="7"/>
      <c r="BZM1383" s="7"/>
      <c r="BZN1383" s="7"/>
      <c r="BZO1383" s="7"/>
      <c r="BZP1383" s="7"/>
      <c r="BZQ1383" s="7"/>
      <c r="BZR1383" s="7"/>
      <c r="BZS1383" s="7"/>
      <c r="BZT1383" s="7"/>
      <c r="BZU1383" s="7"/>
      <c r="BZV1383" s="7"/>
      <c r="BZW1383" s="7"/>
      <c r="BZX1383" s="7"/>
      <c r="BZY1383" s="7"/>
      <c r="BZZ1383" s="7"/>
      <c r="CAA1383" s="7"/>
      <c r="CAB1383" s="7"/>
      <c r="CAC1383" s="7"/>
      <c r="CAD1383" s="7"/>
      <c r="CAE1383" s="7"/>
      <c r="CAF1383" s="7"/>
      <c r="CAG1383" s="7"/>
      <c r="CAH1383" s="7"/>
      <c r="CAI1383" s="7"/>
      <c r="CAJ1383" s="7"/>
      <c r="CAK1383" s="7"/>
      <c r="CAL1383" s="7"/>
      <c r="CAM1383" s="7"/>
      <c r="CAN1383" s="7"/>
      <c r="CAO1383" s="7"/>
      <c r="CAP1383" s="7"/>
      <c r="CAQ1383" s="7"/>
      <c r="CAR1383" s="7"/>
      <c r="CAS1383" s="7"/>
      <c r="CAT1383" s="7"/>
      <c r="CAU1383" s="7"/>
      <c r="CAV1383" s="7"/>
      <c r="CAW1383" s="7"/>
      <c r="CAX1383" s="7"/>
      <c r="CAY1383" s="7"/>
      <c r="CAZ1383" s="7"/>
      <c r="CBA1383" s="7"/>
      <c r="CBB1383" s="7"/>
      <c r="CBC1383" s="7"/>
      <c r="CBD1383" s="7"/>
      <c r="CBE1383" s="7"/>
      <c r="CBF1383" s="7"/>
      <c r="CBG1383" s="7"/>
      <c r="CBH1383" s="7"/>
      <c r="CBI1383" s="7"/>
      <c r="CBJ1383" s="7"/>
      <c r="CBK1383" s="7"/>
      <c r="CBL1383" s="7"/>
      <c r="CBM1383" s="7"/>
      <c r="CBN1383" s="7"/>
      <c r="CBO1383" s="7"/>
      <c r="CBP1383" s="7"/>
      <c r="CBQ1383" s="7"/>
      <c r="CBR1383" s="7"/>
      <c r="CBS1383" s="7"/>
      <c r="CBT1383" s="7"/>
      <c r="CBU1383" s="7"/>
      <c r="CBV1383" s="7"/>
      <c r="CBW1383" s="7"/>
      <c r="CBX1383" s="7"/>
      <c r="CBY1383" s="7"/>
      <c r="CBZ1383" s="7"/>
      <c r="CCA1383" s="7"/>
      <c r="CCB1383" s="7"/>
      <c r="CCC1383" s="7"/>
      <c r="CCD1383" s="7"/>
      <c r="CCE1383" s="7"/>
      <c r="CCF1383" s="7"/>
      <c r="CCG1383" s="7"/>
      <c r="CCH1383" s="7"/>
      <c r="CCI1383" s="7"/>
      <c r="CCJ1383" s="7"/>
      <c r="CCK1383" s="7"/>
      <c r="CCL1383" s="7"/>
      <c r="CCM1383" s="7"/>
      <c r="CCN1383" s="7"/>
      <c r="CCO1383" s="7"/>
      <c r="CCP1383" s="7"/>
      <c r="CCQ1383" s="7"/>
      <c r="CCR1383" s="7"/>
      <c r="CCS1383" s="7"/>
      <c r="CCT1383" s="7"/>
      <c r="CCU1383" s="7"/>
      <c r="CCV1383" s="7"/>
      <c r="CCW1383" s="7"/>
      <c r="CCX1383" s="7"/>
      <c r="CCY1383" s="7"/>
      <c r="CCZ1383" s="7"/>
      <c r="CDA1383" s="7"/>
      <c r="CDB1383" s="7"/>
      <c r="CDC1383" s="7"/>
      <c r="CDD1383" s="7"/>
      <c r="CDE1383" s="7"/>
      <c r="CDF1383" s="7"/>
      <c r="CDG1383" s="7"/>
      <c r="CDH1383" s="7"/>
      <c r="CDI1383" s="7"/>
      <c r="CDJ1383" s="7"/>
      <c r="CDK1383" s="7"/>
      <c r="CDL1383" s="7"/>
      <c r="CDM1383" s="7"/>
      <c r="CDN1383" s="7"/>
      <c r="CDO1383" s="7"/>
      <c r="CDP1383" s="7"/>
      <c r="CDQ1383" s="7"/>
      <c r="CDR1383" s="7"/>
      <c r="CDS1383" s="7"/>
      <c r="CDT1383" s="7"/>
      <c r="CDU1383" s="7"/>
      <c r="CDV1383" s="7"/>
      <c r="CDW1383" s="7"/>
      <c r="CDX1383" s="7"/>
      <c r="CDY1383" s="7"/>
      <c r="CDZ1383" s="7"/>
      <c r="CEA1383" s="7"/>
      <c r="CEB1383" s="7"/>
      <c r="CEC1383" s="7"/>
      <c r="CED1383" s="7"/>
      <c r="CEE1383" s="7"/>
      <c r="CEF1383" s="7"/>
      <c r="CEG1383" s="7"/>
      <c r="CEH1383" s="7"/>
      <c r="CEI1383" s="7"/>
      <c r="CEJ1383" s="7"/>
      <c r="CEK1383" s="7"/>
      <c r="CEL1383" s="7"/>
      <c r="CEM1383" s="7"/>
      <c r="CEN1383" s="7"/>
      <c r="CEO1383" s="7"/>
      <c r="CEP1383" s="7"/>
      <c r="CEQ1383" s="7"/>
      <c r="CER1383" s="7"/>
      <c r="CES1383" s="7"/>
      <c r="CET1383" s="7"/>
      <c r="CEU1383" s="7"/>
      <c r="CEV1383" s="7"/>
      <c r="CEW1383" s="7"/>
      <c r="CEX1383" s="7"/>
      <c r="CEY1383" s="7"/>
      <c r="CEZ1383" s="7"/>
      <c r="CFA1383" s="7"/>
      <c r="CFB1383" s="7"/>
      <c r="CFC1383" s="7"/>
      <c r="CFD1383" s="7"/>
      <c r="CFE1383" s="7"/>
      <c r="CFF1383" s="7"/>
      <c r="CFG1383" s="7"/>
      <c r="CFH1383" s="7"/>
      <c r="CFI1383" s="7"/>
      <c r="CFJ1383" s="7"/>
      <c r="CFK1383" s="7"/>
      <c r="CFL1383" s="7"/>
      <c r="CFM1383" s="7"/>
      <c r="CFN1383" s="7"/>
      <c r="CFO1383" s="7"/>
      <c r="CFP1383" s="7"/>
      <c r="CFQ1383" s="7"/>
      <c r="CFR1383" s="7"/>
      <c r="CFS1383" s="7"/>
      <c r="CFT1383" s="7"/>
      <c r="CFU1383" s="7"/>
      <c r="CFV1383" s="7"/>
      <c r="CFW1383" s="7"/>
      <c r="CFX1383" s="7"/>
      <c r="CFY1383" s="7"/>
      <c r="CFZ1383" s="7"/>
      <c r="CGA1383" s="7"/>
      <c r="CGB1383" s="7"/>
      <c r="CGC1383" s="7"/>
      <c r="CGD1383" s="7"/>
      <c r="CGE1383" s="7"/>
      <c r="CGF1383" s="7"/>
      <c r="CGG1383" s="7"/>
      <c r="CGH1383" s="7"/>
      <c r="CGI1383" s="7"/>
      <c r="CGJ1383" s="7"/>
      <c r="CGK1383" s="7"/>
      <c r="CGL1383" s="7"/>
      <c r="CGM1383" s="7"/>
      <c r="CGN1383" s="7"/>
      <c r="CGO1383" s="7"/>
      <c r="CGP1383" s="7"/>
      <c r="CGQ1383" s="7"/>
      <c r="CGR1383" s="7"/>
      <c r="CGS1383" s="7"/>
      <c r="CGT1383" s="7"/>
      <c r="CGU1383" s="7"/>
      <c r="CGV1383" s="7"/>
      <c r="CGW1383" s="7"/>
      <c r="CGX1383" s="7"/>
      <c r="CGY1383" s="7"/>
      <c r="CGZ1383" s="7"/>
      <c r="CHA1383" s="7"/>
      <c r="CHB1383" s="7"/>
      <c r="CHC1383" s="7"/>
      <c r="CHD1383" s="7"/>
      <c r="CHE1383" s="7"/>
      <c r="CHF1383" s="7"/>
      <c r="CHG1383" s="7"/>
      <c r="CHH1383" s="7"/>
      <c r="CHI1383" s="7"/>
      <c r="CHJ1383" s="7"/>
      <c r="CHK1383" s="7"/>
      <c r="CHL1383" s="7"/>
      <c r="CHM1383" s="7"/>
      <c r="CHN1383" s="7"/>
      <c r="CHO1383" s="7"/>
      <c r="CHP1383" s="7"/>
      <c r="CHQ1383" s="7"/>
      <c r="CHR1383" s="7"/>
      <c r="CHS1383" s="7"/>
      <c r="CHT1383" s="7"/>
      <c r="CHU1383" s="7"/>
      <c r="CHV1383" s="7"/>
      <c r="CHW1383" s="7"/>
      <c r="CHX1383" s="7"/>
      <c r="CHY1383" s="7"/>
      <c r="CHZ1383" s="7"/>
      <c r="CIA1383" s="7"/>
      <c r="CIB1383" s="7"/>
      <c r="CIC1383" s="7"/>
      <c r="CID1383" s="7"/>
      <c r="CIE1383" s="7"/>
      <c r="CIF1383" s="7"/>
      <c r="CIG1383" s="7"/>
      <c r="CIH1383" s="7"/>
      <c r="CII1383" s="7"/>
      <c r="CIJ1383" s="7"/>
      <c r="CIK1383" s="7"/>
      <c r="CIL1383" s="7"/>
      <c r="CIM1383" s="7"/>
      <c r="CIN1383" s="7"/>
      <c r="CIO1383" s="7"/>
      <c r="CIP1383" s="7"/>
      <c r="CIQ1383" s="7"/>
      <c r="CIR1383" s="7"/>
      <c r="CIS1383" s="7"/>
      <c r="CIT1383" s="7"/>
      <c r="CIU1383" s="7"/>
      <c r="CIV1383" s="7"/>
      <c r="CIW1383" s="7"/>
      <c r="CIX1383" s="7"/>
      <c r="CIY1383" s="7"/>
      <c r="CIZ1383" s="7"/>
      <c r="CJA1383" s="7"/>
      <c r="CJB1383" s="7"/>
      <c r="CJC1383" s="7"/>
      <c r="CJD1383" s="7"/>
      <c r="CJE1383" s="7"/>
      <c r="CJF1383" s="7"/>
      <c r="CJG1383" s="7"/>
      <c r="CJH1383" s="7"/>
      <c r="CJI1383" s="7"/>
      <c r="CJJ1383" s="7"/>
      <c r="CJK1383" s="7"/>
      <c r="CJL1383" s="7"/>
      <c r="CJM1383" s="7"/>
      <c r="CJN1383" s="7"/>
      <c r="CJO1383" s="7"/>
      <c r="CJP1383" s="7"/>
      <c r="CJQ1383" s="7"/>
      <c r="CJR1383" s="7"/>
      <c r="CJS1383" s="7"/>
      <c r="CJT1383" s="7"/>
      <c r="CJU1383" s="7"/>
      <c r="CJV1383" s="7"/>
      <c r="CJW1383" s="7"/>
      <c r="CJX1383" s="7"/>
      <c r="CJY1383" s="7"/>
      <c r="CJZ1383" s="7"/>
      <c r="CKA1383" s="7"/>
      <c r="CKB1383" s="7"/>
      <c r="CKC1383" s="7"/>
      <c r="CKD1383" s="7"/>
      <c r="CKE1383" s="7"/>
      <c r="CKF1383" s="7"/>
      <c r="CKG1383" s="7"/>
      <c r="CKH1383" s="7"/>
      <c r="CKI1383" s="7"/>
      <c r="CKJ1383" s="7"/>
      <c r="CKK1383" s="7"/>
      <c r="CKL1383" s="7"/>
      <c r="CKM1383" s="7"/>
      <c r="CKN1383" s="7"/>
      <c r="CKO1383" s="7"/>
      <c r="CKP1383" s="7"/>
      <c r="CKQ1383" s="7"/>
      <c r="CKR1383" s="7"/>
      <c r="CKS1383" s="7"/>
      <c r="CKT1383" s="7"/>
      <c r="CKU1383" s="7"/>
      <c r="CKV1383" s="7"/>
      <c r="CKW1383" s="7"/>
      <c r="CKX1383" s="7"/>
      <c r="CKY1383" s="7"/>
      <c r="CKZ1383" s="7"/>
      <c r="CLA1383" s="7"/>
      <c r="CLB1383" s="7"/>
      <c r="CLC1383" s="7"/>
      <c r="CLD1383" s="7"/>
      <c r="CLE1383" s="7"/>
      <c r="CLF1383" s="7"/>
      <c r="CLG1383" s="7"/>
      <c r="CLH1383" s="7"/>
      <c r="CLI1383" s="7"/>
      <c r="CLJ1383" s="7"/>
      <c r="CLK1383" s="7"/>
      <c r="CLL1383" s="7"/>
      <c r="CLM1383" s="7"/>
      <c r="CLN1383" s="7"/>
      <c r="CLO1383" s="7"/>
      <c r="CLP1383" s="7"/>
      <c r="CLQ1383" s="7"/>
      <c r="CLR1383" s="7"/>
      <c r="CLS1383" s="7"/>
      <c r="CLT1383" s="7"/>
      <c r="CLU1383" s="7"/>
      <c r="CLV1383" s="7"/>
      <c r="CLW1383" s="7"/>
      <c r="CLX1383" s="7"/>
      <c r="CLY1383" s="7"/>
      <c r="CLZ1383" s="7"/>
      <c r="CMA1383" s="7"/>
      <c r="CMB1383" s="7"/>
      <c r="CMC1383" s="7"/>
      <c r="CMD1383" s="7"/>
      <c r="CME1383" s="7"/>
      <c r="CMF1383" s="7"/>
      <c r="CMG1383" s="7"/>
      <c r="CMH1383" s="7"/>
      <c r="CMI1383" s="7"/>
      <c r="CMJ1383" s="7"/>
      <c r="CMK1383" s="7"/>
      <c r="CML1383" s="7"/>
      <c r="CMM1383" s="7"/>
      <c r="CMN1383" s="7"/>
      <c r="CMO1383" s="7"/>
      <c r="CMP1383" s="7"/>
      <c r="CMQ1383" s="7"/>
      <c r="CMR1383" s="7"/>
      <c r="CMS1383" s="7"/>
      <c r="CMT1383" s="7"/>
      <c r="CMU1383" s="7"/>
      <c r="CMV1383" s="7"/>
      <c r="CMW1383" s="7"/>
      <c r="CMX1383" s="7"/>
      <c r="CMY1383" s="7"/>
      <c r="CMZ1383" s="7"/>
      <c r="CNA1383" s="7"/>
      <c r="CNB1383" s="7"/>
      <c r="CNC1383" s="7"/>
      <c r="CND1383" s="7"/>
      <c r="CNE1383" s="7"/>
      <c r="CNF1383" s="7"/>
      <c r="CNG1383" s="7"/>
      <c r="CNH1383" s="7"/>
      <c r="CNI1383" s="7"/>
      <c r="CNJ1383" s="7"/>
      <c r="CNK1383" s="7"/>
      <c r="CNL1383" s="7"/>
      <c r="CNM1383" s="7"/>
      <c r="CNN1383" s="7"/>
      <c r="CNO1383" s="7"/>
      <c r="CNP1383" s="7"/>
      <c r="CNQ1383" s="7"/>
      <c r="CNR1383" s="7"/>
      <c r="CNS1383" s="7"/>
      <c r="CNT1383" s="7"/>
      <c r="CNU1383" s="7"/>
      <c r="CNV1383" s="7"/>
      <c r="CNW1383" s="7"/>
      <c r="CNX1383" s="7"/>
      <c r="CNY1383" s="7"/>
      <c r="CNZ1383" s="7"/>
      <c r="COA1383" s="7"/>
      <c r="COB1383" s="7"/>
      <c r="COC1383" s="7"/>
      <c r="COD1383" s="7"/>
      <c r="COE1383" s="7"/>
      <c r="COF1383" s="7"/>
      <c r="COG1383" s="7"/>
      <c r="COH1383" s="7"/>
      <c r="COI1383" s="7"/>
      <c r="COJ1383" s="7"/>
      <c r="COK1383" s="7"/>
      <c r="COL1383" s="7"/>
      <c r="COM1383" s="7"/>
      <c r="CON1383" s="7"/>
      <c r="COO1383" s="7"/>
      <c r="COP1383" s="7"/>
      <c r="COQ1383" s="7"/>
      <c r="COR1383" s="7"/>
      <c r="COS1383" s="7"/>
      <c r="COT1383" s="7"/>
      <c r="COU1383" s="7"/>
      <c r="COV1383" s="7"/>
      <c r="COW1383" s="7"/>
      <c r="COX1383" s="7"/>
      <c r="COY1383" s="7"/>
      <c r="COZ1383" s="7"/>
      <c r="CPA1383" s="7"/>
      <c r="CPB1383" s="7"/>
      <c r="CPC1383" s="7"/>
      <c r="CPD1383" s="7"/>
      <c r="CPE1383" s="7"/>
      <c r="CPF1383" s="7"/>
      <c r="CPG1383" s="7"/>
      <c r="CPH1383" s="7"/>
      <c r="CPI1383" s="7"/>
      <c r="CPJ1383" s="7"/>
      <c r="CPK1383" s="7"/>
      <c r="CPL1383" s="7"/>
      <c r="CPM1383" s="7"/>
      <c r="CPN1383" s="7"/>
      <c r="CPO1383" s="7"/>
      <c r="CPP1383" s="7"/>
      <c r="CPQ1383" s="7"/>
      <c r="CPR1383" s="7"/>
      <c r="CPS1383" s="7"/>
      <c r="CPT1383" s="7"/>
      <c r="CPU1383" s="7"/>
      <c r="CPV1383" s="7"/>
      <c r="CPW1383" s="7"/>
      <c r="CPX1383" s="7"/>
      <c r="CPY1383" s="7"/>
      <c r="CPZ1383" s="7"/>
      <c r="CQA1383" s="7"/>
      <c r="CQB1383" s="7"/>
      <c r="CQC1383" s="7"/>
      <c r="CQD1383" s="7"/>
      <c r="CQE1383" s="7"/>
      <c r="CQF1383" s="7"/>
      <c r="CQG1383" s="7"/>
      <c r="CQH1383" s="7"/>
      <c r="CQI1383" s="7"/>
      <c r="CQJ1383" s="7"/>
      <c r="CQK1383" s="7"/>
      <c r="CQL1383" s="7"/>
      <c r="CQM1383" s="7"/>
      <c r="CQN1383" s="7"/>
      <c r="CQO1383" s="7"/>
      <c r="CQP1383" s="7"/>
      <c r="CQQ1383" s="7"/>
      <c r="CQR1383" s="7"/>
      <c r="CQS1383" s="7"/>
      <c r="CQT1383" s="7"/>
      <c r="CQU1383" s="7"/>
      <c r="CQV1383" s="7"/>
      <c r="CQW1383" s="7"/>
      <c r="CQX1383" s="7"/>
      <c r="CQY1383" s="7"/>
      <c r="CQZ1383" s="7"/>
      <c r="CRA1383" s="7"/>
      <c r="CRB1383" s="7"/>
      <c r="CRC1383" s="7"/>
      <c r="CRD1383" s="7"/>
      <c r="CRE1383" s="7"/>
      <c r="CRF1383" s="7"/>
      <c r="CRG1383" s="7"/>
      <c r="CRH1383" s="7"/>
      <c r="CRI1383" s="7"/>
      <c r="CRJ1383" s="7"/>
      <c r="CRK1383" s="7"/>
      <c r="CRL1383" s="7"/>
      <c r="CRM1383" s="7"/>
      <c r="CRN1383" s="7"/>
      <c r="CRO1383" s="7"/>
      <c r="CRP1383" s="7"/>
      <c r="CRQ1383" s="7"/>
      <c r="CRR1383" s="7"/>
      <c r="CRS1383" s="7"/>
      <c r="CRT1383" s="7"/>
      <c r="CRU1383" s="7"/>
      <c r="CRV1383" s="7"/>
      <c r="CRW1383" s="7"/>
      <c r="CRX1383" s="7"/>
      <c r="CRY1383" s="7"/>
      <c r="CRZ1383" s="7"/>
      <c r="CSA1383" s="7"/>
      <c r="CSB1383" s="7"/>
      <c r="CSC1383" s="7"/>
      <c r="CSD1383" s="7"/>
      <c r="CSE1383" s="7"/>
      <c r="CSF1383" s="7"/>
      <c r="CSG1383" s="7"/>
      <c r="CSH1383" s="7"/>
      <c r="CSI1383" s="7"/>
      <c r="CSJ1383" s="7"/>
      <c r="CSK1383" s="7"/>
      <c r="CSL1383" s="7"/>
      <c r="CSM1383" s="7"/>
      <c r="CSN1383" s="7"/>
      <c r="CSO1383" s="7"/>
      <c r="CSP1383" s="7"/>
      <c r="CSQ1383" s="7"/>
      <c r="CSR1383" s="7"/>
      <c r="CSS1383" s="7"/>
      <c r="CST1383" s="7"/>
      <c r="CSU1383" s="7"/>
      <c r="CSV1383" s="7"/>
      <c r="CSW1383" s="7"/>
      <c r="CSX1383" s="7"/>
      <c r="CSY1383" s="7"/>
      <c r="CSZ1383" s="7"/>
      <c r="CTA1383" s="7"/>
      <c r="CTB1383" s="7"/>
      <c r="CTC1383" s="7"/>
      <c r="CTD1383" s="7"/>
      <c r="CTE1383" s="7"/>
      <c r="CTF1383" s="7"/>
      <c r="CTG1383" s="7"/>
      <c r="CTH1383" s="7"/>
      <c r="CTI1383" s="7"/>
      <c r="CTJ1383" s="7"/>
      <c r="CTK1383" s="7"/>
      <c r="CTL1383" s="7"/>
      <c r="CTM1383" s="7"/>
      <c r="CTN1383" s="7"/>
      <c r="CTO1383" s="7"/>
      <c r="CTP1383" s="7"/>
      <c r="CTQ1383" s="7"/>
      <c r="CTR1383" s="7"/>
      <c r="CTS1383" s="7"/>
      <c r="CTT1383" s="7"/>
      <c r="CTU1383" s="7"/>
      <c r="CTV1383" s="7"/>
      <c r="CTW1383" s="7"/>
      <c r="CTX1383" s="7"/>
      <c r="CTY1383" s="7"/>
      <c r="CTZ1383" s="7"/>
      <c r="CUA1383" s="7"/>
      <c r="CUB1383" s="7"/>
      <c r="CUC1383" s="7"/>
      <c r="CUD1383" s="7"/>
      <c r="CUE1383" s="7"/>
      <c r="CUF1383" s="7"/>
      <c r="CUG1383" s="7"/>
      <c r="CUH1383" s="7"/>
      <c r="CUI1383" s="7"/>
      <c r="CUJ1383" s="7"/>
      <c r="CUK1383" s="7"/>
      <c r="CUL1383" s="7"/>
      <c r="CUM1383" s="7"/>
      <c r="CUN1383" s="7"/>
      <c r="CUO1383" s="7"/>
      <c r="CUP1383" s="7"/>
      <c r="CUQ1383" s="7"/>
      <c r="CUR1383" s="7"/>
      <c r="CUS1383" s="7"/>
      <c r="CUT1383" s="7"/>
      <c r="CUU1383" s="7"/>
      <c r="CUV1383" s="7"/>
      <c r="CUW1383" s="7"/>
      <c r="CUX1383" s="7"/>
      <c r="CUY1383" s="7"/>
      <c r="CUZ1383" s="7"/>
      <c r="CVA1383" s="7"/>
      <c r="CVB1383" s="7"/>
      <c r="CVC1383" s="7"/>
      <c r="CVD1383" s="7"/>
      <c r="CVE1383" s="7"/>
      <c r="CVF1383" s="7"/>
      <c r="CVG1383" s="7"/>
      <c r="CVH1383" s="7"/>
      <c r="CVI1383" s="7"/>
      <c r="CVJ1383" s="7"/>
      <c r="CVK1383" s="7"/>
      <c r="CVL1383" s="7"/>
      <c r="CVM1383" s="7"/>
      <c r="CVN1383" s="7"/>
      <c r="CVO1383" s="7"/>
      <c r="CVP1383" s="7"/>
      <c r="CVQ1383" s="7"/>
      <c r="CVR1383" s="7"/>
      <c r="CVS1383" s="7"/>
      <c r="CVT1383" s="7"/>
      <c r="CVU1383" s="7"/>
      <c r="CVV1383" s="7"/>
      <c r="CVW1383" s="7"/>
      <c r="CVX1383" s="7"/>
      <c r="CVY1383" s="7"/>
      <c r="CVZ1383" s="7"/>
      <c r="CWA1383" s="7"/>
      <c r="CWB1383" s="7"/>
      <c r="CWC1383" s="7"/>
      <c r="CWD1383" s="7"/>
      <c r="CWE1383" s="7"/>
      <c r="CWF1383" s="7"/>
      <c r="CWG1383" s="7"/>
      <c r="CWH1383" s="7"/>
      <c r="CWI1383" s="7"/>
      <c r="CWJ1383" s="7"/>
      <c r="CWK1383" s="7"/>
      <c r="CWL1383" s="7"/>
      <c r="CWM1383" s="7"/>
      <c r="CWN1383" s="7"/>
      <c r="CWO1383" s="7"/>
      <c r="CWP1383" s="7"/>
      <c r="CWQ1383" s="7"/>
      <c r="CWR1383" s="7"/>
      <c r="CWS1383" s="7"/>
      <c r="CWT1383" s="7"/>
      <c r="CWU1383" s="7"/>
      <c r="CWV1383" s="7"/>
      <c r="CWW1383" s="7"/>
      <c r="CWX1383" s="7"/>
      <c r="CWY1383" s="7"/>
      <c r="CWZ1383" s="7"/>
      <c r="CXA1383" s="7"/>
      <c r="CXB1383" s="7"/>
      <c r="CXC1383" s="7"/>
      <c r="CXD1383" s="7"/>
      <c r="CXE1383" s="7"/>
      <c r="CXF1383" s="7"/>
      <c r="CXG1383" s="7"/>
      <c r="CXH1383" s="7"/>
      <c r="CXI1383" s="7"/>
      <c r="CXJ1383" s="7"/>
      <c r="CXK1383" s="7"/>
      <c r="CXL1383" s="7"/>
      <c r="CXM1383" s="7"/>
      <c r="CXN1383" s="7"/>
      <c r="CXO1383" s="7"/>
      <c r="CXP1383" s="7"/>
      <c r="CXQ1383" s="7"/>
      <c r="CXR1383" s="7"/>
      <c r="CXS1383" s="7"/>
      <c r="CXT1383" s="7"/>
      <c r="CXU1383" s="7"/>
      <c r="CXV1383" s="7"/>
      <c r="CXW1383" s="7"/>
      <c r="CXX1383" s="7"/>
      <c r="CXY1383" s="7"/>
      <c r="CXZ1383" s="7"/>
      <c r="CYA1383" s="7"/>
      <c r="CYB1383" s="7"/>
      <c r="CYC1383" s="7"/>
      <c r="CYD1383" s="7"/>
      <c r="CYE1383" s="7"/>
      <c r="CYF1383" s="7"/>
      <c r="CYG1383" s="7"/>
      <c r="CYH1383" s="7"/>
      <c r="CYI1383" s="7"/>
      <c r="CYJ1383" s="7"/>
      <c r="CYK1383" s="7"/>
      <c r="CYL1383" s="7"/>
      <c r="CYM1383" s="7"/>
      <c r="CYN1383" s="7"/>
      <c r="CYO1383" s="7"/>
      <c r="CYP1383" s="7"/>
      <c r="CYQ1383" s="7"/>
      <c r="CYR1383" s="7"/>
      <c r="CYS1383" s="7"/>
      <c r="CYT1383" s="7"/>
      <c r="CYU1383" s="7"/>
      <c r="CYV1383" s="7"/>
      <c r="CYW1383" s="7"/>
      <c r="CYX1383" s="7"/>
      <c r="CYY1383" s="7"/>
      <c r="CYZ1383" s="7"/>
      <c r="CZA1383" s="7"/>
      <c r="CZB1383" s="7"/>
      <c r="CZC1383" s="7"/>
      <c r="CZD1383" s="7"/>
      <c r="CZE1383" s="7"/>
      <c r="CZF1383" s="7"/>
      <c r="CZG1383" s="7"/>
      <c r="CZH1383" s="7"/>
      <c r="CZI1383" s="7"/>
      <c r="CZJ1383" s="7"/>
      <c r="CZK1383" s="7"/>
      <c r="CZL1383" s="7"/>
      <c r="CZM1383" s="7"/>
      <c r="CZN1383" s="7"/>
      <c r="CZO1383" s="7"/>
      <c r="CZP1383" s="7"/>
      <c r="CZQ1383" s="7"/>
      <c r="CZR1383" s="7"/>
      <c r="CZS1383" s="7"/>
      <c r="CZT1383" s="7"/>
      <c r="CZU1383" s="7"/>
      <c r="CZV1383" s="7"/>
      <c r="CZW1383" s="7"/>
      <c r="CZX1383" s="7"/>
      <c r="CZY1383" s="7"/>
      <c r="CZZ1383" s="7"/>
      <c r="DAA1383" s="7"/>
      <c r="DAB1383" s="7"/>
      <c r="DAC1383" s="7"/>
      <c r="DAD1383" s="7"/>
      <c r="DAE1383" s="7"/>
      <c r="DAF1383" s="7"/>
      <c r="DAG1383" s="7"/>
      <c r="DAH1383" s="7"/>
      <c r="DAI1383" s="7"/>
      <c r="DAJ1383" s="7"/>
      <c r="DAK1383" s="7"/>
      <c r="DAL1383" s="7"/>
      <c r="DAM1383" s="7"/>
      <c r="DAN1383" s="7"/>
      <c r="DAO1383" s="7"/>
      <c r="DAP1383" s="7"/>
      <c r="DAQ1383" s="7"/>
      <c r="DAR1383" s="7"/>
      <c r="DAS1383" s="7"/>
      <c r="DAT1383" s="7"/>
      <c r="DAU1383" s="7"/>
      <c r="DAV1383" s="7"/>
      <c r="DAW1383" s="7"/>
      <c r="DAX1383" s="7"/>
      <c r="DAY1383" s="7"/>
      <c r="DAZ1383" s="7"/>
      <c r="DBA1383" s="7"/>
      <c r="DBB1383" s="7"/>
      <c r="DBC1383" s="7"/>
      <c r="DBD1383" s="7"/>
      <c r="DBE1383" s="7"/>
      <c r="DBF1383" s="7"/>
      <c r="DBG1383" s="7"/>
      <c r="DBH1383" s="7"/>
      <c r="DBI1383" s="7"/>
      <c r="DBJ1383" s="7"/>
      <c r="DBK1383" s="7"/>
      <c r="DBL1383" s="7"/>
      <c r="DBM1383" s="7"/>
      <c r="DBN1383" s="7"/>
      <c r="DBO1383" s="7"/>
      <c r="DBP1383" s="7"/>
      <c r="DBQ1383" s="7"/>
      <c r="DBR1383" s="7"/>
      <c r="DBS1383" s="7"/>
      <c r="DBT1383" s="7"/>
      <c r="DBU1383" s="7"/>
      <c r="DBV1383" s="7"/>
      <c r="DBW1383" s="7"/>
      <c r="DBX1383" s="7"/>
      <c r="DBY1383" s="7"/>
      <c r="DBZ1383" s="7"/>
      <c r="DCA1383" s="7"/>
      <c r="DCB1383" s="7"/>
      <c r="DCC1383" s="7"/>
      <c r="DCD1383" s="7"/>
      <c r="DCE1383" s="7"/>
      <c r="DCF1383" s="7"/>
      <c r="DCG1383" s="7"/>
      <c r="DCH1383" s="7"/>
      <c r="DCI1383" s="7"/>
      <c r="DCJ1383" s="7"/>
      <c r="DCK1383" s="7"/>
      <c r="DCL1383" s="7"/>
      <c r="DCM1383" s="7"/>
      <c r="DCN1383" s="7"/>
      <c r="DCO1383" s="7"/>
      <c r="DCP1383" s="7"/>
      <c r="DCQ1383" s="7"/>
      <c r="DCR1383" s="7"/>
      <c r="DCS1383" s="7"/>
      <c r="DCT1383" s="7"/>
      <c r="DCU1383" s="7"/>
      <c r="DCV1383" s="7"/>
      <c r="DCW1383" s="7"/>
      <c r="DCX1383" s="7"/>
      <c r="DCY1383" s="7"/>
      <c r="DCZ1383" s="7"/>
      <c r="DDA1383" s="7"/>
      <c r="DDB1383" s="7"/>
      <c r="DDC1383" s="7"/>
      <c r="DDD1383" s="7"/>
      <c r="DDE1383" s="7"/>
      <c r="DDF1383" s="7"/>
      <c r="DDG1383" s="7"/>
      <c r="DDH1383" s="7"/>
      <c r="DDI1383" s="7"/>
      <c r="DDJ1383" s="7"/>
      <c r="DDK1383" s="7"/>
      <c r="DDL1383" s="7"/>
      <c r="DDM1383" s="7"/>
      <c r="DDN1383" s="7"/>
      <c r="DDO1383" s="7"/>
      <c r="DDP1383" s="7"/>
      <c r="DDQ1383" s="7"/>
      <c r="DDR1383" s="7"/>
      <c r="DDS1383" s="7"/>
      <c r="DDT1383" s="7"/>
      <c r="DDU1383" s="7"/>
      <c r="DDV1383" s="7"/>
      <c r="DDW1383" s="7"/>
      <c r="DDX1383" s="7"/>
      <c r="DDY1383" s="7"/>
      <c r="DDZ1383" s="7"/>
      <c r="DEA1383" s="7"/>
      <c r="DEB1383" s="7"/>
      <c r="DEC1383" s="7"/>
      <c r="DED1383" s="7"/>
      <c r="DEE1383" s="7"/>
      <c r="DEF1383" s="7"/>
      <c r="DEG1383" s="7"/>
      <c r="DEH1383" s="7"/>
      <c r="DEI1383" s="7"/>
      <c r="DEJ1383" s="7"/>
      <c r="DEK1383" s="7"/>
      <c r="DEL1383" s="7"/>
      <c r="DEM1383" s="7"/>
      <c r="DEN1383" s="7"/>
      <c r="DEO1383" s="7"/>
      <c r="DEP1383" s="7"/>
      <c r="DEQ1383" s="7"/>
      <c r="DER1383" s="7"/>
      <c r="DES1383" s="7"/>
      <c r="DET1383" s="7"/>
      <c r="DEU1383" s="7"/>
      <c r="DEV1383" s="7"/>
      <c r="DEW1383" s="7"/>
      <c r="DEX1383" s="7"/>
      <c r="DEY1383" s="7"/>
      <c r="DEZ1383" s="7"/>
      <c r="DFA1383" s="7"/>
      <c r="DFB1383" s="7"/>
      <c r="DFC1383" s="7"/>
      <c r="DFD1383" s="7"/>
      <c r="DFE1383" s="7"/>
      <c r="DFF1383" s="7"/>
      <c r="DFG1383" s="7"/>
      <c r="DFH1383" s="7"/>
      <c r="DFI1383" s="7"/>
      <c r="DFJ1383" s="7"/>
      <c r="DFK1383" s="7"/>
      <c r="DFL1383" s="7"/>
      <c r="DFM1383" s="7"/>
      <c r="DFN1383" s="7"/>
      <c r="DFO1383" s="7"/>
      <c r="DFP1383" s="7"/>
      <c r="DFQ1383" s="7"/>
      <c r="DFR1383" s="7"/>
      <c r="DFS1383" s="7"/>
      <c r="DFT1383" s="7"/>
      <c r="DFU1383" s="7"/>
      <c r="DFV1383" s="7"/>
      <c r="DFW1383" s="7"/>
      <c r="DFX1383" s="7"/>
      <c r="DFY1383" s="7"/>
      <c r="DFZ1383" s="7"/>
      <c r="DGA1383" s="7"/>
      <c r="DGB1383" s="7"/>
      <c r="DGC1383" s="7"/>
      <c r="DGD1383" s="7"/>
      <c r="DGE1383" s="7"/>
      <c r="DGF1383" s="7"/>
      <c r="DGG1383" s="7"/>
      <c r="DGH1383" s="7"/>
      <c r="DGI1383" s="7"/>
      <c r="DGJ1383" s="7"/>
      <c r="DGK1383" s="7"/>
      <c r="DGL1383" s="7"/>
      <c r="DGM1383" s="7"/>
      <c r="DGN1383" s="7"/>
      <c r="DGO1383" s="7"/>
      <c r="DGP1383" s="7"/>
      <c r="DGQ1383" s="7"/>
      <c r="DGR1383" s="7"/>
      <c r="DGS1383" s="7"/>
      <c r="DGT1383" s="7"/>
      <c r="DGU1383" s="7"/>
      <c r="DGV1383" s="7"/>
      <c r="DGW1383" s="7"/>
      <c r="DGX1383" s="7"/>
      <c r="DGY1383" s="7"/>
      <c r="DGZ1383" s="7"/>
      <c r="DHA1383" s="7"/>
      <c r="DHB1383" s="7"/>
      <c r="DHC1383" s="7"/>
      <c r="DHD1383" s="7"/>
      <c r="DHE1383" s="7"/>
      <c r="DHF1383" s="7"/>
      <c r="DHG1383" s="7"/>
      <c r="DHH1383" s="7"/>
      <c r="DHI1383" s="7"/>
      <c r="DHJ1383" s="7"/>
      <c r="DHK1383" s="7"/>
      <c r="DHL1383" s="7"/>
      <c r="DHM1383" s="7"/>
      <c r="DHN1383" s="7"/>
      <c r="DHO1383" s="7"/>
      <c r="DHP1383" s="7"/>
      <c r="DHQ1383" s="7"/>
      <c r="DHR1383" s="7"/>
      <c r="DHS1383" s="7"/>
      <c r="DHT1383" s="7"/>
      <c r="DHU1383" s="7"/>
      <c r="DHV1383" s="7"/>
      <c r="DHW1383" s="7"/>
      <c r="DHX1383" s="7"/>
      <c r="DHY1383" s="7"/>
      <c r="DHZ1383" s="7"/>
      <c r="DIA1383" s="7"/>
      <c r="DIB1383" s="7"/>
      <c r="DIC1383" s="7"/>
      <c r="DID1383" s="7"/>
      <c r="DIE1383" s="7"/>
      <c r="DIF1383" s="7"/>
      <c r="DIG1383" s="7"/>
      <c r="DIH1383" s="7"/>
      <c r="DII1383" s="7"/>
      <c r="DIJ1383" s="7"/>
      <c r="DIK1383" s="7"/>
      <c r="DIL1383" s="7"/>
      <c r="DIM1383" s="7"/>
      <c r="DIN1383" s="7"/>
      <c r="DIO1383" s="7"/>
      <c r="DIP1383" s="7"/>
      <c r="DIQ1383" s="7"/>
      <c r="DIR1383" s="7"/>
      <c r="DIS1383" s="7"/>
      <c r="DIT1383" s="7"/>
      <c r="DIU1383" s="7"/>
      <c r="DIV1383" s="7"/>
      <c r="DIW1383" s="7"/>
      <c r="DIX1383" s="7"/>
      <c r="DIY1383" s="7"/>
      <c r="DIZ1383" s="7"/>
      <c r="DJA1383" s="7"/>
      <c r="DJB1383" s="7"/>
      <c r="DJC1383" s="7"/>
      <c r="DJD1383" s="7"/>
      <c r="DJE1383" s="7"/>
      <c r="DJF1383" s="7"/>
      <c r="DJG1383" s="7"/>
      <c r="DJH1383" s="7"/>
      <c r="DJI1383" s="7"/>
      <c r="DJJ1383" s="7"/>
      <c r="DJK1383" s="7"/>
      <c r="DJL1383" s="7"/>
      <c r="DJM1383" s="7"/>
      <c r="DJN1383" s="7"/>
      <c r="DJO1383" s="7"/>
      <c r="DJP1383" s="7"/>
      <c r="DJQ1383" s="7"/>
      <c r="DJR1383" s="7"/>
      <c r="DJS1383" s="7"/>
      <c r="DJT1383" s="7"/>
      <c r="DJU1383" s="7"/>
      <c r="DJV1383" s="7"/>
      <c r="DJW1383" s="7"/>
      <c r="DJX1383" s="7"/>
      <c r="DJY1383" s="7"/>
      <c r="DJZ1383" s="7"/>
      <c r="DKA1383" s="7"/>
      <c r="DKB1383" s="7"/>
      <c r="DKC1383" s="7"/>
      <c r="DKD1383" s="7"/>
      <c r="DKE1383" s="7"/>
      <c r="DKF1383" s="7"/>
      <c r="DKG1383" s="7"/>
      <c r="DKH1383" s="7"/>
      <c r="DKI1383" s="7"/>
      <c r="DKJ1383" s="7"/>
      <c r="DKK1383" s="7"/>
      <c r="DKL1383" s="7"/>
      <c r="DKM1383" s="7"/>
      <c r="DKN1383" s="7"/>
      <c r="DKO1383" s="7"/>
      <c r="DKP1383" s="7"/>
      <c r="DKQ1383" s="7"/>
      <c r="DKR1383" s="7"/>
      <c r="DKS1383" s="7"/>
      <c r="DKT1383" s="7"/>
      <c r="DKU1383" s="7"/>
      <c r="DKV1383" s="7"/>
      <c r="DKW1383" s="7"/>
      <c r="DKX1383" s="7"/>
      <c r="DKY1383" s="7"/>
      <c r="DKZ1383" s="7"/>
      <c r="DLA1383" s="7"/>
      <c r="DLB1383" s="7"/>
      <c r="DLC1383" s="7"/>
      <c r="DLD1383" s="7"/>
      <c r="DLE1383" s="7"/>
      <c r="DLF1383" s="7"/>
      <c r="DLG1383" s="7"/>
      <c r="DLH1383" s="7"/>
      <c r="DLI1383" s="7"/>
      <c r="DLJ1383" s="7"/>
      <c r="DLK1383" s="7"/>
      <c r="DLL1383" s="7"/>
      <c r="DLM1383" s="7"/>
      <c r="DLN1383" s="7"/>
      <c r="DLO1383" s="7"/>
      <c r="DLP1383" s="7"/>
      <c r="DLQ1383" s="7"/>
      <c r="DLR1383" s="7"/>
      <c r="DLS1383" s="7"/>
      <c r="DLT1383" s="7"/>
      <c r="DLU1383" s="7"/>
      <c r="DLV1383" s="7"/>
      <c r="DLW1383" s="7"/>
      <c r="DLX1383" s="7"/>
      <c r="DLY1383" s="7"/>
      <c r="DLZ1383" s="7"/>
      <c r="DMA1383" s="7"/>
      <c r="DMB1383" s="7"/>
      <c r="DMC1383" s="7"/>
      <c r="DMD1383" s="7"/>
      <c r="DME1383" s="7"/>
      <c r="DMF1383" s="7"/>
      <c r="DMG1383" s="7"/>
      <c r="DMH1383" s="7"/>
      <c r="DMI1383" s="7"/>
      <c r="DMJ1383" s="7"/>
      <c r="DMK1383" s="7"/>
      <c r="DML1383" s="7"/>
      <c r="DMM1383" s="7"/>
      <c r="DMN1383" s="7"/>
      <c r="DMO1383" s="7"/>
      <c r="DMP1383" s="7"/>
      <c r="DMQ1383" s="7"/>
      <c r="DMR1383" s="7"/>
      <c r="DMS1383" s="7"/>
      <c r="DMT1383" s="7"/>
      <c r="DMU1383" s="7"/>
      <c r="DMV1383" s="7"/>
      <c r="DMW1383" s="7"/>
      <c r="DMX1383" s="7"/>
      <c r="DMY1383" s="7"/>
      <c r="DMZ1383" s="7"/>
      <c r="DNA1383" s="7"/>
      <c r="DNB1383" s="7"/>
      <c r="DNC1383" s="7"/>
      <c r="DND1383" s="7"/>
      <c r="DNE1383" s="7"/>
      <c r="DNF1383" s="7"/>
      <c r="DNG1383" s="7"/>
      <c r="DNH1383" s="7"/>
      <c r="DNI1383" s="7"/>
      <c r="DNJ1383" s="7"/>
      <c r="DNK1383" s="7"/>
      <c r="DNL1383" s="7"/>
      <c r="DNM1383" s="7"/>
      <c r="DNN1383" s="7"/>
      <c r="DNO1383" s="7"/>
      <c r="DNP1383" s="7"/>
      <c r="DNQ1383" s="7"/>
      <c r="DNR1383" s="7"/>
      <c r="DNS1383" s="7"/>
      <c r="DNT1383" s="7"/>
      <c r="DNU1383" s="7"/>
      <c r="DNV1383" s="7"/>
      <c r="DNW1383" s="7"/>
      <c r="DNX1383" s="7"/>
      <c r="DNY1383" s="7"/>
      <c r="DNZ1383" s="7"/>
      <c r="DOA1383" s="7"/>
      <c r="DOB1383" s="7"/>
      <c r="DOC1383" s="7"/>
      <c r="DOD1383" s="7"/>
      <c r="DOE1383" s="7"/>
      <c r="DOF1383" s="7"/>
      <c r="DOG1383" s="7"/>
      <c r="DOH1383" s="7"/>
      <c r="DOI1383" s="7"/>
      <c r="DOJ1383" s="7"/>
      <c r="DOK1383" s="7"/>
      <c r="DOL1383" s="7"/>
      <c r="DOM1383" s="7"/>
      <c r="DON1383" s="7"/>
      <c r="DOO1383" s="7"/>
      <c r="DOP1383" s="7"/>
      <c r="DOQ1383" s="7"/>
      <c r="DOR1383" s="7"/>
      <c r="DOS1383" s="7"/>
      <c r="DOT1383" s="7"/>
      <c r="DOU1383" s="7"/>
      <c r="DOV1383" s="7"/>
      <c r="DOW1383" s="7"/>
      <c r="DOX1383" s="7"/>
      <c r="DOY1383" s="7"/>
      <c r="DOZ1383" s="7"/>
      <c r="DPA1383" s="7"/>
      <c r="DPB1383" s="7"/>
      <c r="DPC1383" s="7"/>
      <c r="DPD1383" s="7"/>
      <c r="DPE1383" s="7"/>
      <c r="DPF1383" s="7"/>
      <c r="DPG1383" s="7"/>
      <c r="DPH1383" s="7"/>
      <c r="DPI1383" s="7"/>
      <c r="DPJ1383" s="7"/>
      <c r="DPK1383" s="7"/>
      <c r="DPL1383" s="7"/>
      <c r="DPM1383" s="7"/>
      <c r="DPN1383" s="7"/>
      <c r="DPO1383" s="7"/>
      <c r="DPP1383" s="7"/>
      <c r="DPQ1383" s="7"/>
      <c r="DPR1383" s="7"/>
      <c r="DPS1383" s="7"/>
      <c r="DPT1383" s="7"/>
      <c r="DPU1383" s="7"/>
      <c r="DPV1383" s="7"/>
      <c r="DPW1383" s="7"/>
      <c r="DPX1383" s="7"/>
      <c r="DPY1383" s="7"/>
      <c r="DPZ1383" s="7"/>
      <c r="DQA1383" s="7"/>
      <c r="DQB1383" s="7"/>
      <c r="DQC1383" s="7"/>
      <c r="DQD1383" s="7"/>
      <c r="DQE1383" s="7"/>
      <c r="DQF1383" s="7"/>
      <c r="DQG1383" s="7"/>
      <c r="DQH1383" s="7"/>
      <c r="DQI1383" s="7"/>
      <c r="DQJ1383" s="7"/>
      <c r="DQK1383" s="7"/>
      <c r="DQL1383" s="7"/>
      <c r="DQM1383" s="7"/>
      <c r="DQN1383" s="7"/>
      <c r="DQO1383" s="7"/>
      <c r="DQP1383" s="7"/>
      <c r="DQQ1383" s="7"/>
      <c r="DQR1383" s="7"/>
      <c r="DQS1383" s="7"/>
      <c r="DQT1383" s="7"/>
      <c r="DQU1383" s="7"/>
      <c r="DQV1383" s="7"/>
      <c r="DQW1383" s="7"/>
      <c r="DQX1383" s="7"/>
      <c r="DQY1383" s="7"/>
      <c r="DQZ1383" s="7"/>
      <c r="DRA1383" s="7"/>
      <c r="DRB1383" s="7"/>
      <c r="DRC1383" s="7"/>
      <c r="DRD1383" s="7"/>
      <c r="DRE1383" s="7"/>
      <c r="DRF1383" s="7"/>
      <c r="DRG1383" s="7"/>
      <c r="DRH1383" s="7"/>
      <c r="DRI1383" s="7"/>
      <c r="DRJ1383" s="7"/>
      <c r="DRK1383" s="7"/>
      <c r="DRL1383" s="7"/>
      <c r="DRM1383" s="7"/>
      <c r="DRN1383" s="7"/>
      <c r="DRO1383" s="7"/>
      <c r="DRP1383" s="7"/>
      <c r="DRQ1383" s="7"/>
      <c r="DRR1383" s="7"/>
      <c r="DRS1383" s="7"/>
      <c r="DRT1383" s="7"/>
      <c r="DRU1383" s="7"/>
      <c r="DRV1383" s="7"/>
      <c r="DRW1383" s="7"/>
      <c r="DRX1383" s="7"/>
      <c r="DRY1383" s="7"/>
      <c r="DRZ1383" s="7"/>
      <c r="DSA1383" s="7"/>
      <c r="DSB1383" s="7"/>
      <c r="DSC1383" s="7"/>
      <c r="DSD1383" s="7"/>
      <c r="DSE1383" s="7"/>
      <c r="DSF1383" s="7"/>
      <c r="DSG1383" s="7"/>
      <c r="DSH1383" s="7"/>
      <c r="DSI1383" s="7"/>
      <c r="DSJ1383" s="7"/>
      <c r="DSK1383" s="7"/>
      <c r="DSL1383" s="7"/>
      <c r="DSM1383" s="7"/>
      <c r="DSN1383" s="7"/>
      <c r="DSO1383" s="7"/>
      <c r="DSP1383" s="7"/>
      <c r="DSQ1383" s="7"/>
      <c r="DSR1383" s="7"/>
      <c r="DSS1383" s="7"/>
      <c r="DST1383" s="7"/>
      <c r="DSU1383" s="7"/>
      <c r="DSV1383" s="7"/>
      <c r="DSW1383" s="7"/>
      <c r="DSX1383" s="7"/>
      <c r="DSY1383" s="7"/>
      <c r="DSZ1383" s="7"/>
      <c r="DTA1383" s="7"/>
      <c r="DTB1383" s="7"/>
      <c r="DTC1383" s="7"/>
      <c r="DTD1383" s="7"/>
      <c r="DTE1383" s="7"/>
      <c r="DTF1383" s="7"/>
      <c r="DTG1383" s="7"/>
      <c r="DTH1383" s="7"/>
      <c r="DTI1383" s="7"/>
      <c r="DTJ1383" s="7"/>
      <c r="DTK1383" s="7"/>
      <c r="DTL1383" s="7"/>
      <c r="DTM1383" s="7"/>
      <c r="DTN1383" s="7"/>
      <c r="DTO1383" s="7"/>
      <c r="DTP1383" s="7"/>
      <c r="DTQ1383" s="7"/>
      <c r="DTR1383" s="7"/>
      <c r="DTS1383" s="7"/>
      <c r="DTT1383" s="7"/>
      <c r="DTU1383" s="7"/>
      <c r="DTV1383" s="7"/>
      <c r="DTW1383" s="7"/>
      <c r="DTX1383" s="7"/>
      <c r="DTY1383" s="7"/>
      <c r="DTZ1383" s="7"/>
      <c r="DUA1383" s="7"/>
      <c r="DUB1383" s="7"/>
      <c r="DUC1383" s="7"/>
      <c r="DUD1383" s="7"/>
      <c r="DUE1383" s="7"/>
      <c r="DUF1383" s="7"/>
      <c r="DUG1383" s="7"/>
      <c r="DUH1383" s="7"/>
      <c r="DUI1383" s="7"/>
      <c r="DUJ1383" s="7"/>
      <c r="DUK1383" s="7"/>
      <c r="DUL1383" s="7"/>
      <c r="DUM1383" s="7"/>
      <c r="DUN1383" s="7"/>
      <c r="DUO1383" s="7"/>
      <c r="DUP1383" s="7"/>
      <c r="DUQ1383" s="7"/>
      <c r="DUR1383" s="7"/>
      <c r="DUS1383" s="7"/>
      <c r="DUT1383" s="7"/>
      <c r="DUU1383" s="7"/>
      <c r="DUV1383" s="7"/>
      <c r="DUW1383" s="7"/>
      <c r="DUX1383" s="7"/>
      <c r="DUY1383" s="7"/>
      <c r="DUZ1383" s="7"/>
      <c r="DVA1383" s="7"/>
      <c r="DVB1383" s="7"/>
      <c r="DVC1383" s="7"/>
      <c r="DVD1383" s="7"/>
      <c r="DVE1383" s="7"/>
      <c r="DVF1383" s="7"/>
      <c r="DVG1383" s="7"/>
      <c r="DVH1383" s="7"/>
      <c r="DVI1383" s="7"/>
      <c r="DVJ1383" s="7"/>
      <c r="DVK1383" s="7"/>
      <c r="DVL1383" s="7"/>
      <c r="DVM1383" s="7"/>
      <c r="DVN1383" s="7"/>
      <c r="DVO1383" s="7"/>
      <c r="DVP1383" s="7"/>
      <c r="DVQ1383" s="7"/>
      <c r="DVR1383" s="7"/>
      <c r="DVS1383" s="7"/>
      <c r="DVT1383" s="7"/>
      <c r="DVU1383" s="7"/>
      <c r="DVV1383" s="7"/>
      <c r="DVW1383" s="7"/>
      <c r="DVX1383" s="7"/>
      <c r="DVY1383" s="7"/>
      <c r="DVZ1383" s="7"/>
      <c r="DWA1383" s="7"/>
      <c r="DWB1383" s="7"/>
      <c r="DWC1383" s="7"/>
      <c r="DWD1383" s="7"/>
      <c r="DWE1383" s="7"/>
      <c r="DWF1383" s="7"/>
      <c r="DWG1383" s="7"/>
      <c r="DWH1383" s="7"/>
      <c r="DWI1383" s="7"/>
      <c r="DWJ1383" s="7"/>
      <c r="DWK1383" s="7"/>
      <c r="DWL1383" s="7"/>
      <c r="DWM1383" s="7"/>
      <c r="DWN1383" s="7"/>
      <c r="DWO1383" s="7"/>
      <c r="DWP1383" s="7"/>
      <c r="DWQ1383" s="7"/>
      <c r="DWR1383" s="7"/>
      <c r="DWS1383" s="7"/>
      <c r="DWT1383" s="7"/>
      <c r="DWU1383" s="7"/>
      <c r="DWV1383" s="7"/>
      <c r="DWW1383" s="7"/>
      <c r="DWX1383" s="7"/>
      <c r="DWY1383" s="7"/>
      <c r="DWZ1383" s="7"/>
      <c r="DXA1383" s="7"/>
      <c r="DXB1383" s="7"/>
      <c r="DXC1383" s="7"/>
      <c r="DXD1383" s="7"/>
      <c r="DXE1383" s="7"/>
      <c r="DXF1383" s="7"/>
      <c r="DXG1383" s="7"/>
      <c r="DXH1383" s="7"/>
      <c r="DXI1383" s="7"/>
      <c r="DXJ1383" s="7"/>
      <c r="DXK1383" s="7"/>
      <c r="DXL1383" s="7"/>
      <c r="DXM1383" s="7"/>
      <c r="DXN1383" s="7"/>
      <c r="DXO1383" s="7"/>
      <c r="DXP1383" s="7"/>
      <c r="DXQ1383" s="7"/>
      <c r="DXR1383" s="7"/>
      <c r="DXS1383" s="7"/>
      <c r="DXT1383" s="7"/>
      <c r="DXU1383" s="7"/>
      <c r="DXV1383" s="7"/>
      <c r="DXW1383" s="7"/>
      <c r="DXX1383" s="7"/>
      <c r="DXY1383" s="7"/>
      <c r="DXZ1383" s="7"/>
      <c r="DYA1383" s="7"/>
      <c r="DYB1383" s="7"/>
      <c r="DYC1383" s="7"/>
      <c r="DYD1383" s="7"/>
      <c r="DYE1383" s="7"/>
      <c r="DYF1383" s="7"/>
      <c r="DYG1383" s="7"/>
      <c r="DYH1383" s="7"/>
      <c r="DYI1383" s="7"/>
      <c r="DYJ1383" s="7"/>
      <c r="DYK1383" s="7"/>
      <c r="DYL1383" s="7"/>
      <c r="DYM1383" s="7"/>
      <c r="DYN1383" s="7"/>
      <c r="DYO1383" s="7"/>
      <c r="DYP1383" s="7"/>
      <c r="DYQ1383" s="7"/>
      <c r="DYR1383" s="7"/>
      <c r="DYS1383" s="7"/>
      <c r="DYT1383" s="7"/>
      <c r="DYU1383" s="7"/>
      <c r="DYV1383" s="7"/>
      <c r="DYW1383" s="7"/>
      <c r="DYX1383" s="7"/>
      <c r="DYY1383" s="7"/>
      <c r="DYZ1383" s="7"/>
      <c r="DZA1383" s="7"/>
      <c r="DZB1383" s="7"/>
      <c r="DZC1383" s="7"/>
      <c r="DZD1383" s="7"/>
      <c r="DZE1383" s="7"/>
      <c r="DZF1383" s="7"/>
      <c r="DZG1383" s="7"/>
      <c r="DZH1383" s="7"/>
      <c r="DZI1383" s="7"/>
      <c r="DZJ1383" s="7"/>
      <c r="DZK1383" s="7"/>
      <c r="DZL1383" s="7"/>
      <c r="DZM1383" s="7"/>
      <c r="DZN1383" s="7"/>
      <c r="DZO1383" s="7"/>
      <c r="DZP1383" s="7"/>
      <c r="DZQ1383" s="7"/>
      <c r="DZR1383" s="7"/>
      <c r="DZS1383" s="7"/>
      <c r="DZT1383" s="7"/>
      <c r="DZU1383" s="7"/>
      <c r="DZV1383" s="7"/>
      <c r="DZW1383" s="7"/>
      <c r="DZX1383" s="7"/>
      <c r="DZY1383" s="7"/>
      <c r="DZZ1383" s="7"/>
      <c r="EAA1383" s="7"/>
      <c r="EAB1383" s="7"/>
      <c r="EAC1383" s="7"/>
      <c r="EAD1383" s="7"/>
      <c r="EAE1383" s="7"/>
      <c r="EAF1383" s="7"/>
      <c r="EAG1383" s="7"/>
      <c r="EAH1383" s="7"/>
      <c r="EAI1383" s="7"/>
      <c r="EAJ1383" s="7"/>
      <c r="EAK1383" s="7"/>
      <c r="EAL1383" s="7"/>
      <c r="EAM1383" s="7"/>
      <c r="EAN1383" s="7"/>
      <c r="EAO1383" s="7"/>
      <c r="EAP1383" s="7"/>
      <c r="EAQ1383" s="7"/>
      <c r="EAR1383" s="7"/>
      <c r="EAS1383" s="7"/>
      <c r="EAT1383" s="7"/>
      <c r="EAU1383" s="7"/>
      <c r="EAV1383" s="7"/>
      <c r="EAW1383" s="7"/>
      <c r="EAX1383" s="7"/>
      <c r="EAY1383" s="7"/>
      <c r="EAZ1383" s="7"/>
      <c r="EBA1383" s="7"/>
      <c r="EBB1383" s="7"/>
      <c r="EBC1383" s="7"/>
      <c r="EBD1383" s="7"/>
      <c r="EBE1383" s="7"/>
      <c r="EBF1383" s="7"/>
      <c r="EBG1383" s="7"/>
      <c r="EBH1383" s="7"/>
      <c r="EBI1383" s="7"/>
      <c r="EBJ1383" s="7"/>
      <c r="EBK1383" s="7"/>
      <c r="EBL1383" s="7"/>
      <c r="EBM1383" s="7"/>
      <c r="EBN1383" s="7"/>
      <c r="EBO1383" s="7"/>
      <c r="EBP1383" s="7"/>
      <c r="EBQ1383" s="7"/>
      <c r="EBR1383" s="7"/>
      <c r="EBS1383" s="7"/>
      <c r="EBT1383" s="7"/>
      <c r="EBU1383" s="7"/>
      <c r="EBV1383" s="7"/>
      <c r="EBW1383" s="7"/>
      <c r="EBX1383" s="7"/>
      <c r="EBY1383" s="7"/>
      <c r="EBZ1383" s="7"/>
      <c r="ECA1383" s="7"/>
      <c r="ECB1383" s="7"/>
      <c r="ECC1383" s="7"/>
      <c r="ECD1383" s="7"/>
      <c r="ECE1383" s="7"/>
      <c r="ECF1383" s="7"/>
      <c r="ECG1383" s="7"/>
      <c r="ECH1383" s="7"/>
      <c r="ECI1383" s="7"/>
      <c r="ECJ1383" s="7"/>
      <c r="ECK1383" s="7"/>
      <c r="ECL1383" s="7"/>
      <c r="ECM1383" s="7"/>
      <c r="ECN1383" s="7"/>
      <c r="ECO1383" s="7"/>
      <c r="ECP1383" s="7"/>
      <c r="ECQ1383" s="7"/>
      <c r="ECR1383" s="7"/>
      <c r="ECS1383" s="7"/>
      <c r="ECT1383" s="7"/>
      <c r="ECU1383" s="7"/>
      <c r="ECV1383" s="7"/>
      <c r="ECW1383" s="7"/>
      <c r="ECX1383" s="7"/>
      <c r="ECY1383" s="7"/>
      <c r="ECZ1383" s="7"/>
      <c r="EDA1383" s="7"/>
      <c r="EDB1383" s="7"/>
      <c r="EDC1383" s="7"/>
      <c r="EDD1383" s="7"/>
      <c r="EDE1383" s="7"/>
      <c r="EDF1383" s="7"/>
      <c r="EDG1383" s="7"/>
      <c r="EDH1383" s="7"/>
      <c r="EDI1383" s="7"/>
      <c r="EDJ1383" s="7"/>
      <c r="EDK1383" s="7"/>
      <c r="EDL1383" s="7"/>
      <c r="EDM1383" s="7"/>
      <c r="EDN1383" s="7"/>
      <c r="EDO1383" s="7"/>
      <c r="EDP1383" s="7"/>
      <c r="EDQ1383" s="7"/>
      <c r="EDR1383" s="7"/>
      <c r="EDS1383" s="7"/>
      <c r="EDT1383" s="7"/>
      <c r="EDU1383" s="7"/>
      <c r="EDV1383" s="7"/>
      <c r="EDW1383" s="7"/>
      <c r="EDX1383" s="7"/>
      <c r="EDY1383" s="7"/>
      <c r="EDZ1383" s="7"/>
      <c r="EEA1383" s="7"/>
      <c r="EEB1383" s="7"/>
      <c r="EEC1383" s="7"/>
      <c r="EED1383" s="7"/>
      <c r="EEE1383" s="7"/>
      <c r="EEF1383" s="7"/>
      <c r="EEG1383" s="7"/>
      <c r="EEH1383" s="7"/>
      <c r="EEI1383" s="7"/>
      <c r="EEJ1383" s="7"/>
      <c r="EEK1383" s="7"/>
      <c r="EEL1383" s="7"/>
      <c r="EEM1383" s="7"/>
      <c r="EEN1383" s="7"/>
      <c r="EEO1383" s="7"/>
      <c r="EEP1383" s="7"/>
      <c r="EEQ1383" s="7"/>
      <c r="EER1383" s="7"/>
      <c r="EES1383" s="7"/>
      <c r="EET1383" s="7"/>
      <c r="EEU1383" s="7"/>
      <c r="EEV1383" s="7"/>
      <c r="EEW1383" s="7"/>
      <c r="EEX1383" s="7"/>
      <c r="EEY1383" s="7"/>
      <c r="EEZ1383" s="7"/>
      <c r="EFA1383" s="7"/>
      <c r="EFB1383" s="7"/>
      <c r="EFC1383" s="7"/>
      <c r="EFD1383" s="7"/>
      <c r="EFE1383" s="7"/>
      <c r="EFF1383" s="7"/>
      <c r="EFG1383" s="7"/>
      <c r="EFH1383" s="7"/>
      <c r="EFI1383" s="7"/>
      <c r="EFJ1383" s="7"/>
      <c r="EFK1383" s="7"/>
      <c r="EFL1383" s="7"/>
      <c r="EFM1383" s="7"/>
      <c r="EFN1383" s="7"/>
      <c r="EFO1383" s="7"/>
      <c r="EFP1383" s="7"/>
      <c r="EFQ1383" s="7"/>
      <c r="EFR1383" s="7"/>
      <c r="EFS1383" s="7"/>
      <c r="EFT1383" s="7"/>
      <c r="EFU1383" s="7"/>
      <c r="EFV1383" s="7"/>
      <c r="EFW1383" s="7"/>
      <c r="EFX1383" s="7"/>
      <c r="EFY1383" s="7"/>
      <c r="EFZ1383" s="7"/>
      <c r="EGA1383" s="7"/>
      <c r="EGB1383" s="7"/>
      <c r="EGC1383" s="7"/>
      <c r="EGD1383" s="7"/>
      <c r="EGE1383" s="7"/>
      <c r="EGF1383" s="7"/>
      <c r="EGG1383" s="7"/>
      <c r="EGH1383" s="7"/>
      <c r="EGI1383" s="7"/>
      <c r="EGJ1383" s="7"/>
      <c r="EGK1383" s="7"/>
      <c r="EGL1383" s="7"/>
      <c r="EGM1383" s="7"/>
      <c r="EGN1383" s="7"/>
      <c r="EGO1383" s="7"/>
      <c r="EGP1383" s="7"/>
      <c r="EGQ1383" s="7"/>
      <c r="EGR1383" s="7"/>
      <c r="EGS1383" s="7"/>
      <c r="EGT1383" s="7"/>
      <c r="EGU1383" s="7"/>
      <c r="EGV1383" s="7"/>
      <c r="EGW1383" s="7"/>
      <c r="EGX1383" s="7"/>
      <c r="EGY1383" s="7"/>
      <c r="EGZ1383" s="7"/>
      <c r="EHA1383" s="7"/>
      <c r="EHB1383" s="7"/>
      <c r="EHC1383" s="7"/>
      <c r="EHD1383" s="7"/>
      <c r="EHE1383" s="7"/>
      <c r="EHF1383" s="7"/>
      <c r="EHG1383" s="7"/>
      <c r="EHH1383" s="7"/>
      <c r="EHI1383" s="7"/>
      <c r="EHJ1383" s="7"/>
      <c r="EHK1383" s="7"/>
      <c r="EHL1383" s="7"/>
      <c r="EHM1383" s="7"/>
      <c r="EHN1383" s="7"/>
      <c r="EHO1383" s="7"/>
      <c r="EHP1383" s="7"/>
      <c r="EHQ1383" s="7"/>
      <c r="EHR1383" s="7"/>
      <c r="EHS1383" s="7"/>
      <c r="EHT1383" s="7"/>
      <c r="EHU1383" s="7"/>
      <c r="EHV1383" s="7"/>
      <c r="EHW1383" s="7"/>
      <c r="EHX1383" s="7"/>
      <c r="EHY1383" s="7"/>
      <c r="EHZ1383" s="7"/>
      <c r="EIA1383" s="7"/>
      <c r="EIB1383" s="7"/>
      <c r="EIC1383" s="7"/>
      <c r="EID1383" s="7"/>
      <c r="EIE1383" s="7"/>
      <c r="EIF1383" s="7"/>
      <c r="EIG1383" s="7"/>
      <c r="EIH1383" s="7"/>
      <c r="EII1383" s="7"/>
      <c r="EIJ1383" s="7"/>
      <c r="EIK1383" s="7"/>
      <c r="EIL1383" s="7"/>
      <c r="EIM1383" s="7"/>
      <c r="EIN1383" s="7"/>
      <c r="EIO1383" s="7"/>
      <c r="EIP1383" s="7"/>
      <c r="EIQ1383" s="7"/>
      <c r="EIR1383" s="7"/>
      <c r="EIS1383" s="7"/>
      <c r="EIT1383" s="7"/>
      <c r="EIU1383" s="7"/>
      <c r="EIV1383" s="7"/>
      <c r="EIW1383" s="7"/>
      <c r="EIX1383" s="7"/>
      <c r="EIY1383" s="7"/>
      <c r="EIZ1383" s="7"/>
      <c r="EJA1383" s="7"/>
      <c r="EJB1383" s="7"/>
      <c r="EJC1383" s="7"/>
      <c r="EJD1383" s="7"/>
      <c r="EJE1383" s="7"/>
      <c r="EJF1383" s="7"/>
      <c r="EJG1383" s="7"/>
      <c r="EJH1383" s="7"/>
      <c r="EJI1383" s="7"/>
      <c r="EJJ1383" s="7"/>
      <c r="EJK1383" s="7"/>
      <c r="EJL1383" s="7"/>
      <c r="EJM1383" s="7"/>
      <c r="EJN1383" s="7"/>
      <c r="EJO1383" s="7"/>
      <c r="EJP1383" s="7"/>
      <c r="EJQ1383" s="7"/>
      <c r="EJR1383" s="7"/>
      <c r="EJS1383" s="7"/>
      <c r="EJT1383" s="7"/>
      <c r="EJU1383" s="7"/>
      <c r="EJV1383" s="7"/>
      <c r="EJW1383" s="7"/>
      <c r="EJX1383" s="7"/>
      <c r="EJY1383" s="7"/>
      <c r="EJZ1383" s="7"/>
      <c r="EKA1383" s="7"/>
      <c r="EKB1383" s="7"/>
      <c r="EKC1383" s="7"/>
      <c r="EKD1383" s="7"/>
      <c r="EKE1383" s="7"/>
      <c r="EKF1383" s="7"/>
      <c r="EKG1383" s="7"/>
      <c r="EKH1383" s="7"/>
      <c r="EKI1383" s="7"/>
      <c r="EKJ1383" s="7"/>
      <c r="EKK1383" s="7"/>
      <c r="EKL1383" s="7"/>
      <c r="EKM1383" s="7"/>
      <c r="EKN1383" s="7"/>
      <c r="EKO1383" s="7"/>
      <c r="EKP1383" s="7"/>
      <c r="EKQ1383" s="7"/>
      <c r="EKR1383" s="7"/>
      <c r="EKS1383" s="7"/>
      <c r="EKT1383" s="7"/>
      <c r="EKU1383" s="7"/>
      <c r="EKV1383" s="7"/>
      <c r="EKW1383" s="7"/>
      <c r="EKX1383" s="7"/>
      <c r="EKY1383" s="7"/>
      <c r="EKZ1383" s="7"/>
      <c r="ELA1383" s="7"/>
      <c r="ELB1383" s="7"/>
      <c r="ELC1383" s="7"/>
      <c r="ELD1383" s="7"/>
      <c r="ELE1383" s="7"/>
      <c r="ELF1383" s="7"/>
      <c r="ELG1383" s="7"/>
      <c r="ELH1383" s="7"/>
      <c r="ELI1383" s="7"/>
      <c r="ELJ1383" s="7"/>
      <c r="ELK1383" s="7"/>
      <c r="ELL1383" s="7"/>
      <c r="ELM1383" s="7"/>
      <c r="ELN1383" s="7"/>
      <c r="ELO1383" s="7"/>
      <c r="ELP1383" s="7"/>
      <c r="ELQ1383" s="7"/>
      <c r="ELR1383" s="7"/>
      <c r="ELS1383" s="7"/>
      <c r="ELT1383" s="7"/>
      <c r="ELU1383" s="7"/>
      <c r="ELV1383" s="7"/>
      <c r="ELW1383" s="7"/>
      <c r="ELX1383" s="7"/>
      <c r="ELY1383" s="7"/>
      <c r="ELZ1383" s="7"/>
      <c r="EMA1383" s="7"/>
      <c r="EMB1383" s="7"/>
      <c r="EMC1383" s="7"/>
      <c r="EMD1383" s="7"/>
      <c r="EME1383" s="7"/>
      <c r="EMF1383" s="7"/>
      <c r="EMG1383" s="7"/>
      <c r="EMH1383" s="7"/>
      <c r="EMI1383" s="7"/>
      <c r="EMJ1383" s="7"/>
      <c r="EMK1383" s="7"/>
      <c r="EML1383" s="7"/>
      <c r="EMM1383" s="7"/>
      <c r="EMN1383" s="7"/>
      <c r="EMO1383" s="7"/>
      <c r="EMP1383" s="7"/>
      <c r="EMQ1383" s="7"/>
      <c r="EMR1383" s="7"/>
      <c r="EMS1383" s="7"/>
      <c r="EMT1383" s="7"/>
      <c r="EMU1383" s="7"/>
      <c r="EMV1383" s="7"/>
      <c r="EMW1383" s="7"/>
      <c r="EMX1383" s="7"/>
      <c r="EMY1383" s="7"/>
      <c r="EMZ1383" s="7"/>
      <c r="ENA1383" s="7"/>
      <c r="ENB1383" s="7"/>
      <c r="ENC1383" s="7"/>
      <c r="END1383" s="7"/>
      <c r="ENE1383" s="7"/>
      <c r="ENF1383" s="7"/>
      <c r="ENG1383" s="7"/>
      <c r="ENH1383" s="7"/>
      <c r="ENI1383" s="7"/>
      <c r="ENJ1383" s="7"/>
      <c r="ENK1383" s="7"/>
      <c r="ENL1383" s="7"/>
      <c r="ENM1383" s="7"/>
      <c r="ENN1383" s="7"/>
      <c r="ENO1383" s="7"/>
      <c r="ENP1383" s="7"/>
      <c r="ENQ1383" s="7"/>
      <c r="ENR1383" s="7"/>
      <c r="ENS1383" s="7"/>
      <c r="ENT1383" s="7"/>
      <c r="ENU1383" s="7"/>
      <c r="ENV1383" s="7"/>
      <c r="ENW1383" s="7"/>
      <c r="ENX1383" s="7"/>
      <c r="ENY1383" s="7"/>
      <c r="ENZ1383" s="7"/>
      <c r="EOA1383" s="7"/>
      <c r="EOB1383" s="7"/>
      <c r="EOC1383" s="7"/>
      <c r="EOD1383" s="7"/>
      <c r="EOE1383" s="7"/>
      <c r="EOF1383" s="7"/>
      <c r="EOG1383" s="7"/>
      <c r="EOH1383" s="7"/>
      <c r="EOI1383" s="7"/>
      <c r="EOJ1383" s="7"/>
      <c r="EOK1383" s="7"/>
      <c r="EOL1383" s="7"/>
      <c r="EOM1383" s="7"/>
      <c r="EON1383" s="7"/>
      <c r="EOO1383" s="7"/>
      <c r="EOP1383" s="7"/>
      <c r="EOQ1383" s="7"/>
      <c r="EOR1383" s="7"/>
      <c r="EOS1383" s="7"/>
      <c r="EOT1383" s="7"/>
      <c r="EOU1383" s="7"/>
      <c r="EOV1383" s="7"/>
      <c r="EOW1383" s="7"/>
      <c r="EOX1383" s="7"/>
      <c r="EOY1383" s="7"/>
      <c r="EOZ1383" s="7"/>
      <c r="EPA1383" s="7"/>
      <c r="EPB1383" s="7"/>
      <c r="EPC1383" s="7"/>
      <c r="EPD1383" s="7"/>
      <c r="EPE1383" s="7"/>
      <c r="EPF1383" s="7"/>
      <c r="EPG1383" s="7"/>
      <c r="EPH1383" s="7"/>
      <c r="EPI1383" s="7"/>
      <c r="EPJ1383" s="7"/>
      <c r="EPK1383" s="7"/>
      <c r="EPL1383" s="7"/>
      <c r="EPM1383" s="7"/>
      <c r="EPN1383" s="7"/>
      <c r="EPO1383" s="7"/>
      <c r="EPP1383" s="7"/>
      <c r="EPQ1383" s="7"/>
      <c r="EPR1383" s="7"/>
      <c r="EPS1383" s="7"/>
      <c r="EPT1383" s="7"/>
      <c r="EPU1383" s="7"/>
      <c r="EPV1383" s="7"/>
      <c r="EPW1383" s="7"/>
      <c r="EPX1383" s="7"/>
      <c r="EPY1383" s="7"/>
      <c r="EPZ1383" s="7"/>
      <c r="EQA1383" s="7"/>
      <c r="EQB1383" s="7"/>
      <c r="EQC1383" s="7"/>
      <c r="EQD1383" s="7"/>
      <c r="EQE1383" s="7"/>
      <c r="EQF1383" s="7"/>
      <c r="EQG1383" s="7"/>
      <c r="EQH1383" s="7"/>
      <c r="EQI1383" s="7"/>
      <c r="EQJ1383" s="7"/>
      <c r="EQK1383" s="7"/>
      <c r="EQL1383" s="7"/>
      <c r="EQM1383" s="7"/>
      <c r="EQN1383" s="7"/>
      <c r="EQO1383" s="7"/>
      <c r="EQP1383" s="7"/>
      <c r="EQQ1383" s="7"/>
      <c r="EQR1383" s="7"/>
      <c r="EQS1383" s="7"/>
      <c r="EQT1383" s="7"/>
      <c r="EQU1383" s="7"/>
      <c r="EQV1383" s="7"/>
      <c r="EQW1383" s="7"/>
      <c r="EQX1383" s="7"/>
      <c r="EQY1383" s="7"/>
      <c r="EQZ1383" s="7"/>
      <c r="ERA1383" s="7"/>
      <c r="ERB1383" s="7"/>
      <c r="ERC1383" s="7"/>
      <c r="ERD1383" s="7"/>
      <c r="ERE1383" s="7"/>
      <c r="ERF1383" s="7"/>
      <c r="ERG1383" s="7"/>
      <c r="ERH1383" s="7"/>
      <c r="ERI1383" s="7"/>
      <c r="ERJ1383" s="7"/>
      <c r="ERK1383" s="7"/>
      <c r="ERL1383" s="7"/>
      <c r="ERM1383" s="7"/>
      <c r="ERN1383" s="7"/>
      <c r="ERO1383" s="7"/>
      <c r="ERP1383" s="7"/>
      <c r="ERQ1383" s="7"/>
      <c r="ERR1383" s="7"/>
      <c r="ERS1383" s="7"/>
      <c r="ERT1383" s="7"/>
      <c r="ERU1383" s="7"/>
      <c r="ERV1383" s="7"/>
      <c r="ERW1383" s="7"/>
      <c r="ERX1383" s="7"/>
      <c r="ERY1383" s="7"/>
      <c r="ERZ1383" s="7"/>
      <c r="ESA1383" s="7"/>
      <c r="ESB1383" s="7"/>
      <c r="ESC1383" s="7"/>
      <c r="ESD1383" s="7"/>
      <c r="ESE1383" s="7"/>
      <c r="ESF1383" s="7"/>
      <c r="ESG1383" s="7"/>
      <c r="ESH1383" s="7"/>
      <c r="ESI1383" s="7"/>
      <c r="ESJ1383" s="7"/>
      <c r="ESK1383" s="7"/>
      <c r="ESL1383" s="7"/>
      <c r="ESM1383" s="7"/>
      <c r="ESN1383" s="7"/>
      <c r="ESO1383" s="7"/>
      <c r="ESP1383" s="7"/>
      <c r="ESQ1383" s="7"/>
      <c r="ESR1383" s="7"/>
      <c r="ESS1383" s="7"/>
      <c r="EST1383" s="7"/>
      <c r="ESU1383" s="7"/>
      <c r="ESV1383" s="7"/>
      <c r="ESW1383" s="7"/>
      <c r="ESX1383" s="7"/>
      <c r="ESY1383" s="7"/>
      <c r="ESZ1383" s="7"/>
      <c r="ETA1383" s="7"/>
      <c r="ETB1383" s="7"/>
      <c r="ETC1383" s="7"/>
      <c r="ETD1383" s="7"/>
      <c r="ETE1383" s="7"/>
      <c r="ETF1383" s="7"/>
      <c r="ETG1383" s="7"/>
      <c r="ETH1383" s="7"/>
      <c r="ETI1383" s="7"/>
      <c r="ETJ1383" s="7"/>
      <c r="ETK1383" s="7"/>
      <c r="ETL1383" s="7"/>
      <c r="ETM1383" s="7"/>
      <c r="ETN1383" s="7"/>
      <c r="ETO1383" s="7"/>
      <c r="ETP1383" s="7"/>
      <c r="ETQ1383" s="7"/>
      <c r="ETR1383" s="7"/>
      <c r="ETS1383" s="7"/>
      <c r="ETT1383" s="7"/>
      <c r="ETU1383" s="7"/>
      <c r="ETV1383" s="7"/>
      <c r="ETW1383" s="7"/>
      <c r="ETX1383" s="7"/>
      <c r="ETY1383" s="7"/>
      <c r="ETZ1383" s="7"/>
      <c r="EUA1383" s="7"/>
      <c r="EUB1383" s="7"/>
      <c r="EUC1383" s="7"/>
      <c r="EUD1383" s="7"/>
      <c r="EUE1383" s="7"/>
      <c r="EUF1383" s="7"/>
      <c r="EUG1383" s="7"/>
      <c r="EUH1383" s="7"/>
      <c r="EUI1383" s="7"/>
      <c r="EUJ1383" s="7"/>
      <c r="EUK1383" s="7"/>
      <c r="EUL1383" s="7"/>
      <c r="EUM1383" s="7"/>
      <c r="EUN1383" s="7"/>
      <c r="EUO1383" s="7"/>
      <c r="EUP1383" s="7"/>
      <c r="EUQ1383" s="7"/>
      <c r="EUR1383" s="7"/>
      <c r="EUS1383" s="7"/>
      <c r="EUT1383" s="7"/>
      <c r="EUU1383" s="7"/>
      <c r="EUV1383" s="7"/>
      <c r="EUW1383" s="7"/>
      <c r="EUX1383" s="7"/>
      <c r="EUY1383" s="7"/>
      <c r="EUZ1383" s="7"/>
      <c r="EVA1383" s="7"/>
      <c r="EVB1383" s="7"/>
      <c r="EVC1383" s="7"/>
      <c r="EVD1383" s="7"/>
      <c r="EVE1383" s="7"/>
      <c r="EVF1383" s="7"/>
      <c r="EVG1383" s="7"/>
      <c r="EVH1383" s="7"/>
      <c r="EVI1383" s="7"/>
      <c r="EVJ1383" s="7"/>
      <c r="EVK1383" s="7"/>
      <c r="EVL1383" s="7"/>
      <c r="EVM1383" s="7"/>
      <c r="EVN1383" s="7"/>
      <c r="EVO1383" s="7"/>
      <c r="EVP1383" s="7"/>
      <c r="EVQ1383" s="7"/>
      <c r="EVR1383" s="7"/>
      <c r="EVS1383" s="7"/>
      <c r="EVT1383" s="7"/>
      <c r="EVU1383" s="7"/>
      <c r="EVV1383" s="7"/>
      <c r="EVW1383" s="7"/>
      <c r="EVX1383" s="7"/>
      <c r="EVY1383" s="7"/>
      <c r="EVZ1383" s="7"/>
      <c r="EWA1383" s="7"/>
      <c r="EWB1383" s="7"/>
      <c r="EWC1383" s="7"/>
      <c r="EWD1383" s="7"/>
      <c r="EWE1383" s="7"/>
      <c r="EWF1383" s="7"/>
      <c r="EWG1383" s="7"/>
      <c r="EWH1383" s="7"/>
      <c r="EWI1383" s="7"/>
      <c r="EWJ1383" s="7"/>
      <c r="EWK1383" s="7"/>
      <c r="EWL1383" s="7"/>
      <c r="EWM1383" s="7"/>
      <c r="EWN1383" s="7"/>
      <c r="EWO1383" s="7"/>
      <c r="EWP1383" s="7"/>
      <c r="EWQ1383" s="7"/>
      <c r="EWR1383" s="7"/>
      <c r="EWS1383" s="7"/>
      <c r="EWT1383" s="7"/>
      <c r="EWU1383" s="7"/>
      <c r="EWV1383" s="7"/>
      <c r="EWW1383" s="7"/>
      <c r="EWX1383" s="7"/>
      <c r="EWY1383" s="7"/>
      <c r="EWZ1383" s="7"/>
      <c r="EXA1383" s="7"/>
      <c r="EXB1383" s="7"/>
      <c r="EXC1383" s="7"/>
      <c r="EXD1383" s="7"/>
      <c r="EXE1383" s="7"/>
      <c r="EXF1383" s="7"/>
      <c r="EXG1383" s="7"/>
      <c r="EXH1383" s="7"/>
      <c r="EXI1383" s="7"/>
      <c r="EXJ1383" s="7"/>
      <c r="EXK1383" s="7"/>
      <c r="EXL1383" s="7"/>
      <c r="EXM1383" s="7"/>
      <c r="EXN1383" s="7"/>
      <c r="EXO1383" s="7"/>
      <c r="EXP1383" s="7"/>
      <c r="EXQ1383" s="7"/>
      <c r="EXR1383" s="7"/>
      <c r="EXS1383" s="7"/>
      <c r="EXT1383" s="7"/>
      <c r="EXU1383" s="7"/>
      <c r="EXV1383" s="7"/>
      <c r="EXW1383" s="7"/>
      <c r="EXX1383" s="7"/>
      <c r="EXY1383" s="7"/>
      <c r="EXZ1383" s="7"/>
      <c r="EYA1383" s="7"/>
      <c r="EYB1383" s="7"/>
      <c r="EYC1383" s="7"/>
      <c r="EYD1383" s="7"/>
      <c r="EYE1383" s="7"/>
      <c r="EYF1383" s="7"/>
      <c r="EYG1383" s="7"/>
      <c r="EYH1383" s="7"/>
      <c r="EYI1383" s="7"/>
      <c r="EYJ1383" s="7"/>
      <c r="EYK1383" s="7"/>
      <c r="EYL1383" s="7"/>
      <c r="EYM1383" s="7"/>
      <c r="EYN1383" s="7"/>
      <c r="EYO1383" s="7"/>
      <c r="EYP1383" s="7"/>
      <c r="EYQ1383" s="7"/>
      <c r="EYR1383" s="7"/>
      <c r="EYS1383" s="7"/>
      <c r="EYT1383" s="7"/>
      <c r="EYU1383" s="7"/>
      <c r="EYV1383" s="7"/>
      <c r="EYW1383" s="7"/>
      <c r="EYX1383" s="7"/>
      <c r="EYY1383" s="7"/>
      <c r="EYZ1383" s="7"/>
      <c r="EZA1383" s="7"/>
      <c r="EZB1383" s="7"/>
      <c r="EZC1383" s="7"/>
      <c r="EZD1383" s="7"/>
      <c r="EZE1383" s="7"/>
      <c r="EZF1383" s="7"/>
      <c r="EZG1383" s="7"/>
      <c r="EZH1383" s="7"/>
      <c r="EZI1383" s="7"/>
      <c r="EZJ1383" s="7"/>
      <c r="EZK1383" s="7"/>
      <c r="EZL1383" s="7"/>
      <c r="EZM1383" s="7"/>
      <c r="EZN1383" s="7"/>
      <c r="EZO1383" s="7"/>
      <c r="EZP1383" s="7"/>
      <c r="EZQ1383" s="7"/>
      <c r="EZR1383" s="7"/>
      <c r="EZS1383" s="7"/>
      <c r="EZT1383" s="7"/>
      <c r="EZU1383" s="7"/>
      <c r="EZV1383" s="7"/>
      <c r="EZW1383" s="7"/>
      <c r="EZX1383" s="7"/>
      <c r="EZY1383" s="7"/>
      <c r="EZZ1383" s="7"/>
      <c r="FAA1383" s="7"/>
      <c r="FAB1383" s="7"/>
      <c r="FAC1383" s="7"/>
      <c r="FAD1383" s="7"/>
      <c r="FAE1383" s="7"/>
      <c r="FAF1383" s="7"/>
      <c r="FAG1383" s="7"/>
      <c r="FAH1383" s="7"/>
      <c r="FAI1383" s="7"/>
      <c r="FAJ1383" s="7"/>
      <c r="FAK1383" s="7"/>
      <c r="FAL1383" s="7"/>
      <c r="FAM1383" s="7"/>
      <c r="FAN1383" s="7"/>
      <c r="FAO1383" s="7"/>
      <c r="FAP1383" s="7"/>
      <c r="FAQ1383" s="7"/>
      <c r="FAR1383" s="7"/>
      <c r="FAS1383" s="7"/>
      <c r="FAT1383" s="7"/>
      <c r="FAU1383" s="7"/>
      <c r="FAV1383" s="7"/>
      <c r="FAW1383" s="7"/>
      <c r="FAX1383" s="7"/>
      <c r="FAY1383" s="7"/>
      <c r="FAZ1383" s="7"/>
      <c r="FBA1383" s="7"/>
      <c r="FBB1383" s="7"/>
      <c r="FBC1383" s="7"/>
      <c r="FBD1383" s="7"/>
      <c r="FBE1383" s="7"/>
      <c r="FBF1383" s="7"/>
      <c r="FBG1383" s="7"/>
      <c r="FBH1383" s="7"/>
      <c r="FBI1383" s="7"/>
      <c r="FBJ1383" s="7"/>
      <c r="FBK1383" s="7"/>
      <c r="FBL1383" s="7"/>
      <c r="FBM1383" s="7"/>
      <c r="FBN1383" s="7"/>
      <c r="FBO1383" s="7"/>
      <c r="FBP1383" s="7"/>
      <c r="FBQ1383" s="7"/>
      <c r="FBR1383" s="7"/>
      <c r="FBS1383" s="7"/>
      <c r="FBT1383" s="7"/>
      <c r="FBU1383" s="7"/>
      <c r="FBV1383" s="7"/>
      <c r="FBW1383" s="7"/>
      <c r="FBX1383" s="7"/>
      <c r="FBY1383" s="7"/>
      <c r="FBZ1383" s="7"/>
      <c r="FCA1383" s="7"/>
      <c r="FCB1383" s="7"/>
      <c r="FCC1383" s="7"/>
      <c r="FCD1383" s="7"/>
      <c r="FCE1383" s="7"/>
      <c r="FCF1383" s="7"/>
      <c r="FCG1383" s="7"/>
      <c r="FCH1383" s="7"/>
      <c r="FCI1383" s="7"/>
      <c r="FCJ1383" s="7"/>
      <c r="FCK1383" s="7"/>
      <c r="FCL1383" s="7"/>
      <c r="FCM1383" s="7"/>
      <c r="FCN1383" s="7"/>
      <c r="FCO1383" s="7"/>
      <c r="FCP1383" s="7"/>
      <c r="FCQ1383" s="7"/>
      <c r="FCR1383" s="7"/>
      <c r="FCS1383" s="7"/>
      <c r="FCT1383" s="7"/>
      <c r="FCU1383" s="7"/>
      <c r="FCV1383" s="7"/>
      <c r="FCW1383" s="7"/>
      <c r="FCX1383" s="7"/>
      <c r="FCY1383" s="7"/>
      <c r="FCZ1383" s="7"/>
      <c r="FDA1383" s="7"/>
      <c r="FDB1383" s="7"/>
      <c r="FDC1383" s="7"/>
      <c r="FDD1383" s="7"/>
      <c r="FDE1383" s="7"/>
      <c r="FDF1383" s="7"/>
      <c r="FDG1383" s="7"/>
      <c r="FDH1383" s="7"/>
      <c r="FDI1383" s="7"/>
      <c r="FDJ1383" s="7"/>
      <c r="FDK1383" s="7"/>
      <c r="FDL1383" s="7"/>
      <c r="FDM1383" s="7"/>
      <c r="FDN1383" s="7"/>
      <c r="FDO1383" s="7"/>
      <c r="FDP1383" s="7"/>
      <c r="FDQ1383" s="7"/>
      <c r="FDR1383" s="7"/>
      <c r="FDS1383" s="7"/>
      <c r="FDT1383" s="7"/>
      <c r="FDU1383" s="7"/>
      <c r="FDV1383" s="7"/>
      <c r="FDW1383" s="7"/>
      <c r="FDX1383" s="7"/>
      <c r="FDY1383" s="7"/>
      <c r="FDZ1383" s="7"/>
      <c r="FEA1383" s="7"/>
      <c r="FEB1383" s="7"/>
      <c r="FEC1383" s="7"/>
      <c r="FED1383" s="7"/>
      <c r="FEE1383" s="7"/>
      <c r="FEF1383" s="7"/>
      <c r="FEG1383" s="7"/>
      <c r="FEH1383" s="7"/>
      <c r="FEI1383" s="7"/>
      <c r="FEJ1383" s="7"/>
      <c r="FEK1383" s="7"/>
      <c r="FEL1383" s="7"/>
      <c r="FEM1383" s="7"/>
      <c r="FEN1383" s="7"/>
      <c r="FEO1383" s="7"/>
      <c r="FEP1383" s="7"/>
      <c r="FEQ1383" s="7"/>
      <c r="FER1383" s="7"/>
      <c r="FES1383" s="7"/>
      <c r="FET1383" s="7"/>
      <c r="FEU1383" s="7"/>
      <c r="FEV1383" s="7"/>
      <c r="FEW1383" s="7"/>
      <c r="FEX1383" s="7"/>
      <c r="FEY1383" s="7"/>
      <c r="FEZ1383" s="7"/>
      <c r="FFA1383" s="7"/>
      <c r="FFB1383" s="7"/>
      <c r="FFC1383" s="7"/>
      <c r="FFD1383" s="7"/>
      <c r="FFE1383" s="7"/>
      <c r="FFF1383" s="7"/>
      <c r="FFG1383" s="7"/>
      <c r="FFH1383" s="7"/>
      <c r="FFI1383" s="7"/>
      <c r="FFJ1383" s="7"/>
      <c r="FFK1383" s="7"/>
      <c r="FFL1383" s="7"/>
      <c r="FFM1383" s="7"/>
      <c r="FFN1383" s="7"/>
      <c r="FFO1383" s="7"/>
      <c r="FFP1383" s="7"/>
      <c r="FFQ1383" s="7"/>
      <c r="FFR1383" s="7"/>
      <c r="FFS1383" s="7"/>
      <c r="FFT1383" s="7"/>
      <c r="FFU1383" s="7"/>
      <c r="FFV1383" s="7"/>
      <c r="FFW1383" s="7"/>
      <c r="FFX1383" s="7"/>
      <c r="FFY1383" s="7"/>
      <c r="FFZ1383" s="7"/>
      <c r="FGA1383" s="7"/>
      <c r="FGB1383" s="7"/>
      <c r="FGC1383" s="7"/>
      <c r="FGD1383" s="7"/>
      <c r="FGE1383" s="7"/>
      <c r="FGF1383" s="7"/>
      <c r="FGG1383" s="7"/>
      <c r="FGH1383" s="7"/>
      <c r="FGI1383" s="7"/>
      <c r="FGJ1383" s="7"/>
      <c r="FGK1383" s="7"/>
      <c r="FGL1383" s="7"/>
      <c r="FGM1383" s="7"/>
      <c r="FGN1383" s="7"/>
      <c r="FGO1383" s="7"/>
      <c r="FGP1383" s="7"/>
      <c r="FGQ1383" s="7"/>
      <c r="FGR1383" s="7"/>
      <c r="FGS1383" s="7"/>
      <c r="FGT1383" s="7"/>
      <c r="FGU1383" s="7"/>
      <c r="FGV1383" s="7"/>
      <c r="FGW1383" s="7"/>
      <c r="FGX1383" s="7"/>
      <c r="FGY1383" s="7"/>
      <c r="FGZ1383" s="7"/>
      <c r="FHA1383" s="7"/>
      <c r="FHB1383" s="7"/>
      <c r="FHC1383" s="7"/>
      <c r="FHD1383" s="7"/>
      <c r="FHE1383" s="7"/>
      <c r="FHF1383" s="7"/>
      <c r="FHG1383" s="7"/>
      <c r="FHH1383" s="7"/>
      <c r="FHI1383" s="7"/>
      <c r="FHJ1383" s="7"/>
      <c r="FHK1383" s="7"/>
      <c r="FHL1383" s="7"/>
      <c r="FHM1383" s="7"/>
      <c r="FHN1383" s="7"/>
      <c r="FHO1383" s="7"/>
      <c r="FHP1383" s="7"/>
      <c r="FHQ1383" s="7"/>
      <c r="FHR1383" s="7"/>
      <c r="FHS1383" s="7"/>
      <c r="FHT1383" s="7"/>
      <c r="FHU1383" s="7"/>
      <c r="FHV1383" s="7"/>
      <c r="FHW1383" s="7"/>
      <c r="FHX1383" s="7"/>
      <c r="FHY1383" s="7"/>
      <c r="FHZ1383" s="7"/>
      <c r="FIA1383" s="7"/>
      <c r="FIB1383" s="7"/>
      <c r="FIC1383" s="7"/>
      <c r="FID1383" s="7"/>
      <c r="FIE1383" s="7"/>
      <c r="FIF1383" s="7"/>
      <c r="FIG1383" s="7"/>
      <c r="FIH1383" s="7"/>
      <c r="FII1383" s="7"/>
      <c r="FIJ1383" s="7"/>
      <c r="FIK1383" s="7"/>
      <c r="FIL1383" s="7"/>
      <c r="FIM1383" s="7"/>
      <c r="FIN1383" s="7"/>
      <c r="FIO1383" s="7"/>
      <c r="FIP1383" s="7"/>
      <c r="FIQ1383" s="7"/>
      <c r="FIR1383" s="7"/>
      <c r="FIS1383" s="7"/>
      <c r="FIT1383" s="7"/>
      <c r="FIU1383" s="7"/>
      <c r="FIV1383" s="7"/>
      <c r="FIW1383" s="7"/>
      <c r="FIX1383" s="7"/>
      <c r="FIY1383" s="7"/>
      <c r="FIZ1383" s="7"/>
      <c r="FJA1383" s="7"/>
      <c r="FJB1383" s="7"/>
      <c r="FJC1383" s="7"/>
      <c r="FJD1383" s="7"/>
      <c r="FJE1383" s="7"/>
      <c r="FJF1383" s="7"/>
      <c r="FJG1383" s="7"/>
      <c r="FJH1383" s="7"/>
      <c r="FJI1383" s="7"/>
      <c r="FJJ1383" s="7"/>
      <c r="FJK1383" s="7"/>
      <c r="FJL1383" s="7"/>
      <c r="FJM1383" s="7"/>
      <c r="FJN1383" s="7"/>
      <c r="FJO1383" s="7"/>
      <c r="FJP1383" s="7"/>
      <c r="FJQ1383" s="7"/>
      <c r="FJR1383" s="7"/>
      <c r="FJS1383" s="7"/>
      <c r="FJT1383" s="7"/>
      <c r="FJU1383" s="7"/>
      <c r="FJV1383" s="7"/>
      <c r="FJW1383" s="7"/>
      <c r="FJX1383" s="7"/>
      <c r="FJY1383" s="7"/>
      <c r="FJZ1383" s="7"/>
      <c r="FKA1383" s="7"/>
      <c r="FKB1383" s="7"/>
      <c r="FKC1383" s="7"/>
      <c r="FKD1383" s="7"/>
      <c r="FKE1383" s="7"/>
      <c r="FKF1383" s="7"/>
      <c r="FKG1383" s="7"/>
      <c r="FKH1383" s="7"/>
      <c r="FKI1383" s="7"/>
      <c r="FKJ1383" s="7"/>
      <c r="FKK1383" s="7"/>
      <c r="FKL1383" s="7"/>
      <c r="FKM1383" s="7"/>
      <c r="FKN1383" s="7"/>
      <c r="FKO1383" s="7"/>
      <c r="FKP1383" s="7"/>
      <c r="FKQ1383" s="7"/>
      <c r="FKR1383" s="7"/>
      <c r="FKS1383" s="7"/>
      <c r="FKT1383" s="7"/>
      <c r="FKU1383" s="7"/>
      <c r="FKV1383" s="7"/>
      <c r="FKW1383" s="7"/>
      <c r="FKX1383" s="7"/>
      <c r="FKY1383" s="7"/>
      <c r="FKZ1383" s="7"/>
      <c r="FLA1383" s="7"/>
      <c r="FLB1383" s="7"/>
      <c r="FLC1383" s="7"/>
      <c r="FLD1383" s="7"/>
      <c r="FLE1383" s="7"/>
      <c r="FLF1383" s="7"/>
      <c r="FLG1383" s="7"/>
      <c r="FLH1383" s="7"/>
      <c r="FLI1383" s="7"/>
      <c r="FLJ1383" s="7"/>
      <c r="FLK1383" s="7"/>
      <c r="FLL1383" s="7"/>
      <c r="FLM1383" s="7"/>
      <c r="FLN1383" s="7"/>
      <c r="FLO1383" s="7"/>
      <c r="FLP1383" s="7"/>
      <c r="FLQ1383" s="7"/>
      <c r="FLR1383" s="7"/>
      <c r="FLS1383" s="7"/>
      <c r="FLT1383" s="7"/>
      <c r="FLU1383" s="7"/>
      <c r="FLV1383" s="7"/>
      <c r="FLW1383" s="7"/>
      <c r="FLX1383" s="7"/>
      <c r="FLY1383" s="7"/>
      <c r="FLZ1383" s="7"/>
      <c r="FMA1383" s="7"/>
      <c r="FMB1383" s="7"/>
      <c r="FMC1383" s="7"/>
      <c r="FMD1383" s="7"/>
      <c r="FME1383" s="7"/>
      <c r="FMF1383" s="7"/>
      <c r="FMG1383" s="7"/>
      <c r="FMH1383" s="7"/>
      <c r="FMI1383" s="7"/>
      <c r="FMJ1383" s="7"/>
      <c r="FMK1383" s="7"/>
      <c r="FML1383" s="7"/>
      <c r="FMM1383" s="7"/>
      <c r="FMN1383" s="7"/>
      <c r="FMO1383" s="7"/>
      <c r="FMP1383" s="7"/>
      <c r="FMQ1383" s="7"/>
      <c r="FMR1383" s="7"/>
      <c r="FMS1383" s="7"/>
      <c r="FMT1383" s="7"/>
      <c r="FMU1383" s="7"/>
      <c r="FMV1383" s="7"/>
      <c r="FMW1383" s="7"/>
      <c r="FMX1383" s="7"/>
      <c r="FMY1383" s="7"/>
      <c r="FMZ1383" s="7"/>
      <c r="FNA1383" s="7"/>
      <c r="FNB1383" s="7"/>
      <c r="FNC1383" s="7"/>
      <c r="FND1383" s="7"/>
      <c r="FNE1383" s="7"/>
      <c r="FNF1383" s="7"/>
      <c r="FNG1383" s="7"/>
      <c r="FNH1383" s="7"/>
      <c r="FNI1383" s="7"/>
      <c r="FNJ1383" s="7"/>
      <c r="FNK1383" s="7"/>
      <c r="FNL1383" s="7"/>
      <c r="FNM1383" s="7"/>
      <c r="FNN1383" s="7"/>
      <c r="FNO1383" s="7"/>
      <c r="FNP1383" s="7"/>
      <c r="FNQ1383" s="7"/>
      <c r="FNR1383" s="7"/>
      <c r="FNS1383" s="7"/>
      <c r="FNT1383" s="7"/>
      <c r="FNU1383" s="7"/>
      <c r="FNV1383" s="7"/>
      <c r="FNW1383" s="7"/>
      <c r="FNX1383" s="7"/>
      <c r="FNY1383" s="7"/>
      <c r="FNZ1383" s="7"/>
      <c r="FOA1383" s="7"/>
      <c r="FOB1383" s="7"/>
      <c r="FOC1383" s="7"/>
      <c r="FOD1383" s="7"/>
      <c r="FOE1383" s="7"/>
      <c r="FOF1383" s="7"/>
      <c r="FOG1383" s="7"/>
      <c r="FOH1383" s="7"/>
      <c r="FOI1383" s="7"/>
      <c r="FOJ1383" s="7"/>
      <c r="FOK1383" s="7"/>
      <c r="FOL1383" s="7"/>
      <c r="FOM1383" s="7"/>
      <c r="FON1383" s="7"/>
      <c r="FOO1383" s="7"/>
      <c r="FOP1383" s="7"/>
      <c r="FOQ1383" s="7"/>
      <c r="FOR1383" s="7"/>
      <c r="FOS1383" s="7"/>
      <c r="FOT1383" s="7"/>
      <c r="FOU1383" s="7"/>
      <c r="FOV1383" s="7"/>
      <c r="FOW1383" s="7"/>
      <c r="FOX1383" s="7"/>
      <c r="FOY1383" s="7"/>
      <c r="FOZ1383" s="7"/>
      <c r="FPA1383" s="7"/>
      <c r="FPB1383" s="7"/>
      <c r="FPC1383" s="7"/>
      <c r="FPD1383" s="7"/>
      <c r="FPE1383" s="7"/>
      <c r="FPF1383" s="7"/>
      <c r="FPG1383" s="7"/>
      <c r="FPH1383" s="7"/>
      <c r="FPI1383" s="7"/>
      <c r="FPJ1383" s="7"/>
      <c r="FPK1383" s="7"/>
      <c r="FPL1383" s="7"/>
      <c r="FPM1383" s="7"/>
      <c r="FPN1383" s="7"/>
      <c r="FPO1383" s="7"/>
      <c r="FPP1383" s="7"/>
      <c r="FPQ1383" s="7"/>
      <c r="FPR1383" s="7"/>
      <c r="FPS1383" s="7"/>
      <c r="FPT1383" s="7"/>
      <c r="FPU1383" s="7"/>
      <c r="FPV1383" s="7"/>
      <c r="FPW1383" s="7"/>
      <c r="FPX1383" s="7"/>
      <c r="FPY1383" s="7"/>
      <c r="FPZ1383" s="7"/>
      <c r="FQA1383" s="7"/>
      <c r="FQB1383" s="7"/>
      <c r="FQC1383" s="7"/>
      <c r="FQD1383" s="7"/>
      <c r="FQE1383" s="7"/>
      <c r="FQF1383" s="7"/>
      <c r="FQG1383" s="7"/>
      <c r="FQH1383" s="7"/>
      <c r="FQI1383" s="7"/>
      <c r="FQJ1383" s="7"/>
      <c r="FQK1383" s="7"/>
      <c r="FQL1383" s="7"/>
      <c r="FQM1383" s="7"/>
      <c r="FQN1383" s="7"/>
      <c r="FQO1383" s="7"/>
      <c r="FQP1383" s="7"/>
      <c r="FQQ1383" s="7"/>
      <c r="FQR1383" s="7"/>
      <c r="FQS1383" s="7"/>
      <c r="FQT1383" s="7"/>
      <c r="FQU1383" s="7"/>
      <c r="FQV1383" s="7"/>
      <c r="FQW1383" s="7"/>
      <c r="FQX1383" s="7"/>
      <c r="FQY1383" s="7"/>
      <c r="FQZ1383" s="7"/>
      <c r="FRA1383" s="7"/>
      <c r="FRB1383" s="7"/>
      <c r="FRC1383" s="7"/>
      <c r="FRD1383" s="7"/>
      <c r="FRE1383" s="7"/>
      <c r="FRF1383" s="7"/>
      <c r="FRG1383" s="7"/>
      <c r="FRH1383" s="7"/>
      <c r="FRI1383" s="7"/>
      <c r="FRJ1383" s="7"/>
      <c r="FRK1383" s="7"/>
      <c r="FRL1383" s="7"/>
      <c r="FRM1383" s="7"/>
      <c r="FRN1383" s="7"/>
      <c r="FRO1383" s="7"/>
      <c r="FRP1383" s="7"/>
      <c r="FRQ1383" s="7"/>
      <c r="FRR1383" s="7"/>
      <c r="FRS1383" s="7"/>
      <c r="FRT1383" s="7"/>
      <c r="FRU1383" s="7"/>
      <c r="FRV1383" s="7"/>
      <c r="FRW1383" s="7"/>
      <c r="FRX1383" s="7"/>
      <c r="FRY1383" s="7"/>
      <c r="FRZ1383" s="7"/>
      <c r="FSA1383" s="7"/>
      <c r="FSB1383" s="7"/>
      <c r="FSC1383" s="7"/>
      <c r="FSD1383" s="7"/>
      <c r="FSE1383" s="7"/>
      <c r="FSF1383" s="7"/>
      <c r="FSG1383" s="7"/>
      <c r="FSH1383" s="7"/>
      <c r="FSI1383" s="7"/>
      <c r="FSJ1383" s="7"/>
      <c r="FSK1383" s="7"/>
      <c r="FSL1383" s="7"/>
      <c r="FSM1383" s="7"/>
      <c r="FSN1383" s="7"/>
      <c r="FSO1383" s="7"/>
      <c r="FSP1383" s="7"/>
      <c r="FSQ1383" s="7"/>
      <c r="FSR1383" s="7"/>
      <c r="FSS1383" s="7"/>
      <c r="FST1383" s="7"/>
      <c r="FSU1383" s="7"/>
      <c r="FSV1383" s="7"/>
      <c r="FSW1383" s="7"/>
      <c r="FSX1383" s="7"/>
      <c r="FSY1383" s="7"/>
      <c r="FSZ1383" s="7"/>
      <c r="FTA1383" s="7"/>
      <c r="FTB1383" s="7"/>
      <c r="FTC1383" s="7"/>
      <c r="FTD1383" s="7"/>
      <c r="FTE1383" s="7"/>
      <c r="FTF1383" s="7"/>
      <c r="FTG1383" s="7"/>
      <c r="FTH1383" s="7"/>
      <c r="FTI1383" s="7"/>
      <c r="FTJ1383" s="7"/>
      <c r="FTK1383" s="7"/>
      <c r="FTL1383" s="7"/>
      <c r="FTM1383" s="7"/>
      <c r="FTN1383" s="7"/>
      <c r="FTO1383" s="7"/>
      <c r="FTP1383" s="7"/>
      <c r="FTQ1383" s="7"/>
      <c r="FTR1383" s="7"/>
      <c r="FTS1383" s="7"/>
      <c r="FTT1383" s="7"/>
      <c r="FTU1383" s="7"/>
      <c r="FTV1383" s="7"/>
      <c r="FTW1383" s="7"/>
      <c r="FTX1383" s="7"/>
      <c r="FTY1383" s="7"/>
      <c r="FTZ1383" s="7"/>
      <c r="FUA1383" s="7"/>
      <c r="FUB1383" s="7"/>
      <c r="FUC1383" s="7"/>
      <c r="FUD1383" s="7"/>
      <c r="FUE1383" s="7"/>
      <c r="FUF1383" s="7"/>
      <c r="FUG1383" s="7"/>
      <c r="FUH1383" s="7"/>
      <c r="FUI1383" s="7"/>
      <c r="FUJ1383" s="7"/>
      <c r="FUK1383" s="7"/>
      <c r="FUL1383" s="7"/>
      <c r="FUM1383" s="7"/>
      <c r="FUN1383" s="7"/>
      <c r="FUO1383" s="7"/>
      <c r="FUP1383" s="7"/>
      <c r="FUQ1383" s="7"/>
      <c r="FUR1383" s="7"/>
      <c r="FUS1383" s="7"/>
      <c r="FUT1383" s="7"/>
      <c r="FUU1383" s="7"/>
      <c r="FUV1383" s="7"/>
      <c r="FUW1383" s="7"/>
      <c r="FUX1383" s="7"/>
      <c r="FUY1383" s="7"/>
      <c r="FUZ1383" s="7"/>
      <c r="FVA1383" s="7"/>
      <c r="FVB1383" s="7"/>
      <c r="FVC1383" s="7"/>
      <c r="FVD1383" s="7"/>
      <c r="FVE1383" s="7"/>
      <c r="FVF1383" s="7"/>
      <c r="FVG1383" s="7"/>
      <c r="FVH1383" s="7"/>
      <c r="FVI1383" s="7"/>
      <c r="FVJ1383" s="7"/>
      <c r="FVK1383" s="7"/>
      <c r="FVL1383" s="7"/>
      <c r="FVM1383" s="7"/>
      <c r="FVN1383" s="7"/>
      <c r="FVO1383" s="7"/>
      <c r="FVP1383" s="7"/>
      <c r="FVQ1383" s="7"/>
      <c r="FVR1383" s="7"/>
      <c r="FVS1383" s="7"/>
      <c r="FVT1383" s="7"/>
      <c r="FVU1383" s="7"/>
      <c r="FVV1383" s="7"/>
      <c r="FVW1383" s="7"/>
      <c r="FVX1383" s="7"/>
      <c r="FVY1383" s="7"/>
      <c r="FVZ1383" s="7"/>
      <c r="FWA1383" s="7"/>
      <c r="FWB1383" s="7"/>
      <c r="FWC1383" s="7"/>
      <c r="FWD1383" s="7"/>
      <c r="FWE1383" s="7"/>
      <c r="FWF1383" s="7"/>
      <c r="FWG1383" s="7"/>
      <c r="FWH1383" s="7"/>
      <c r="FWI1383" s="7"/>
      <c r="FWJ1383" s="7"/>
      <c r="FWK1383" s="7"/>
      <c r="FWL1383" s="7"/>
      <c r="FWM1383" s="7"/>
      <c r="FWN1383" s="7"/>
      <c r="FWO1383" s="7"/>
      <c r="FWP1383" s="7"/>
      <c r="FWQ1383" s="7"/>
      <c r="FWR1383" s="7"/>
      <c r="FWS1383" s="7"/>
      <c r="FWT1383" s="7"/>
      <c r="FWU1383" s="7"/>
      <c r="FWV1383" s="7"/>
      <c r="FWW1383" s="7"/>
      <c r="FWX1383" s="7"/>
      <c r="FWY1383" s="7"/>
      <c r="FWZ1383" s="7"/>
      <c r="FXA1383" s="7"/>
      <c r="FXB1383" s="7"/>
      <c r="FXC1383" s="7"/>
      <c r="FXD1383" s="7"/>
      <c r="FXE1383" s="7"/>
      <c r="FXF1383" s="7"/>
      <c r="FXG1383" s="7"/>
      <c r="FXH1383" s="7"/>
      <c r="FXI1383" s="7"/>
      <c r="FXJ1383" s="7"/>
      <c r="FXK1383" s="7"/>
      <c r="FXL1383" s="7"/>
      <c r="FXM1383" s="7"/>
      <c r="FXN1383" s="7"/>
      <c r="FXO1383" s="7"/>
      <c r="FXP1383" s="7"/>
      <c r="FXQ1383" s="7"/>
      <c r="FXR1383" s="7"/>
      <c r="FXS1383" s="7"/>
      <c r="FXT1383" s="7"/>
      <c r="FXU1383" s="7"/>
      <c r="FXV1383" s="7"/>
      <c r="FXW1383" s="7"/>
      <c r="FXX1383" s="7"/>
      <c r="FXY1383" s="7"/>
      <c r="FXZ1383" s="7"/>
      <c r="FYA1383" s="7"/>
      <c r="FYB1383" s="7"/>
      <c r="FYC1383" s="7"/>
      <c r="FYD1383" s="7"/>
      <c r="FYE1383" s="7"/>
      <c r="FYF1383" s="7"/>
      <c r="FYG1383" s="7"/>
      <c r="FYH1383" s="7"/>
      <c r="FYI1383" s="7"/>
      <c r="FYJ1383" s="7"/>
      <c r="FYK1383" s="7"/>
      <c r="FYL1383" s="7"/>
      <c r="FYM1383" s="7"/>
      <c r="FYN1383" s="7"/>
      <c r="FYO1383" s="7"/>
      <c r="FYP1383" s="7"/>
      <c r="FYQ1383" s="7"/>
      <c r="FYR1383" s="7"/>
      <c r="FYS1383" s="7"/>
      <c r="FYT1383" s="7"/>
      <c r="FYU1383" s="7"/>
      <c r="FYV1383" s="7"/>
      <c r="FYW1383" s="7"/>
      <c r="FYX1383" s="7"/>
      <c r="FYY1383" s="7"/>
      <c r="FYZ1383" s="7"/>
      <c r="FZA1383" s="7"/>
      <c r="FZB1383" s="7"/>
      <c r="FZC1383" s="7"/>
      <c r="FZD1383" s="7"/>
      <c r="FZE1383" s="7"/>
      <c r="FZF1383" s="7"/>
      <c r="FZG1383" s="7"/>
      <c r="FZH1383" s="7"/>
      <c r="FZI1383" s="7"/>
      <c r="FZJ1383" s="7"/>
      <c r="FZK1383" s="7"/>
      <c r="FZL1383" s="7"/>
      <c r="FZM1383" s="7"/>
      <c r="FZN1383" s="7"/>
      <c r="FZO1383" s="7"/>
      <c r="FZP1383" s="7"/>
      <c r="FZQ1383" s="7"/>
      <c r="FZR1383" s="7"/>
      <c r="FZS1383" s="7"/>
      <c r="FZT1383" s="7"/>
      <c r="FZU1383" s="7"/>
      <c r="FZV1383" s="7"/>
      <c r="FZW1383" s="7"/>
      <c r="FZX1383" s="7"/>
      <c r="FZY1383" s="7"/>
      <c r="FZZ1383" s="7"/>
      <c r="GAA1383" s="7"/>
      <c r="GAB1383" s="7"/>
      <c r="GAC1383" s="7"/>
      <c r="GAD1383" s="7"/>
      <c r="GAE1383" s="7"/>
      <c r="GAF1383" s="7"/>
      <c r="GAG1383" s="7"/>
      <c r="GAH1383" s="7"/>
      <c r="GAI1383" s="7"/>
      <c r="GAJ1383" s="7"/>
      <c r="GAK1383" s="7"/>
      <c r="GAL1383" s="7"/>
      <c r="GAM1383" s="7"/>
      <c r="GAN1383" s="7"/>
      <c r="GAO1383" s="7"/>
      <c r="GAP1383" s="7"/>
      <c r="GAQ1383" s="7"/>
      <c r="GAR1383" s="7"/>
      <c r="GAS1383" s="7"/>
      <c r="GAT1383" s="7"/>
      <c r="GAU1383" s="7"/>
      <c r="GAV1383" s="7"/>
      <c r="GAW1383" s="7"/>
      <c r="GAX1383" s="7"/>
      <c r="GAY1383" s="7"/>
      <c r="GAZ1383" s="7"/>
      <c r="GBA1383" s="7"/>
      <c r="GBB1383" s="7"/>
      <c r="GBC1383" s="7"/>
      <c r="GBD1383" s="7"/>
      <c r="GBE1383" s="7"/>
      <c r="GBF1383" s="7"/>
      <c r="GBG1383" s="7"/>
      <c r="GBH1383" s="7"/>
      <c r="GBI1383" s="7"/>
      <c r="GBJ1383" s="7"/>
      <c r="GBK1383" s="7"/>
      <c r="GBL1383" s="7"/>
      <c r="GBM1383" s="7"/>
      <c r="GBN1383" s="7"/>
      <c r="GBO1383" s="7"/>
      <c r="GBP1383" s="7"/>
      <c r="GBQ1383" s="7"/>
      <c r="GBR1383" s="7"/>
      <c r="GBS1383" s="7"/>
      <c r="GBT1383" s="7"/>
      <c r="GBU1383" s="7"/>
      <c r="GBV1383" s="7"/>
      <c r="GBW1383" s="7"/>
      <c r="GBX1383" s="7"/>
      <c r="GBY1383" s="7"/>
      <c r="GBZ1383" s="7"/>
      <c r="GCA1383" s="7"/>
      <c r="GCB1383" s="7"/>
      <c r="GCC1383" s="7"/>
      <c r="GCD1383" s="7"/>
      <c r="GCE1383" s="7"/>
      <c r="GCF1383" s="7"/>
      <c r="GCG1383" s="7"/>
      <c r="GCH1383" s="7"/>
      <c r="GCI1383" s="7"/>
      <c r="GCJ1383" s="7"/>
      <c r="GCK1383" s="7"/>
      <c r="GCL1383" s="7"/>
      <c r="GCM1383" s="7"/>
      <c r="GCN1383" s="7"/>
      <c r="GCO1383" s="7"/>
      <c r="GCP1383" s="7"/>
      <c r="GCQ1383" s="7"/>
      <c r="GCR1383" s="7"/>
      <c r="GCS1383" s="7"/>
      <c r="GCT1383" s="7"/>
      <c r="GCU1383" s="7"/>
      <c r="GCV1383" s="7"/>
      <c r="GCW1383" s="7"/>
      <c r="GCX1383" s="7"/>
      <c r="GCY1383" s="7"/>
      <c r="GCZ1383" s="7"/>
      <c r="GDA1383" s="7"/>
      <c r="GDB1383" s="7"/>
      <c r="GDC1383" s="7"/>
      <c r="GDD1383" s="7"/>
      <c r="GDE1383" s="7"/>
      <c r="GDF1383" s="7"/>
      <c r="GDG1383" s="7"/>
      <c r="GDH1383" s="7"/>
      <c r="GDI1383" s="7"/>
      <c r="GDJ1383" s="7"/>
      <c r="GDK1383" s="7"/>
      <c r="GDL1383" s="7"/>
      <c r="GDM1383" s="7"/>
      <c r="GDN1383" s="7"/>
      <c r="GDO1383" s="7"/>
      <c r="GDP1383" s="7"/>
      <c r="GDQ1383" s="7"/>
      <c r="GDR1383" s="7"/>
      <c r="GDS1383" s="7"/>
      <c r="GDT1383" s="7"/>
      <c r="GDU1383" s="7"/>
      <c r="GDV1383" s="7"/>
      <c r="GDW1383" s="7"/>
      <c r="GDX1383" s="7"/>
      <c r="GDY1383" s="7"/>
      <c r="GDZ1383" s="7"/>
      <c r="GEA1383" s="7"/>
      <c r="GEB1383" s="7"/>
      <c r="GEC1383" s="7"/>
      <c r="GED1383" s="7"/>
      <c r="GEE1383" s="7"/>
      <c r="GEF1383" s="7"/>
      <c r="GEG1383" s="7"/>
      <c r="GEH1383" s="7"/>
      <c r="GEI1383" s="7"/>
      <c r="GEJ1383" s="7"/>
      <c r="GEK1383" s="7"/>
      <c r="GEL1383" s="7"/>
      <c r="GEM1383" s="7"/>
      <c r="GEN1383" s="7"/>
      <c r="GEO1383" s="7"/>
      <c r="GEP1383" s="7"/>
      <c r="GEQ1383" s="7"/>
      <c r="GER1383" s="7"/>
      <c r="GES1383" s="7"/>
      <c r="GET1383" s="7"/>
      <c r="GEU1383" s="7"/>
      <c r="GEV1383" s="7"/>
      <c r="GEW1383" s="7"/>
      <c r="GEX1383" s="7"/>
      <c r="GEY1383" s="7"/>
      <c r="GEZ1383" s="7"/>
      <c r="GFA1383" s="7"/>
      <c r="GFB1383" s="7"/>
      <c r="GFC1383" s="7"/>
      <c r="GFD1383" s="7"/>
      <c r="GFE1383" s="7"/>
      <c r="GFF1383" s="7"/>
      <c r="GFG1383" s="7"/>
      <c r="GFH1383" s="7"/>
      <c r="GFI1383" s="7"/>
      <c r="GFJ1383" s="7"/>
      <c r="GFK1383" s="7"/>
      <c r="GFL1383" s="7"/>
      <c r="GFM1383" s="7"/>
      <c r="GFN1383" s="7"/>
      <c r="GFO1383" s="7"/>
      <c r="GFP1383" s="7"/>
      <c r="GFQ1383" s="7"/>
      <c r="GFR1383" s="7"/>
      <c r="GFS1383" s="7"/>
      <c r="GFT1383" s="7"/>
      <c r="GFU1383" s="7"/>
      <c r="GFV1383" s="7"/>
      <c r="GFW1383" s="7"/>
      <c r="GFX1383" s="7"/>
      <c r="GFY1383" s="7"/>
      <c r="GFZ1383" s="7"/>
      <c r="GGA1383" s="7"/>
      <c r="GGB1383" s="7"/>
      <c r="GGC1383" s="7"/>
      <c r="GGD1383" s="7"/>
      <c r="GGE1383" s="7"/>
      <c r="GGF1383" s="7"/>
      <c r="GGG1383" s="7"/>
      <c r="GGH1383" s="7"/>
      <c r="GGI1383" s="7"/>
      <c r="GGJ1383" s="7"/>
      <c r="GGK1383" s="7"/>
      <c r="GGL1383" s="7"/>
      <c r="GGM1383" s="7"/>
      <c r="GGN1383" s="7"/>
      <c r="GGO1383" s="7"/>
      <c r="GGP1383" s="7"/>
      <c r="GGQ1383" s="7"/>
      <c r="GGR1383" s="7"/>
      <c r="GGS1383" s="7"/>
      <c r="GGT1383" s="7"/>
      <c r="GGU1383" s="7"/>
      <c r="GGV1383" s="7"/>
      <c r="GGW1383" s="7"/>
      <c r="GGX1383" s="7"/>
      <c r="GGY1383" s="7"/>
      <c r="GGZ1383" s="7"/>
      <c r="GHA1383" s="7"/>
      <c r="GHB1383" s="7"/>
      <c r="GHC1383" s="7"/>
      <c r="GHD1383" s="7"/>
      <c r="GHE1383" s="7"/>
      <c r="GHF1383" s="7"/>
      <c r="GHG1383" s="7"/>
      <c r="GHH1383" s="7"/>
      <c r="GHI1383" s="7"/>
      <c r="GHJ1383" s="7"/>
      <c r="GHK1383" s="7"/>
      <c r="GHL1383" s="7"/>
      <c r="GHM1383" s="7"/>
      <c r="GHN1383" s="7"/>
      <c r="GHO1383" s="7"/>
      <c r="GHP1383" s="7"/>
      <c r="GHQ1383" s="7"/>
      <c r="GHR1383" s="7"/>
      <c r="GHS1383" s="7"/>
      <c r="GHT1383" s="7"/>
      <c r="GHU1383" s="7"/>
      <c r="GHV1383" s="7"/>
      <c r="GHW1383" s="7"/>
      <c r="GHX1383" s="7"/>
      <c r="GHY1383" s="7"/>
      <c r="GHZ1383" s="7"/>
      <c r="GIA1383" s="7"/>
      <c r="GIB1383" s="7"/>
      <c r="GIC1383" s="7"/>
      <c r="GID1383" s="7"/>
      <c r="GIE1383" s="7"/>
      <c r="GIF1383" s="7"/>
      <c r="GIG1383" s="7"/>
      <c r="GIH1383" s="7"/>
      <c r="GII1383" s="7"/>
      <c r="GIJ1383" s="7"/>
      <c r="GIK1383" s="7"/>
      <c r="GIL1383" s="7"/>
      <c r="GIM1383" s="7"/>
      <c r="GIN1383" s="7"/>
      <c r="GIO1383" s="7"/>
      <c r="GIP1383" s="7"/>
      <c r="GIQ1383" s="7"/>
      <c r="GIR1383" s="7"/>
      <c r="GIS1383" s="7"/>
      <c r="GIT1383" s="7"/>
      <c r="GIU1383" s="7"/>
      <c r="GIV1383" s="7"/>
      <c r="GIW1383" s="7"/>
      <c r="GIX1383" s="7"/>
      <c r="GIY1383" s="7"/>
      <c r="GIZ1383" s="7"/>
      <c r="GJA1383" s="7"/>
      <c r="GJB1383" s="7"/>
      <c r="GJC1383" s="7"/>
      <c r="GJD1383" s="7"/>
      <c r="GJE1383" s="7"/>
      <c r="GJF1383" s="7"/>
      <c r="GJG1383" s="7"/>
      <c r="GJH1383" s="7"/>
      <c r="GJI1383" s="7"/>
      <c r="GJJ1383" s="7"/>
      <c r="GJK1383" s="7"/>
      <c r="GJL1383" s="7"/>
      <c r="GJM1383" s="7"/>
      <c r="GJN1383" s="7"/>
      <c r="GJO1383" s="7"/>
      <c r="GJP1383" s="7"/>
      <c r="GJQ1383" s="7"/>
      <c r="GJR1383" s="7"/>
      <c r="GJS1383" s="7"/>
      <c r="GJT1383" s="7"/>
      <c r="GJU1383" s="7"/>
      <c r="GJV1383" s="7"/>
      <c r="GJW1383" s="7"/>
      <c r="GJX1383" s="7"/>
      <c r="GJY1383" s="7"/>
      <c r="GJZ1383" s="7"/>
      <c r="GKA1383" s="7"/>
      <c r="GKB1383" s="7"/>
      <c r="GKC1383" s="7"/>
      <c r="GKD1383" s="7"/>
      <c r="GKE1383" s="7"/>
      <c r="GKF1383" s="7"/>
      <c r="GKG1383" s="7"/>
      <c r="GKH1383" s="7"/>
      <c r="GKI1383" s="7"/>
      <c r="GKJ1383" s="7"/>
      <c r="GKK1383" s="7"/>
      <c r="GKL1383" s="7"/>
      <c r="GKM1383" s="7"/>
      <c r="GKN1383" s="7"/>
      <c r="GKO1383" s="7"/>
      <c r="GKP1383" s="7"/>
      <c r="GKQ1383" s="7"/>
      <c r="GKR1383" s="7"/>
      <c r="GKS1383" s="7"/>
      <c r="GKT1383" s="7"/>
      <c r="GKU1383" s="7"/>
      <c r="GKV1383" s="7"/>
      <c r="GKW1383" s="7"/>
      <c r="GKX1383" s="7"/>
      <c r="GKY1383" s="7"/>
      <c r="GKZ1383" s="7"/>
      <c r="GLA1383" s="7"/>
      <c r="GLB1383" s="7"/>
      <c r="GLC1383" s="7"/>
      <c r="GLD1383" s="7"/>
      <c r="GLE1383" s="7"/>
      <c r="GLF1383" s="7"/>
      <c r="GLG1383" s="7"/>
      <c r="GLH1383" s="7"/>
      <c r="GLI1383" s="7"/>
      <c r="GLJ1383" s="7"/>
      <c r="GLK1383" s="7"/>
      <c r="GLL1383" s="7"/>
      <c r="GLM1383" s="7"/>
      <c r="GLN1383" s="7"/>
      <c r="GLO1383" s="7"/>
      <c r="GLP1383" s="7"/>
      <c r="GLQ1383" s="7"/>
      <c r="GLR1383" s="7"/>
      <c r="GLS1383" s="7"/>
      <c r="GLT1383" s="7"/>
      <c r="GLU1383" s="7"/>
      <c r="GLV1383" s="7"/>
      <c r="GLW1383" s="7"/>
      <c r="GLX1383" s="7"/>
      <c r="GLY1383" s="7"/>
      <c r="GLZ1383" s="7"/>
      <c r="GMA1383" s="7"/>
      <c r="GMB1383" s="7"/>
      <c r="GMC1383" s="7"/>
      <c r="GMD1383" s="7"/>
      <c r="GME1383" s="7"/>
      <c r="GMF1383" s="7"/>
      <c r="GMG1383" s="7"/>
      <c r="GMH1383" s="7"/>
      <c r="GMI1383" s="7"/>
      <c r="GMJ1383" s="7"/>
      <c r="GMK1383" s="7"/>
      <c r="GML1383" s="7"/>
      <c r="GMM1383" s="7"/>
      <c r="GMN1383" s="7"/>
      <c r="GMO1383" s="7"/>
      <c r="GMP1383" s="7"/>
      <c r="GMQ1383" s="7"/>
      <c r="GMR1383" s="7"/>
      <c r="GMS1383" s="7"/>
      <c r="GMT1383" s="7"/>
      <c r="GMU1383" s="7"/>
      <c r="GMV1383" s="7"/>
      <c r="GMW1383" s="7"/>
      <c r="GMX1383" s="7"/>
      <c r="GMY1383" s="7"/>
      <c r="GMZ1383" s="7"/>
      <c r="GNA1383" s="7"/>
      <c r="GNB1383" s="7"/>
      <c r="GNC1383" s="7"/>
      <c r="GND1383" s="7"/>
      <c r="GNE1383" s="7"/>
      <c r="GNF1383" s="7"/>
      <c r="GNG1383" s="7"/>
      <c r="GNH1383" s="7"/>
      <c r="GNI1383" s="7"/>
      <c r="GNJ1383" s="7"/>
      <c r="GNK1383" s="7"/>
      <c r="GNL1383" s="7"/>
      <c r="GNM1383" s="7"/>
      <c r="GNN1383" s="7"/>
      <c r="GNO1383" s="7"/>
      <c r="GNP1383" s="7"/>
      <c r="GNQ1383" s="7"/>
      <c r="GNR1383" s="7"/>
      <c r="GNS1383" s="7"/>
      <c r="GNT1383" s="7"/>
      <c r="GNU1383" s="7"/>
      <c r="GNV1383" s="7"/>
      <c r="GNW1383" s="7"/>
      <c r="GNX1383" s="7"/>
      <c r="GNY1383" s="7"/>
      <c r="GNZ1383" s="7"/>
      <c r="GOA1383" s="7"/>
      <c r="GOB1383" s="7"/>
      <c r="GOC1383" s="7"/>
      <c r="GOD1383" s="7"/>
      <c r="GOE1383" s="7"/>
      <c r="GOF1383" s="7"/>
      <c r="GOG1383" s="7"/>
      <c r="GOH1383" s="7"/>
      <c r="GOI1383" s="7"/>
      <c r="GOJ1383" s="7"/>
      <c r="GOK1383" s="7"/>
      <c r="GOL1383" s="7"/>
      <c r="GOM1383" s="7"/>
      <c r="GON1383" s="7"/>
      <c r="GOO1383" s="7"/>
      <c r="GOP1383" s="7"/>
      <c r="GOQ1383" s="7"/>
      <c r="GOR1383" s="7"/>
      <c r="GOS1383" s="7"/>
      <c r="GOT1383" s="7"/>
      <c r="GOU1383" s="7"/>
      <c r="GOV1383" s="7"/>
      <c r="GOW1383" s="7"/>
      <c r="GOX1383" s="7"/>
      <c r="GOY1383" s="7"/>
      <c r="GOZ1383" s="7"/>
      <c r="GPA1383" s="7"/>
      <c r="GPB1383" s="7"/>
      <c r="GPC1383" s="7"/>
      <c r="GPD1383" s="7"/>
      <c r="GPE1383" s="7"/>
      <c r="GPF1383" s="7"/>
      <c r="GPG1383" s="7"/>
      <c r="GPH1383" s="7"/>
      <c r="GPI1383" s="7"/>
      <c r="GPJ1383" s="7"/>
      <c r="GPK1383" s="7"/>
      <c r="GPL1383" s="7"/>
      <c r="GPM1383" s="7"/>
      <c r="GPN1383" s="7"/>
      <c r="GPO1383" s="7"/>
      <c r="GPP1383" s="7"/>
      <c r="GPQ1383" s="7"/>
      <c r="GPR1383" s="7"/>
      <c r="GPS1383" s="7"/>
      <c r="GPT1383" s="7"/>
      <c r="GPU1383" s="7"/>
      <c r="GPV1383" s="7"/>
      <c r="GPW1383" s="7"/>
      <c r="GPX1383" s="7"/>
      <c r="GPY1383" s="7"/>
      <c r="GPZ1383" s="7"/>
      <c r="GQA1383" s="7"/>
      <c r="GQB1383" s="7"/>
      <c r="GQC1383" s="7"/>
      <c r="GQD1383" s="7"/>
      <c r="GQE1383" s="7"/>
      <c r="GQF1383" s="7"/>
      <c r="GQG1383" s="7"/>
      <c r="GQH1383" s="7"/>
      <c r="GQI1383" s="7"/>
      <c r="GQJ1383" s="7"/>
      <c r="GQK1383" s="7"/>
      <c r="GQL1383" s="7"/>
      <c r="GQM1383" s="7"/>
      <c r="GQN1383" s="7"/>
      <c r="GQO1383" s="7"/>
      <c r="GQP1383" s="7"/>
      <c r="GQQ1383" s="7"/>
      <c r="GQR1383" s="7"/>
      <c r="GQS1383" s="7"/>
      <c r="GQT1383" s="7"/>
      <c r="GQU1383" s="7"/>
      <c r="GQV1383" s="7"/>
      <c r="GQW1383" s="7"/>
      <c r="GQX1383" s="7"/>
      <c r="GQY1383" s="7"/>
      <c r="GQZ1383" s="7"/>
      <c r="GRA1383" s="7"/>
      <c r="GRB1383" s="7"/>
      <c r="GRC1383" s="7"/>
      <c r="GRD1383" s="7"/>
      <c r="GRE1383" s="7"/>
      <c r="GRF1383" s="7"/>
      <c r="GRG1383" s="7"/>
      <c r="GRH1383" s="7"/>
      <c r="GRI1383" s="7"/>
      <c r="GRJ1383" s="7"/>
      <c r="GRK1383" s="7"/>
      <c r="GRL1383" s="7"/>
      <c r="GRM1383" s="7"/>
      <c r="GRN1383" s="7"/>
      <c r="GRO1383" s="7"/>
      <c r="GRP1383" s="7"/>
      <c r="GRQ1383" s="7"/>
      <c r="GRR1383" s="7"/>
      <c r="GRS1383" s="7"/>
      <c r="GRT1383" s="7"/>
      <c r="GRU1383" s="7"/>
      <c r="GRV1383" s="7"/>
      <c r="GRW1383" s="7"/>
      <c r="GRX1383" s="7"/>
      <c r="GRY1383" s="7"/>
      <c r="GRZ1383" s="7"/>
      <c r="GSA1383" s="7"/>
      <c r="GSB1383" s="7"/>
      <c r="GSC1383" s="7"/>
      <c r="GSD1383" s="7"/>
      <c r="GSE1383" s="7"/>
      <c r="GSF1383" s="7"/>
      <c r="GSG1383" s="7"/>
      <c r="GSH1383" s="7"/>
      <c r="GSI1383" s="7"/>
      <c r="GSJ1383" s="7"/>
      <c r="GSK1383" s="7"/>
      <c r="GSL1383" s="7"/>
      <c r="GSM1383" s="7"/>
      <c r="GSN1383" s="7"/>
      <c r="GSO1383" s="7"/>
      <c r="GSP1383" s="7"/>
      <c r="GSQ1383" s="7"/>
      <c r="GSR1383" s="7"/>
      <c r="GSS1383" s="7"/>
      <c r="GST1383" s="7"/>
      <c r="GSU1383" s="7"/>
      <c r="GSV1383" s="7"/>
      <c r="GSW1383" s="7"/>
      <c r="GSX1383" s="7"/>
      <c r="GSY1383" s="7"/>
      <c r="GSZ1383" s="7"/>
      <c r="GTA1383" s="7"/>
      <c r="GTB1383" s="7"/>
      <c r="GTC1383" s="7"/>
      <c r="GTD1383" s="7"/>
      <c r="GTE1383" s="7"/>
      <c r="GTF1383" s="7"/>
      <c r="GTG1383" s="7"/>
      <c r="GTH1383" s="7"/>
      <c r="GTI1383" s="7"/>
      <c r="GTJ1383" s="7"/>
      <c r="GTK1383" s="7"/>
      <c r="GTL1383" s="7"/>
      <c r="GTM1383" s="7"/>
      <c r="GTN1383" s="7"/>
      <c r="GTO1383" s="7"/>
      <c r="GTP1383" s="7"/>
      <c r="GTQ1383" s="7"/>
      <c r="GTR1383" s="7"/>
      <c r="GTS1383" s="7"/>
      <c r="GTT1383" s="7"/>
      <c r="GTU1383" s="7"/>
      <c r="GTV1383" s="7"/>
      <c r="GTW1383" s="7"/>
      <c r="GTX1383" s="7"/>
      <c r="GTY1383" s="7"/>
      <c r="GTZ1383" s="7"/>
      <c r="GUA1383" s="7"/>
      <c r="GUB1383" s="7"/>
      <c r="GUC1383" s="7"/>
      <c r="GUD1383" s="7"/>
      <c r="GUE1383" s="7"/>
      <c r="GUF1383" s="7"/>
      <c r="GUG1383" s="7"/>
      <c r="GUH1383" s="7"/>
      <c r="GUI1383" s="7"/>
      <c r="GUJ1383" s="7"/>
      <c r="GUK1383" s="7"/>
      <c r="GUL1383" s="7"/>
      <c r="GUM1383" s="7"/>
      <c r="GUN1383" s="7"/>
      <c r="GUO1383" s="7"/>
      <c r="GUP1383" s="7"/>
      <c r="GUQ1383" s="7"/>
      <c r="GUR1383" s="7"/>
      <c r="GUS1383" s="7"/>
      <c r="GUT1383" s="7"/>
      <c r="GUU1383" s="7"/>
      <c r="GUV1383" s="7"/>
      <c r="GUW1383" s="7"/>
      <c r="GUX1383" s="7"/>
      <c r="GUY1383" s="7"/>
      <c r="GUZ1383" s="7"/>
      <c r="GVA1383" s="7"/>
      <c r="GVB1383" s="7"/>
      <c r="GVC1383" s="7"/>
      <c r="GVD1383" s="7"/>
      <c r="GVE1383" s="7"/>
      <c r="GVF1383" s="7"/>
      <c r="GVG1383" s="7"/>
      <c r="GVH1383" s="7"/>
      <c r="GVI1383" s="7"/>
      <c r="GVJ1383" s="7"/>
      <c r="GVK1383" s="7"/>
      <c r="GVL1383" s="7"/>
      <c r="GVM1383" s="7"/>
      <c r="GVN1383" s="7"/>
      <c r="GVO1383" s="7"/>
      <c r="GVP1383" s="7"/>
      <c r="GVQ1383" s="7"/>
      <c r="GVR1383" s="7"/>
      <c r="GVS1383" s="7"/>
      <c r="GVT1383" s="7"/>
      <c r="GVU1383" s="7"/>
      <c r="GVV1383" s="7"/>
      <c r="GVW1383" s="7"/>
      <c r="GVX1383" s="7"/>
      <c r="GVY1383" s="7"/>
      <c r="GVZ1383" s="7"/>
      <c r="GWA1383" s="7"/>
      <c r="GWB1383" s="7"/>
      <c r="GWC1383" s="7"/>
      <c r="GWD1383" s="7"/>
      <c r="GWE1383" s="7"/>
      <c r="GWF1383" s="7"/>
      <c r="GWG1383" s="7"/>
      <c r="GWH1383" s="7"/>
      <c r="GWI1383" s="7"/>
      <c r="GWJ1383" s="7"/>
      <c r="GWK1383" s="7"/>
      <c r="GWL1383" s="7"/>
      <c r="GWM1383" s="7"/>
      <c r="GWN1383" s="7"/>
      <c r="GWO1383" s="7"/>
      <c r="GWP1383" s="7"/>
      <c r="GWQ1383" s="7"/>
      <c r="GWR1383" s="7"/>
      <c r="GWS1383" s="7"/>
      <c r="GWT1383" s="7"/>
      <c r="GWU1383" s="7"/>
      <c r="GWV1383" s="7"/>
      <c r="GWW1383" s="7"/>
      <c r="GWX1383" s="7"/>
      <c r="GWY1383" s="7"/>
      <c r="GWZ1383" s="7"/>
      <c r="GXA1383" s="7"/>
      <c r="GXB1383" s="7"/>
      <c r="GXC1383" s="7"/>
      <c r="GXD1383" s="7"/>
      <c r="GXE1383" s="7"/>
      <c r="GXF1383" s="7"/>
      <c r="GXG1383" s="7"/>
      <c r="GXH1383" s="7"/>
      <c r="GXI1383" s="7"/>
      <c r="GXJ1383" s="7"/>
      <c r="GXK1383" s="7"/>
      <c r="GXL1383" s="7"/>
      <c r="GXM1383" s="7"/>
      <c r="GXN1383" s="7"/>
      <c r="GXO1383" s="7"/>
      <c r="GXP1383" s="7"/>
      <c r="GXQ1383" s="7"/>
      <c r="GXR1383" s="7"/>
      <c r="GXS1383" s="7"/>
      <c r="GXT1383" s="7"/>
      <c r="GXU1383" s="7"/>
      <c r="GXV1383" s="7"/>
      <c r="GXW1383" s="7"/>
      <c r="GXX1383" s="7"/>
      <c r="GXY1383" s="7"/>
      <c r="GXZ1383" s="7"/>
      <c r="GYA1383" s="7"/>
      <c r="GYB1383" s="7"/>
      <c r="GYC1383" s="7"/>
      <c r="GYD1383" s="7"/>
      <c r="GYE1383" s="7"/>
      <c r="GYF1383" s="7"/>
      <c r="GYG1383" s="7"/>
      <c r="GYH1383" s="7"/>
      <c r="GYI1383" s="7"/>
      <c r="GYJ1383" s="7"/>
      <c r="GYK1383" s="7"/>
      <c r="GYL1383" s="7"/>
      <c r="GYM1383" s="7"/>
      <c r="GYN1383" s="7"/>
      <c r="GYO1383" s="7"/>
      <c r="GYP1383" s="7"/>
      <c r="GYQ1383" s="7"/>
      <c r="GYR1383" s="7"/>
      <c r="GYS1383" s="7"/>
      <c r="GYT1383" s="7"/>
      <c r="GYU1383" s="7"/>
      <c r="GYV1383" s="7"/>
      <c r="GYW1383" s="7"/>
      <c r="GYX1383" s="7"/>
      <c r="GYY1383" s="7"/>
      <c r="GYZ1383" s="7"/>
      <c r="GZA1383" s="7"/>
      <c r="GZB1383" s="7"/>
      <c r="GZC1383" s="7"/>
      <c r="GZD1383" s="7"/>
      <c r="GZE1383" s="7"/>
      <c r="GZF1383" s="7"/>
      <c r="GZG1383" s="7"/>
      <c r="GZH1383" s="7"/>
      <c r="GZI1383" s="7"/>
      <c r="GZJ1383" s="7"/>
      <c r="GZK1383" s="7"/>
      <c r="GZL1383" s="7"/>
      <c r="GZM1383" s="7"/>
      <c r="GZN1383" s="7"/>
      <c r="GZO1383" s="7"/>
      <c r="GZP1383" s="7"/>
      <c r="GZQ1383" s="7"/>
      <c r="GZR1383" s="7"/>
      <c r="GZS1383" s="7"/>
      <c r="GZT1383" s="7"/>
      <c r="GZU1383" s="7"/>
      <c r="GZV1383" s="7"/>
      <c r="GZW1383" s="7"/>
      <c r="GZX1383" s="7"/>
      <c r="GZY1383" s="7"/>
      <c r="GZZ1383" s="7"/>
      <c r="HAA1383" s="7"/>
      <c r="HAB1383" s="7"/>
      <c r="HAC1383" s="7"/>
      <c r="HAD1383" s="7"/>
      <c r="HAE1383" s="7"/>
      <c r="HAF1383" s="7"/>
      <c r="HAG1383" s="7"/>
      <c r="HAH1383" s="7"/>
      <c r="HAI1383" s="7"/>
      <c r="HAJ1383" s="7"/>
      <c r="HAK1383" s="7"/>
      <c r="HAL1383" s="7"/>
      <c r="HAM1383" s="7"/>
      <c r="HAN1383" s="7"/>
      <c r="HAO1383" s="7"/>
      <c r="HAP1383" s="7"/>
      <c r="HAQ1383" s="7"/>
      <c r="HAR1383" s="7"/>
      <c r="HAS1383" s="7"/>
      <c r="HAT1383" s="7"/>
      <c r="HAU1383" s="7"/>
      <c r="HAV1383" s="7"/>
      <c r="HAW1383" s="7"/>
      <c r="HAX1383" s="7"/>
      <c r="HAY1383" s="7"/>
      <c r="HAZ1383" s="7"/>
      <c r="HBA1383" s="7"/>
      <c r="HBB1383" s="7"/>
      <c r="HBC1383" s="7"/>
      <c r="HBD1383" s="7"/>
      <c r="HBE1383" s="7"/>
      <c r="HBF1383" s="7"/>
      <c r="HBG1383" s="7"/>
      <c r="HBH1383" s="7"/>
      <c r="HBI1383" s="7"/>
      <c r="HBJ1383" s="7"/>
      <c r="HBK1383" s="7"/>
      <c r="HBL1383" s="7"/>
      <c r="HBM1383" s="7"/>
      <c r="HBN1383" s="7"/>
      <c r="HBO1383" s="7"/>
      <c r="HBP1383" s="7"/>
      <c r="HBQ1383" s="7"/>
      <c r="HBR1383" s="7"/>
      <c r="HBS1383" s="7"/>
      <c r="HBT1383" s="7"/>
      <c r="HBU1383" s="7"/>
      <c r="HBV1383" s="7"/>
      <c r="HBW1383" s="7"/>
      <c r="HBX1383" s="7"/>
      <c r="HBY1383" s="7"/>
      <c r="HBZ1383" s="7"/>
      <c r="HCA1383" s="7"/>
      <c r="HCB1383" s="7"/>
      <c r="HCC1383" s="7"/>
      <c r="HCD1383" s="7"/>
      <c r="HCE1383" s="7"/>
      <c r="HCF1383" s="7"/>
      <c r="HCG1383" s="7"/>
      <c r="HCH1383" s="7"/>
      <c r="HCI1383" s="7"/>
      <c r="HCJ1383" s="7"/>
      <c r="HCK1383" s="7"/>
      <c r="HCL1383" s="7"/>
      <c r="HCM1383" s="7"/>
      <c r="HCN1383" s="7"/>
      <c r="HCO1383" s="7"/>
      <c r="HCP1383" s="7"/>
      <c r="HCQ1383" s="7"/>
      <c r="HCR1383" s="7"/>
      <c r="HCS1383" s="7"/>
      <c r="HCT1383" s="7"/>
      <c r="HCU1383" s="7"/>
      <c r="HCV1383" s="7"/>
      <c r="HCW1383" s="7"/>
      <c r="HCX1383" s="7"/>
      <c r="HCY1383" s="7"/>
      <c r="HCZ1383" s="7"/>
      <c r="HDA1383" s="7"/>
      <c r="HDB1383" s="7"/>
      <c r="HDC1383" s="7"/>
      <c r="HDD1383" s="7"/>
      <c r="HDE1383" s="7"/>
      <c r="HDF1383" s="7"/>
      <c r="HDG1383" s="7"/>
      <c r="HDH1383" s="7"/>
      <c r="HDI1383" s="7"/>
      <c r="HDJ1383" s="7"/>
      <c r="HDK1383" s="7"/>
      <c r="HDL1383" s="7"/>
      <c r="HDM1383" s="7"/>
      <c r="HDN1383" s="7"/>
      <c r="HDO1383" s="7"/>
      <c r="HDP1383" s="7"/>
      <c r="HDQ1383" s="7"/>
      <c r="HDR1383" s="7"/>
      <c r="HDS1383" s="7"/>
      <c r="HDT1383" s="7"/>
      <c r="HDU1383" s="7"/>
      <c r="HDV1383" s="7"/>
      <c r="HDW1383" s="7"/>
      <c r="HDX1383" s="7"/>
      <c r="HDY1383" s="7"/>
      <c r="HDZ1383" s="7"/>
      <c r="HEA1383" s="7"/>
      <c r="HEB1383" s="7"/>
      <c r="HEC1383" s="7"/>
      <c r="HED1383" s="7"/>
      <c r="HEE1383" s="7"/>
      <c r="HEF1383" s="7"/>
      <c r="HEG1383" s="7"/>
      <c r="HEH1383" s="7"/>
      <c r="HEI1383" s="7"/>
      <c r="HEJ1383" s="7"/>
      <c r="HEK1383" s="7"/>
      <c r="HEL1383" s="7"/>
      <c r="HEM1383" s="7"/>
      <c r="HEN1383" s="7"/>
      <c r="HEO1383" s="7"/>
      <c r="HEP1383" s="7"/>
      <c r="HEQ1383" s="7"/>
      <c r="HER1383" s="7"/>
      <c r="HES1383" s="7"/>
      <c r="HET1383" s="7"/>
      <c r="HEU1383" s="7"/>
      <c r="HEV1383" s="7"/>
      <c r="HEW1383" s="7"/>
      <c r="HEX1383" s="7"/>
      <c r="HEY1383" s="7"/>
      <c r="HEZ1383" s="7"/>
      <c r="HFA1383" s="7"/>
      <c r="HFB1383" s="7"/>
      <c r="HFC1383" s="7"/>
      <c r="HFD1383" s="7"/>
      <c r="HFE1383" s="7"/>
      <c r="HFF1383" s="7"/>
      <c r="HFG1383" s="7"/>
      <c r="HFH1383" s="7"/>
      <c r="HFI1383" s="7"/>
      <c r="HFJ1383" s="7"/>
      <c r="HFK1383" s="7"/>
      <c r="HFL1383" s="7"/>
      <c r="HFM1383" s="7"/>
      <c r="HFN1383" s="7"/>
      <c r="HFO1383" s="7"/>
      <c r="HFP1383" s="7"/>
      <c r="HFQ1383" s="7"/>
      <c r="HFR1383" s="7"/>
      <c r="HFS1383" s="7"/>
      <c r="HFT1383" s="7"/>
      <c r="HFU1383" s="7"/>
      <c r="HFV1383" s="7"/>
      <c r="HFW1383" s="7"/>
      <c r="HFX1383" s="7"/>
      <c r="HFY1383" s="7"/>
      <c r="HFZ1383" s="7"/>
      <c r="HGA1383" s="7"/>
      <c r="HGB1383" s="7"/>
      <c r="HGC1383" s="7"/>
      <c r="HGD1383" s="7"/>
      <c r="HGE1383" s="7"/>
      <c r="HGF1383" s="7"/>
      <c r="HGG1383" s="7"/>
      <c r="HGH1383" s="7"/>
      <c r="HGI1383" s="7"/>
      <c r="HGJ1383" s="7"/>
      <c r="HGK1383" s="7"/>
      <c r="HGL1383" s="7"/>
      <c r="HGM1383" s="7"/>
      <c r="HGN1383" s="7"/>
      <c r="HGO1383" s="7"/>
      <c r="HGP1383" s="7"/>
      <c r="HGQ1383" s="7"/>
      <c r="HGR1383" s="7"/>
      <c r="HGS1383" s="7"/>
      <c r="HGT1383" s="7"/>
      <c r="HGU1383" s="7"/>
      <c r="HGV1383" s="7"/>
      <c r="HGW1383" s="7"/>
      <c r="HGX1383" s="7"/>
      <c r="HGY1383" s="7"/>
      <c r="HGZ1383" s="7"/>
      <c r="HHA1383" s="7"/>
      <c r="HHB1383" s="7"/>
      <c r="HHC1383" s="7"/>
      <c r="HHD1383" s="7"/>
      <c r="HHE1383" s="7"/>
      <c r="HHF1383" s="7"/>
      <c r="HHG1383" s="7"/>
      <c r="HHH1383" s="7"/>
      <c r="HHI1383" s="7"/>
      <c r="HHJ1383" s="7"/>
      <c r="HHK1383" s="7"/>
      <c r="HHL1383" s="7"/>
      <c r="HHM1383" s="7"/>
      <c r="HHN1383" s="7"/>
      <c r="HHO1383" s="7"/>
      <c r="HHP1383" s="7"/>
      <c r="HHQ1383" s="7"/>
      <c r="HHR1383" s="7"/>
      <c r="HHS1383" s="7"/>
      <c r="HHT1383" s="7"/>
      <c r="HHU1383" s="7"/>
      <c r="HHV1383" s="7"/>
      <c r="HHW1383" s="7"/>
      <c r="HHX1383" s="7"/>
      <c r="HHY1383" s="7"/>
      <c r="HHZ1383" s="7"/>
      <c r="HIA1383" s="7"/>
      <c r="HIB1383" s="7"/>
      <c r="HIC1383" s="7"/>
      <c r="HID1383" s="7"/>
      <c r="HIE1383" s="7"/>
      <c r="HIF1383" s="7"/>
      <c r="HIG1383" s="7"/>
      <c r="HIH1383" s="7"/>
      <c r="HII1383" s="7"/>
      <c r="HIJ1383" s="7"/>
      <c r="HIK1383" s="7"/>
      <c r="HIL1383" s="7"/>
      <c r="HIM1383" s="7"/>
      <c r="HIN1383" s="7"/>
      <c r="HIO1383" s="7"/>
      <c r="HIP1383" s="7"/>
      <c r="HIQ1383" s="7"/>
      <c r="HIR1383" s="7"/>
      <c r="HIS1383" s="7"/>
      <c r="HIT1383" s="7"/>
      <c r="HIU1383" s="7"/>
      <c r="HIV1383" s="7"/>
      <c r="HIW1383" s="7"/>
      <c r="HIX1383" s="7"/>
      <c r="HIY1383" s="7"/>
      <c r="HIZ1383" s="7"/>
      <c r="HJA1383" s="7"/>
      <c r="HJB1383" s="7"/>
      <c r="HJC1383" s="7"/>
      <c r="HJD1383" s="7"/>
      <c r="HJE1383" s="7"/>
      <c r="HJF1383" s="7"/>
      <c r="HJG1383" s="7"/>
      <c r="HJH1383" s="7"/>
      <c r="HJI1383" s="7"/>
      <c r="HJJ1383" s="7"/>
      <c r="HJK1383" s="7"/>
      <c r="HJL1383" s="7"/>
      <c r="HJM1383" s="7"/>
      <c r="HJN1383" s="7"/>
      <c r="HJO1383" s="7"/>
      <c r="HJP1383" s="7"/>
      <c r="HJQ1383" s="7"/>
      <c r="HJR1383" s="7"/>
      <c r="HJS1383" s="7"/>
      <c r="HJT1383" s="7"/>
      <c r="HJU1383" s="7"/>
      <c r="HJV1383" s="7"/>
      <c r="HJW1383" s="7"/>
      <c r="HJX1383" s="7"/>
      <c r="HJY1383" s="7"/>
      <c r="HJZ1383" s="7"/>
      <c r="HKA1383" s="7"/>
      <c r="HKB1383" s="7"/>
      <c r="HKC1383" s="7"/>
      <c r="HKD1383" s="7"/>
      <c r="HKE1383" s="7"/>
      <c r="HKF1383" s="7"/>
      <c r="HKG1383" s="7"/>
      <c r="HKH1383" s="7"/>
      <c r="HKI1383" s="7"/>
      <c r="HKJ1383" s="7"/>
      <c r="HKK1383" s="7"/>
      <c r="HKL1383" s="7"/>
      <c r="HKM1383" s="7"/>
      <c r="HKN1383" s="7"/>
      <c r="HKO1383" s="7"/>
      <c r="HKP1383" s="7"/>
      <c r="HKQ1383" s="7"/>
      <c r="HKR1383" s="7"/>
      <c r="HKS1383" s="7"/>
      <c r="HKT1383" s="7"/>
      <c r="HKU1383" s="7"/>
      <c r="HKV1383" s="7"/>
      <c r="HKW1383" s="7"/>
      <c r="HKX1383" s="7"/>
      <c r="HKY1383" s="7"/>
      <c r="HKZ1383" s="7"/>
      <c r="HLA1383" s="7"/>
      <c r="HLB1383" s="7"/>
      <c r="HLC1383" s="7"/>
      <c r="HLD1383" s="7"/>
      <c r="HLE1383" s="7"/>
      <c r="HLF1383" s="7"/>
      <c r="HLG1383" s="7"/>
      <c r="HLH1383" s="7"/>
      <c r="HLI1383" s="7"/>
      <c r="HLJ1383" s="7"/>
      <c r="HLK1383" s="7"/>
      <c r="HLL1383" s="7"/>
      <c r="HLM1383" s="7"/>
      <c r="HLN1383" s="7"/>
      <c r="HLO1383" s="7"/>
      <c r="HLP1383" s="7"/>
      <c r="HLQ1383" s="7"/>
      <c r="HLR1383" s="7"/>
      <c r="HLS1383" s="7"/>
      <c r="HLT1383" s="7"/>
      <c r="HLU1383" s="7"/>
      <c r="HLV1383" s="7"/>
      <c r="HLW1383" s="7"/>
      <c r="HLX1383" s="7"/>
      <c r="HLY1383" s="7"/>
      <c r="HLZ1383" s="7"/>
      <c r="HMA1383" s="7"/>
      <c r="HMB1383" s="7"/>
      <c r="HMC1383" s="7"/>
      <c r="HMD1383" s="7"/>
      <c r="HME1383" s="7"/>
      <c r="HMF1383" s="7"/>
      <c r="HMG1383" s="7"/>
      <c r="HMH1383" s="7"/>
      <c r="HMI1383" s="7"/>
      <c r="HMJ1383" s="7"/>
      <c r="HMK1383" s="7"/>
      <c r="HML1383" s="7"/>
      <c r="HMM1383" s="7"/>
      <c r="HMN1383" s="7"/>
      <c r="HMO1383" s="7"/>
      <c r="HMP1383" s="7"/>
      <c r="HMQ1383" s="7"/>
      <c r="HMR1383" s="7"/>
      <c r="HMS1383" s="7"/>
      <c r="HMT1383" s="7"/>
      <c r="HMU1383" s="7"/>
      <c r="HMV1383" s="7"/>
      <c r="HMW1383" s="7"/>
      <c r="HMX1383" s="7"/>
      <c r="HMY1383" s="7"/>
      <c r="HMZ1383" s="7"/>
      <c r="HNA1383" s="7"/>
      <c r="HNB1383" s="7"/>
      <c r="HNC1383" s="7"/>
      <c r="HND1383" s="7"/>
      <c r="HNE1383" s="7"/>
      <c r="HNF1383" s="7"/>
      <c r="HNG1383" s="7"/>
      <c r="HNH1383" s="7"/>
      <c r="HNI1383" s="7"/>
      <c r="HNJ1383" s="7"/>
      <c r="HNK1383" s="7"/>
      <c r="HNL1383" s="7"/>
      <c r="HNM1383" s="7"/>
      <c r="HNN1383" s="7"/>
      <c r="HNO1383" s="7"/>
      <c r="HNP1383" s="7"/>
      <c r="HNQ1383" s="7"/>
      <c r="HNR1383" s="7"/>
      <c r="HNS1383" s="7"/>
      <c r="HNT1383" s="7"/>
      <c r="HNU1383" s="7"/>
      <c r="HNV1383" s="7"/>
      <c r="HNW1383" s="7"/>
      <c r="HNX1383" s="7"/>
      <c r="HNY1383" s="7"/>
      <c r="HNZ1383" s="7"/>
      <c r="HOA1383" s="7"/>
      <c r="HOB1383" s="7"/>
      <c r="HOC1383" s="7"/>
      <c r="HOD1383" s="7"/>
      <c r="HOE1383" s="7"/>
      <c r="HOF1383" s="7"/>
      <c r="HOG1383" s="7"/>
      <c r="HOH1383" s="7"/>
      <c r="HOI1383" s="7"/>
      <c r="HOJ1383" s="7"/>
      <c r="HOK1383" s="7"/>
      <c r="HOL1383" s="7"/>
      <c r="HOM1383" s="7"/>
      <c r="HON1383" s="7"/>
      <c r="HOO1383" s="7"/>
      <c r="HOP1383" s="7"/>
      <c r="HOQ1383" s="7"/>
      <c r="HOR1383" s="7"/>
      <c r="HOS1383" s="7"/>
      <c r="HOT1383" s="7"/>
      <c r="HOU1383" s="7"/>
      <c r="HOV1383" s="7"/>
      <c r="HOW1383" s="7"/>
      <c r="HOX1383" s="7"/>
      <c r="HOY1383" s="7"/>
      <c r="HOZ1383" s="7"/>
      <c r="HPA1383" s="7"/>
      <c r="HPB1383" s="7"/>
      <c r="HPC1383" s="7"/>
      <c r="HPD1383" s="7"/>
      <c r="HPE1383" s="7"/>
      <c r="HPF1383" s="7"/>
      <c r="HPG1383" s="7"/>
      <c r="HPH1383" s="7"/>
      <c r="HPI1383" s="7"/>
      <c r="HPJ1383" s="7"/>
      <c r="HPK1383" s="7"/>
      <c r="HPL1383" s="7"/>
      <c r="HPM1383" s="7"/>
      <c r="HPN1383" s="7"/>
      <c r="HPO1383" s="7"/>
      <c r="HPP1383" s="7"/>
      <c r="HPQ1383" s="7"/>
      <c r="HPR1383" s="7"/>
      <c r="HPS1383" s="7"/>
      <c r="HPT1383" s="7"/>
      <c r="HPU1383" s="7"/>
      <c r="HPV1383" s="7"/>
      <c r="HPW1383" s="7"/>
      <c r="HPX1383" s="7"/>
      <c r="HPY1383" s="7"/>
      <c r="HPZ1383" s="7"/>
      <c r="HQA1383" s="7"/>
      <c r="HQB1383" s="7"/>
      <c r="HQC1383" s="7"/>
      <c r="HQD1383" s="7"/>
      <c r="HQE1383" s="7"/>
      <c r="HQF1383" s="7"/>
      <c r="HQG1383" s="7"/>
      <c r="HQH1383" s="7"/>
      <c r="HQI1383" s="7"/>
      <c r="HQJ1383" s="7"/>
      <c r="HQK1383" s="7"/>
      <c r="HQL1383" s="7"/>
      <c r="HQM1383" s="7"/>
      <c r="HQN1383" s="7"/>
      <c r="HQO1383" s="7"/>
      <c r="HQP1383" s="7"/>
      <c r="HQQ1383" s="7"/>
      <c r="HQR1383" s="7"/>
      <c r="HQS1383" s="7"/>
      <c r="HQT1383" s="7"/>
      <c r="HQU1383" s="7"/>
      <c r="HQV1383" s="7"/>
      <c r="HQW1383" s="7"/>
      <c r="HQX1383" s="7"/>
      <c r="HQY1383" s="7"/>
      <c r="HQZ1383" s="7"/>
      <c r="HRA1383" s="7"/>
      <c r="HRB1383" s="7"/>
      <c r="HRC1383" s="7"/>
      <c r="HRD1383" s="7"/>
      <c r="HRE1383" s="7"/>
      <c r="HRF1383" s="7"/>
      <c r="HRG1383" s="7"/>
      <c r="HRH1383" s="7"/>
      <c r="HRI1383" s="7"/>
      <c r="HRJ1383" s="7"/>
      <c r="HRK1383" s="7"/>
      <c r="HRL1383" s="7"/>
      <c r="HRM1383" s="7"/>
      <c r="HRN1383" s="7"/>
      <c r="HRO1383" s="7"/>
      <c r="HRP1383" s="7"/>
      <c r="HRQ1383" s="7"/>
      <c r="HRR1383" s="7"/>
      <c r="HRS1383" s="7"/>
      <c r="HRT1383" s="7"/>
      <c r="HRU1383" s="7"/>
      <c r="HRV1383" s="7"/>
      <c r="HRW1383" s="7"/>
      <c r="HRX1383" s="7"/>
      <c r="HRY1383" s="7"/>
      <c r="HRZ1383" s="7"/>
      <c r="HSA1383" s="7"/>
      <c r="HSB1383" s="7"/>
      <c r="HSC1383" s="7"/>
      <c r="HSD1383" s="7"/>
      <c r="HSE1383" s="7"/>
      <c r="HSF1383" s="7"/>
      <c r="HSG1383" s="7"/>
      <c r="HSH1383" s="7"/>
      <c r="HSI1383" s="7"/>
      <c r="HSJ1383" s="7"/>
      <c r="HSK1383" s="7"/>
      <c r="HSL1383" s="7"/>
      <c r="HSM1383" s="7"/>
      <c r="HSN1383" s="7"/>
      <c r="HSO1383" s="7"/>
      <c r="HSP1383" s="7"/>
      <c r="HSQ1383" s="7"/>
      <c r="HSR1383" s="7"/>
      <c r="HSS1383" s="7"/>
      <c r="HST1383" s="7"/>
      <c r="HSU1383" s="7"/>
      <c r="HSV1383" s="7"/>
      <c r="HSW1383" s="7"/>
      <c r="HSX1383" s="7"/>
      <c r="HSY1383" s="7"/>
      <c r="HSZ1383" s="7"/>
      <c r="HTA1383" s="7"/>
      <c r="HTB1383" s="7"/>
      <c r="HTC1383" s="7"/>
      <c r="HTD1383" s="7"/>
      <c r="HTE1383" s="7"/>
      <c r="HTF1383" s="7"/>
      <c r="HTG1383" s="7"/>
      <c r="HTH1383" s="7"/>
      <c r="HTI1383" s="7"/>
      <c r="HTJ1383" s="7"/>
      <c r="HTK1383" s="7"/>
      <c r="HTL1383" s="7"/>
      <c r="HTM1383" s="7"/>
      <c r="HTN1383" s="7"/>
      <c r="HTO1383" s="7"/>
      <c r="HTP1383" s="7"/>
      <c r="HTQ1383" s="7"/>
      <c r="HTR1383" s="7"/>
      <c r="HTS1383" s="7"/>
      <c r="HTT1383" s="7"/>
      <c r="HTU1383" s="7"/>
      <c r="HTV1383" s="7"/>
      <c r="HTW1383" s="7"/>
      <c r="HTX1383" s="7"/>
      <c r="HTY1383" s="7"/>
      <c r="HTZ1383" s="7"/>
      <c r="HUA1383" s="7"/>
      <c r="HUB1383" s="7"/>
      <c r="HUC1383" s="7"/>
      <c r="HUD1383" s="7"/>
      <c r="HUE1383" s="7"/>
      <c r="HUF1383" s="7"/>
      <c r="HUG1383" s="7"/>
      <c r="HUH1383" s="7"/>
      <c r="HUI1383" s="7"/>
      <c r="HUJ1383" s="7"/>
      <c r="HUK1383" s="7"/>
      <c r="HUL1383" s="7"/>
      <c r="HUM1383" s="7"/>
      <c r="HUN1383" s="7"/>
      <c r="HUO1383" s="7"/>
      <c r="HUP1383" s="7"/>
      <c r="HUQ1383" s="7"/>
      <c r="HUR1383" s="7"/>
      <c r="HUS1383" s="7"/>
      <c r="HUT1383" s="7"/>
      <c r="HUU1383" s="7"/>
      <c r="HUV1383" s="7"/>
      <c r="HUW1383" s="7"/>
      <c r="HUX1383" s="7"/>
      <c r="HUY1383" s="7"/>
      <c r="HUZ1383" s="7"/>
      <c r="HVA1383" s="7"/>
      <c r="HVB1383" s="7"/>
      <c r="HVC1383" s="7"/>
      <c r="HVD1383" s="7"/>
      <c r="HVE1383" s="7"/>
      <c r="HVF1383" s="7"/>
      <c r="HVG1383" s="7"/>
      <c r="HVH1383" s="7"/>
      <c r="HVI1383" s="7"/>
      <c r="HVJ1383" s="7"/>
      <c r="HVK1383" s="7"/>
      <c r="HVL1383" s="7"/>
      <c r="HVM1383" s="7"/>
      <c r="HVN1383" s="7"/>
      <c r="HVO1383" s="7"/>
      <c r="HVP1383" s="7"/>
      <c r="HVQ1383" s="7"/>
      <c r="HVR1383" s="7"/>
      <c r="HVS1383" s="7"/>
      <c r="HVT1383" s="7"/>
      <c r="HVU1383" s="7"/>
      <c r="HVV1383" s="7"/>
      <c r="HVW1383" s="7"/>
      <c r="HVX1383" s="7"/>
      <c r="HVY1383" s="7"/>
      <c r="HVZ1383" s="7"/>
      <c r="HWA1383" s="7"/>
      <c r="HWB1383" s="7"/>
      <c r="HWC1383" s="7"/>
      <c r="HWD1383" s="7"/>
      <c r="HWE1383" s="7"/>
      <c r="HWF1383" s="7"/>
      <c r="HWG1383" s="7"/>
      <c r="HWH1383" s="7"/>
      <c r="HWI1383" s="7"/>
      <c r="HWJ1383" s="7"/>
      <c r="HWK1383" s="7"/>
      <c r="HWL1383" s="7"/>
      <c r="HWM1383" s="7"/>
      <c r="HWN1383" s="7"/>
      <c r="HWO1383" s="7"/>
      <c r="HWP1383" s="7"/>
      <c r="HWQ1383" s="7"/>
      <c r="HWR1383" s="7"/>
      <c r="HWS1383" s="7"/>
      <c r="HWT1383" s="7"/>
      <c r="HWU1383" s="7"/>
      <c r="HWV1383" s="7"/>
      <c r="HWW1383" s="7"/>
      <c r="HWX1383" s="7"/>
      <c r="HWY1383" s="7"/>
      <c r="HWZ1383" s="7"/>
      <c r="HXA1383" s="7"/>
      <c r="HXB1383" s="7"/>
      <c r="HXC1383" s="7"/>
      <c r="HXD1383" s="7"/>
      <c r="HXE1383" s="7"/>
      <c r="HXF1383" s="7"/>
      <c r="HXG1383" s="7"/>
      <c r="HXH1383" s="7"/>
      <c r="HXI1383" s="7"/>
      <c r="HXJ1383" s="7"/>
      <c r="HXK1383" s="7"/>
      <c r="HXL1383" s="7"/>
      <c r="HXM1383" s="7"/>
      <c r="HXN1383" s="7"/>
      <c r="HXO1383" s="7"/>
      <c r="HXP1383" s="7"/>
      <c r="HXQ1383" s="7"/>
      <c r="HXR1383" s="7"/>
      <c r="HXS1383" s="7"/>
      <c r="HXT1383" s="7"/>
      <c r="HXU1383" s="7"/>
      <c r="HXV1383" s="7"/>
      <c r="HXW1383" s="7"/>
      <c r="HXX1383" s="7"/>
      <c r="HXY1383" s="7"/>
      <c r="HXZ1383" s="7"/>
      <c r="HYA1383" s="7"/>
      <c r="HYB1383" s="7"/>
      <c r="HYC1383" s="7"/>
      <c r="HYD1383" s="7"/>
      <c r="HYE1383" s="7"/>
      <c r="HYF1383" s="7"/>
      <c r="HYG1383" s="7"/>
      <c r="HYH1383" s="7"/>
      <c r="HYI1383" s="7"/>
      <c r="HYJ1383" s="7"/>
      <c r="HYK1383" s="7"/>
      <c r="HYL1383" s="7"/>
      <c r="HYM1383" s="7"/>
      <c r="HYN1383" s="7"/>
      <c r="HYO1383" s="7"/>
      <c r="HYP1383" s="7"/>
      <c r="HYQ1383" s="7"/>
      <c r="HYR1383" s="7"/>
      <c r="HYS1383" s="7"/>
      <c r="HYT1383" s="7"/>
      <c r="HYU1383" s="7"/>
      <c r="HYV1383" s="7"/>
      <c r="HYW1383" s="7"/>
      <c r="HYX1383" s="7"/>
      <c r="HYY1383" s="7"/>
      <c r="HYZ1383" s="7"/>
      <c r="HZA1383" s="7"/>
      <c r="HZB1383" s="7"/>
      <c r="HZC1383" s="7"/>
      <c r="HZD1383" s="7"/>
      <c r="HZE1383" s="7"/>
      <c r="HZF1383" s="7"/>
      <c r="HZG1383" s="7"/>
      <c r="HZH1383" s="7"/>
      <c r="HZI1383" s="7"/>
      <c r="HZJ1383" s="7"/>
      <c r="HZK1383" s="7"/>
      <c r="HZL1383" s="7"/>
      <c r="HZM1383" s="7"/>
      <c r="HZN1383" s="7"/>
      <c r="HZO1383" s="7"/>
      <c r="HZP1383" s="7"/>
      <c r="HZQ1383" s="7"/>
      <c r="HZR1383" s="7"/>
      <c r="HZS1383" s="7"/>
      <c r="HZT1383" s="7"/>
      <c r="HZU1383" s="7"/>
      <c r="HZV1383" s="7"/>
      <c r="HZW1383" s="7"/>
      <c r="HZX1383" s="7"/>
      <c r="HZY1383" s="7"/>
      <c r="HZZ1383" s="7"/>
      <c r="IAA1383" s="7"/>
      <c r="IAB1383" s="7"/>
      <c r="IAC1383" s="7"/>
      <c r="IAD1383" s="7"/>
      <c r="IAE1383" s="7"/>
      <c r="IAF1383" s="7"/>
      <c r="IAG1383" s="7"/>
      <c r="IAH1383" s="7"/>
      <c r="IAI1383" s="7"/>
      <c r="IAJ1383" s="7"/>
      <c r="IAK1383" s="7"/>
      <c r="IAL1383" s="7"/>
      <c r="IAM1383" s="7"/>
      <c r="IAN1383" s="7"/>
      <c r="IAO1383" s="7"/>
      <c r="IAP1383" s="7"/>
      <c r="IAQ1383" s="7"/>
      <c r="IAR1383" s="7"/>
      <c r="IAS1383" s="7"/>
      <c r="IAT1383" s="7"/>
      <c r="IAU1383" s="7"/>
      <c r="IAV1383" s="7"/>
      <c r="IAW1383" s="7"/>
      <c r="IAX1383" s="7"/>
      <c r="IAY1383" s="7"/>
      <c r="IAZ1383" s="7"/>
      <c r="IBA1383" s="7"/>
      <c r="IBB1383" s="7"/>
      <c r="IBC1383" s="7"/>
      <c r="IBD1383" s="7"/>
      <c r="IBE1383" s="7"/>
      <c r="IBF1383" s="7"/>
      <c r="IBG1383" s="7"/>
      <c r="IBH1383" s="7"/>
      <c r="IBI1383" s="7"/>
      <c r="IBJ1383" s="7"/>
      <c r="IBK1383" s="7"/>
      <c r="IBL1383" s="7"/>
      <c r="IBM1383" s="7"/>
      <c r="IBN1383" s="7"/>
      <c r="IBO1383" s="7"/>
      <c r="IBP1383" s="7"/>
      <c r="IBQ1383" s="7"/>
      <c r="IBR1383" s="7"/>
      <c r="IBS1383" s="7"/>
      <c r="IBT1383" s="7"/>
      <c r="IBU1383" s="7"/>
      <c r="IBV1383" s="7"/>
      <c r="IBW1383" s="7"/>
      <c r="IBX1383" s="7"/>
      <c r="IBY1383" s="7"/>
      <c r="IBZ1383" s="7"/>
      <c r="ICA1383" s="7"/>
      <c r="ICB1383" s="7"/>
      <c r="ICC1383" s="7"/>
      <c r="ICD1383" s="7"/>
      <c r="ICE1383" s="7"/>
      <c r="ICF1383" s="7"/>
      <c r="ICG1383" s="7"/>
      <c r="ICH1383" s="7"/>
      <c r="ICI1383" s="7"/>
      <c r="ICJ1383" s="7"/>
      <c r="ICK1383" s="7"/>
      <c r="ICL1383" s="7"/>
      <c r="ICM1383" s="7"/>
      <c r="ICN1383" s="7"/>
      <c r="ICO1383" s="7"/>
      <c r="ICP1383" s="7"/>
      <c r="ICQ1383" s="7"/>
      <c r="ICR1383" s="7"/>
      <c r="ICS1383" s="7"/>
      <c r="ICT1383" s="7"/>
      <c r="ICU1383" s="7"/>
      <c r="ICV1383" s="7"/>
      <c r="ICW1383" s="7"/>
      <c r="ICX1383" s="7"/>
      <c r="ICY1383" s="7"/>
      <c r="ICZ1383" s="7"/>
      <c r="IDA1383" s="7"/>
      <c r="IDB1383" s="7"/>
      <c r="IDC1383" s="7"/>
      <c r="IDD1383" s="7"/>
      <c r="IDE1383" s="7"/>
      <c r="IDF1383" s="7"/>
      <c r="IDG1383" s="7"/>
      <c r="IDH1383" s="7"/>
      <c r="IDI1383" s="7"/>
      <c r="IDJ1383" s="7"/>
      <c r="IDK1383" s="7"/>
      <c r="IDL1383" s="7"/>
      <c r="IDM1383" s="7"/>
      <c r="IDN1383" s="7"/>
      <c r="IDO1383" s="7"/>
      <c r="IDP1383" s="7"/>
      <c r="IDQ1383" s="7"/>
      <c r="IDR1383" s="7"/>
      <c r="IDS1383" s="7"/>
      <c r="IDT1383" s="7"/>
      <c r="IDU1383" s="7"/>
      <c r="IDV1383" s="7"/>
      <c r="IDW1383" s="7"/>
      <c r="IDX1383" s="7"/>
      <c r="IDY1383" s="7"/>
      <c r="IDZ1383" s="7"/>
      <c r="IEA1383" s="7"/>
      <c r="IEB1383" s="7"/>
      <c r="IEC1383" s="7"/>
      <c r="IED1383" s="7"/>
      <c r="IEE1383" s="7"/>
      <c r="IEF1383" s="7"/>
      <c r="IEG1383" s="7"/>
      <c r="IEH1383" s="7"/>
      <c r="IEI1383" s="7"/>
      <c r="IEJ1383" s="7"/>
      <c r="IEK1383" s="7"/>
      <c r="IEL1383" s="7"/>
      <c r="IEM1383" s="7"/>
      <c r="IEN1383" s="7"/>
      <c r="IEO1383" s="7"/>
      <c r="IEP1383" s="7"/>
      <c r="IEQ1383" s="7"/>
      <c r="IER1383" s="7"/>
      <c r="IES1383" s="7"/>
      <c r="IET1383" s="7"/>
      <c r="IEU1383" s="7"/>
      <c r="IEV1383" s="7"/>
      <c r="IEW1383" s="7"/>
      <c r="IEX1383" s="7"/>
      <c r="IEY1383" s="7"/>
      <c r="IEZ1383" s="7"/>
      <c r="IFA1383" s="7"/>
      <c r="IFB1383" s="7"/>
      <c r="IFC1383" s="7"/>
      <c r="IFD1383" s="7"/>
      <c r="IFE1383" s="7"/>
      <c r="IFF1383" s="7"/>
      <c r="IFG1383" s="7"/>
      <c r="IFH1383" s="7"/>
      <c r="IFI1383" s="7"/>
      <c r="IFJ1383" s="7"/>
      <c r="IFK1383" s="7"/>
      <c r="IFL1383" s="7"/>
      <c r="IFM1383" s="7"/>
      <c r="IFN1383" s="7"/>
      <c r="IFO1383" s="7"/>
      <c r="IFP1383" s="7"/>
      <c r="IFQ1383" s="7"/>
      <c r="IFR1383" s="7"/>
      <c r="IFS1383" s="7"/>
      <c r="IFT1383" s="7"/>
      <c r="IFU1383" s="7"/>
      <c r="IFV1383" s="7"/>
      <c r="IFW1383" s="7"/>
      <c r="IFX1383" s="7"/>
      <c r="IFY1383" s="7"/>
      <c r="IFZ1383" s="7"/>
      <c r="IGA1383" s="7"/>
      <c r="IGB1383" s="7"/>
      <c r="IGC1383" s="7"/>
      <c r="IGD1383" s="7"/>
      <c r="IGE1383" s="7"/>
      <c r="IGF1383" s="7"/>
      <c r="IGG1383" s="7"/>
      <c r="IGH1383" s="7"/>
      <c r="IGI1383" s="7"/>
      <c r="IGJ1383" s="7"/>
      <c r="IGK1383" s="7"/>
      <c r="IGL1383" s="7"/>
      <c r="IGM1383" s="7"/>
      <c r="IGN1383" s="7"/>
      <c r="IGO1383" s="7"/>
      <c r="IGP1383" s="7"/>
      <c r="IGQ1383" s="7"/>
      <c r="IGR1383" s="7"/>
      <c r="IGS1383" s="7"/>
      <c r="IGT1383" s="7"/>
      <c r="IGU1383" s="7"/>
      <c r="IGV1383" s="7"/>
      <c r="IGW1383" s="7"/>
      <c r="IGX1383" s="7"/>
      <c r="IGY1383" s="7"/>
      <c r="IGZ1383" s="7"/>
      <c r="IHA1383" s="7"/>
      <c r="IHB1383" s="7"/>
      <c r="IHC1383" s="7"/>
      <c r="IHD1383" s="7"/>
      <c r="IHE1383" s="7"/>
      <c r="IHF1383" s="7"/>
      <c r="IHG1383" s="7"/>
      <c r="IHH1383" s="7"/>
      <c r="IHI1383" s="7"/>
      <c r="IHJ1383" s="7"/>
      <c r="IHK1383" s="7"/>
      <c r="IHL1383" s="7"/>
      <c r="IHM1383" s="7"/>
      <c r="IHN1383" s="7"/>
      <c r="IHO1383" s="7"/>
      <c r="IHP1383" s="7"/>
      <c r="IHQ1383" s="7"/>
      <c r="IHR1383" s="7"/>
      <c r="IHS1383" s="7"/>
      <c r="IHT1383" s="7"/>
      <c r="IHU1383" s="7"/>
      <c r="IHV1383" s="7"/>
      <c r="IHW1383" s="7"/>
      <c r="IHX1383" s="7"/>
      <c r="IHY1383" s="7"/>
      <c r="IHZ1383" s="7"/>
      <c r="IIA1383" s="7"/>
      <c r="IIB1383" s="7"/>
      <c r="IIC1383" s="7"/>
      <c r="IID1383" s="7"/>
      <c r="IIE1383" s="7"/>
      <c r="IIF1383" s="7"/>
      <c r="IIG1383" s="7"/>
      <c r="IIH1383" s="7"/>
      <c r="III1383" s="7"/>
      <c r="IIJ1383" s="7"/>
      <c r="IIK1383" s="7"/>
      <c r="IIL1383" s="7"/>
      <c r="IIM1383" s="7"/>
      <c r="IIN1383" s="7"/>
      <c r="IIO1383" s="7"/>
      <c r="IIP1383" s="7"/>
      <c r="IIQ1383" s="7"/>
      <c r="IIR1383" s="7"/>
      <c r="IIS1383" s="7"/>
      <c r="IIT1383" s="7"/>
      <c r="IIU1383" s="7"/>
      <c r="IIV1383" s="7"/>
      <c r="IIW1383" s="7"/>
      <c r="IIX1383" s="7"/>
      <c r="IIY1383" s="7"/>
      <c r="IIZ1383" s="7"/>
      <c r="IJA1383" s="7"/>
      <c r="IJB1383" s="7"/>
      <c r="IJC1383" s="7"/>
      <c r="IJD1383" s="7"/>
      <c r="IJE1383" s="7"/>
      <c r="IJF1383" s="7"/>
      <c r="IJG1383" s="7"/>
      <c r="IJH1383" s="7"/>
      <c r="IJI1383" s="7"/>
      <c r="IJJ1383" s="7"/>
      <c r="IJK1383" s="7"/>
      <c r="IJL1383" s="7"/>
      <c r="IJM1383" s="7"/>
      <c r="IJN1383" s="7"/>
      <c r="IJO1383" s="7"/>
      <c r="IJP1383" s="7"/>
      <c r="IJQ1383" s="7"/>
      <c r="IJR1383" s="7"/>
      <c r="IJS1383" s="7"/>
      <c r="IJT1383" s="7"/>
      <c r="IJU1383" s="7"/>
      <c r="IJV1383" s="7"/>
      <c r="IJW1383" s="7"/>
      <c r="IJX1383" s="7"/>
      <c r="IJY1383" s="7"/>
      <c r="IJZ1383" s="7"/>
      <c r="IKA1383" s="7"/>
      <c r="IKB1383" s="7"/>
      <c r="IKC1383" s="7"/>
      <c r="IKD1383" s="7"/>
      <c r="IKE1383" s="7"/>
      <c r="IKF1383" s="7"/>
      <c r="IKG1383" s="7"/>
      <c r="IKH1383" s="7"/>
      <c r="IKI1383" s="7"/>
      <c r="IKJ1383" s="7"/>
      <c r="IKK1383" s="7"/>
      <c r="IKL1383" s="7"/>
      <c r="IKM1383" s="7"/>
      <c r="IKN1383" s="7"/>
      <c r="IKO1383" s="7"/>
      <c r="IKP1383" s="7"/>
      <c r="IKQ1383" s="7"/>
      <c r="IKR1383" s="7"/>
      <c r="IKS1383" s="7"/>
      <c r="IKT1383" s="7"/>
      <c r="IKU1383" s="7"/>
      <c r="IKV1383" s="7"/>
      <c r="IKW1383" s="7"/>
      <c r="IKX1383" s="7"/>
      <c r="IKY1383" s="7"/>
      <c r="IKZ1383" s="7"/>
      <c r="ILA1383" s="7"/>
      <c r="ILB1383" s="7"/>
      <c r="ILC1383" s="7"/>
      <c r="ILD1383" s="7"/>
      <c r="ILE1383" s="7"/>
      <c r="ILF1383" s="7"/>
      <c r="ILG1383" s="7"/>
      <c r="ILH1383" s="7"/>
      <c r="ILI1383" s="7"/>
      <c r="ILJ1383" s="7"/>
      <c r="ILK1383" s="7"/>
      <c r="ILL1383" s="7"/>
      <c r="ILM1383" s="7"/>
      <c r="ILN1383" s="7"/>
      <c r="ILO1383" s="7"/>
      <c r="ILP1383" s="7"/>
      <c r="ILQ1383" s="7"/>
      <c r="ILR1383" s="7"/>
      <c r="ILS1383" s="7"/>
      <c r="ILT1383" s="7"/>
      <c r="ILU1383" s="7"/>
      <c r="ILV1383" s="7"/>
      <c r="ILW1383" s="7"/>
      <c r="ILX1383" s="7"/>
      <c r="ILY1383" s="7"/>
      <c r="ILZ1383" s="7"/>
      <c r="IMA1383" s="7"/>
      <c r="IMB1383" s="7"/>
      <c r="IMC1383" s="7"/>
      <c r="IMD1383" s="7"/>
      <c r="IME1383" s="7"/>
      <c r="IMF1383" s="7"/>
      <c r="IMG1383" s="7"/>
      <c r="IMH1383" s="7"/>
      <c r="IMI1383" s="7"/>
      <c r="IMJ1383" s="7"/>
      <c r="IMK1383" s="7"/>
      <c r="IML1383" s="7"/>
      <c r="IMM1383" s="7"/>
      <c r="IMN1383" s="7"/>
      <c r="IMO1383" s="7"/>
      <c r="IMP1383" s="7"/>
      <c r="IMQ1383" s="7"/>
      <c r="IMR1383" s="7"/>
      <c r="IMS1383" s="7"/>
      <c r="IMT1383" s="7"/>
      <c r="IMU1383" s="7"/>
      <c r="IMV1383" s="7"/>
      <c r="IMW1383" s="7"/>
      <c r="IMX1383" s="7"/>
      <c r="IMY1383" s="7"/>
      <c r="IMZ1383" s="7"/>
      <c r="INA1383" s="7"/>
      <c r="INB1383" s="7"/>
      <c r="INC1383" s="7"/>
      <c r="IND1383" s="7"/>
      <c r="INE1383" s="7"/>
      <c r="INF1383" s="7"/>
      <c r="ING1383" s="7"/>
      <c r="INH1383" s="7"/>
      <c r="INI1383" s="7"/>
      <c r="INJ1383" s="7"/>
      <c r="INK1383" s="7"/>
      <c r="INL1383" s="7"/>
      <c r="INM1383" s="7"/>
      <c r="INN1383" s="7"/>
      <c r="INO1383" s="7"/>
      <c r="INP1383" s="7"/>
      <c r="INQ1383" s="7"/>
      <c r="INR1383" s="7"/>
      <c r="INS1383" s="7"/>
      <c r="INT1383" s="7"/>
      <c r="INU1383" s="7"/>
      <c r="INV1383" s="7"/>
      <c r="INW1383" s="7"/>
      <c r="INX1383" s="7"/>
      <c r="INY1383" s="7"/>
      <c r="INZ1383" s="7"/>
      <c r="IOA1383" s="7"/>
      <c r="IOB1383" s="7"/>
      <c r="IOC1383" s="7"/>
      <c r="IOD1383" s="7"/>
      <c r="IOE1383" s="7"/>
      <c r="IOF1383" s="7"/>
      <c r="IOG1383" s="7"/>
      <c r="IOH1383" s="7"/>
      <c r="IOI1383" s="7"/>
      <c r="IOJ1383" s="7"/>
      <c r="IOK1383" s="7"/>
      <c r="IOL1383" s="7"/>
      <c r="IOM1383" s="7"/>
      <c r="ION1383" s="7"/>
      <c r="IOO1383" s="7"/>
      <c r="IOP1383" s="7"/>
      <c r="IOQ1383" s="7"/>
      <c r="IOR1383" s="7"/>
      <c r="IOS1383" s="7"/>
      <c r="IOT1383" s="7"/>
      <c r="IOU1383" s="7"/>
      <c r="IOV1383" s="7"/>
      <c r="IOW1383" s="7"/>
      <c r="IOX1383" s="7"/>
      <c r="IOY1383" s="7"/>
      <c r="IOZ1383" s="7"/>
      <c r="IPA1383" s="7"/>
      <c r="IPB1383" s="7"/>
      <c r="IPC1383" s="7"/>
      <c r="IPD1383" s="7"/>
      <c r="IPE1383" s="7"/>
      <c r="IPF1383" s="7"/>
      <c r="IPG1383" s="7"/>
      <c r="IPH1383" s="7"/>
      <c r="IPI1383" s="7"/>
      <c r="IPJ1383" s="7"/>
      <c r="IPK1383" s="7"/>
      <c r="IPL1383" s="7"/>
      <c r="IPM1383" s="7"/>
      <c r="IPN1383" s="7"/>
      <c r="IPO1383" s="7"/>
      <c r="IPP1383" s="7"/>
      <c r="IPQ1383" s="7"/>
      <c r="IPR1383" s="7"/>
      <c r="IPS1383" s="7"/>
      <c r="IPT1383" s="7"/>
      <c r="IPU1383" s="7"/>
      <c r="IPV1383" s="7"/>
      <c r="IPW1383" s="7"/>
      <c r="IPX1383" s="7"/>
      <c r="IPY1383" s="7"/>
      <c r="IPZ1383" s="7"/>
      <c r="IQA1383" s="7"/>
      <c r="IQB1383" s="7"/>
      <c r="IQC1383" s="7"/>
      <c r="IQD1383" s="7"/>
      <c r="IQE1383" s="7"/>
      <c r="IQF1383" s="7"/>
      <c r="IQG1383" s="7"/>
      <c r="IQH1383" s="7"/>
      <c r="IQI1383" s="7"/>
      <c r="IQJ1383" s="7"/>
      <c r="IQK1383" s="7"/>
      <c r="IQL1383" s="7"/>
      <c r="IQM1383" s="7"/>
      <c r="IQN1383" s="7"/>
      <c r="IQO1383" s="7"/>
      <c r="IQP1383" s="7"/>
      <c r="IQQ1383" s="7"/>
      <c r="IQR1383" s="7"/>
      <c r="IQS1383" s="7"/>
      <c r="IQT1383" s="7"/>
      <c r="IQU1383" s="7"/>
      <c r="IQV1383" s="7"/>
      <c r="IQW1383" s="7"/>
      <c r="IQX1383" s="7"/>
      <c r="IQY1383" s="7"/>
      <c r="IQZ1383" s="7"/>
      <c r="IRA1383" s="7"/>
      <c r="IRB1383" s="7"/>
      <c r="IRC1383" s="7"/>
      <c r="IRD1383" s="7"/>
      <c r="IRE1383" s="7"/>
      <c r="IRF1383" s="7"/>
      <c r="IRG1383" s="7"/>
      <c r="IRH1383" s="7"/>
      <c r="IRI1383" s="7"/>
      <c r="IRJ1383" s="7"/>
      <c r="IRK1383" s="7"/>
      <c r="IRL1383" s="7"/>
      <c r="IRM1383" s="7"/>
      <c r="IRN1383" s="7"/>
      <c r="IRO1383" s="7"/>
      <c r="IRP1383" s="7"/>
      <c r="IRQ1383" s="7"/>
      <c r="IRR1383" s="7"/>
      <c r="IRS1383" s="7"/>
      <c r="IRT1383" s="7"/>
      <c r="IRU1383" s="7"/>
      <c r="IRV1383" s="7"/>
      <c r="IRW1383" s="7"/>
      <c r="IRX1383" s="7"/>
      <c r="IRY1383" s="7"/>
      <c r="IRZ1383" s="7"/>
      <c r="ISA1383" s="7"/>
      <c r="ISB1383" s="7"/>
      <c r="ISC1383" s="7"/>
      <c r="ISD1383" s="7"/>
      <c r="ISE1383" s="7"/>
      <c r="ISF1383" s="7"/>
      <c r="ISG1383" s="7"/>
      <c r="ISH1383" s="7"/>
      <c r="ISI1383" s="7"/>
      <c r="ISJ1383" s="7"/>
      <c r="ISK1383" s="7"/>
      <c r="ISL1383" s="7"/>
      <c r="ISM1383" s="7"/>
      <c r="ISN1383" s="7"/>
      <c r="ISO1383" s="7"/>
      <c r="ISP1383" s="7"/>
      <c r="ISQ1383" s="7"/>
      <c r="ISR1383" s="7"/>
      <c r="ISS1383" s="7"/>
      <c r="IST1383" s="7"/>
      <c r="ISU1383" s="7"/>
      <c r="ISV1383" s="7"/>
      <c r="ISW1383" s="7"/>
      <c r="ISX1383" s="7"/>
      <c r="ISY1383" s="7"/>
      <c r="ISZ1383" s="7"/>
      <c r="ITA1383" s="7"/>
      <c r="ITB1383" s="7"/>
      <c r="ITC1383" s="7"/>
      <c r="ITD1383" s="7"/>
      <c r="ITE1383" s="7"/>
      <c r="ITF1383" s="7"/>
      <c r="ITG1383" s="7"/>
      <c r="ITH1383" s="7"/>
      <c r="ITI1383" s="7"/>
      <c r="ITJ1383" s="7"/>
      <c r="ITK1383" s="7"/>
      <c r="ITL1383" s="7"/>
      <c r="ITM1383" s="7"/>
      <c r="ITN1383" s="7"/>
      <c r="ITO1383" s="7"/>
      <c r="ITP1383" s="7"/>
      <c r="ITQ1383" s="7"/>
      <c r="ITR1383" s="7"/>
      <c r="ITS1383" s="7"/>
      <c r="ITT1383" s="7"/>
      <c r="ITU1383" s="7"/>
      <c r="ITV1383" s="7"/>
      <c r="ITW1383" s="7"/>
      <c r="ITX1383" s="7"/>
      <c r="ITY1383" s="7"/>
      <c r="ITZ1383" s="7"/>
      <c r="IUA1383" s="7"/>
      <c r="IUB1383" s="7"/>
      <c r="IUC1383" s="7"/>
      <c r="IUD1383" s="7"/>
      <c r="IUE1383" s="7"/>
      <c r="IUF1383" s="7"/>
      <c r="IUG1383" s="7"/>
      <c r="IUH1383" s="7"/>
      <c r="IUI1383" s="7"/>
      <c r="IUJ1383" s="7"/>
      <c r="IUK1383" s="7"/>
      <c r="IUL1383" s="7"/>
      <c r="IUM1383" s="7"/>
      <c r="IUN1383" s="7"/>
      <c r="IUO1383" s="7"/>
      <c r="IUP1383" s="7"/>
      <c r="IUQ1383" s="7"/>
      <c r="IUR1383" s="7"/>
      <c r="IUS1383" s="7"/>
      <c r="IUT1383" s="7"/>
      <c r="IUU1383" s="7"/>
      <c r="IUV1383" s="7"/>
      <c r="IUW1383" s="7"/>
      <c r="IUX1383" s="7"/>
      <c r="IUY1383" s="7"/>
      <c r="IUZ1383" s="7"/>
      <c r="IVA1383" s="7"/>
      <c r="IVB1383" s="7"/>
      <c r="IVC1383" s="7"/>
      <c r="IVD1383" s="7"/>
      <c r="IVE1383" s="7"/>
      <c r="IVF1383" s="7"/>
      <c r="IVG1383" s="7"/>
      <c r="IVH1383" s="7"/>
      <c r="IVI1383" s="7"/>
      <c r="IVJ1383" s="7"/>
      <c r="IVK1383" s="7"/>
      <c r="IVL1383" s="7"/>
      <c r="IVM1383" s="7"/>
      <c r="IVN1383" s="7"/>
      <c r="IVO1383" s="7"/>
      <c r="IVP1383" s="7"/>
      <c r="IVQ1383" s="7"/>
      <c r="IVR1383" s="7"/>
      <c r="IVS1383" s="7"/>
      <c r="IVT1383" s="7"/>
      <c r="IVU1383" s="7"/>
      <c r="IVV1383" s="7"/>
      <c r="IVW1383" s="7"/>
      <c r="IVX1383" s="7"/>
      <c r="IVY1383" s="7"/>
      <c r="IVZ1383" s="7"/>
      <c r="IWA1383" s="7"/>
      <c r="IWB1383" s="7"/>
      <c r="IWC1383" s="7"/>
      <c r="IWD1383" s="7"/>
      <c r="IWE1383" s="7"/>
      <c r="IWF1383" s="7"/>
      <c r="IWG1383" s="7"/>
      <c r="IWH1383" s="7"/>
      <c r="IWI1383" s="7"/>
      <c r="IWJ1383" s="7"/>
      <c r="IWK1383" s="7"/>
      <c r="IWL1383" s="7"/>
      <c r="IWM1383" s="7"/>
      <c r="IWN1383" s="7"/>
      <c r="IWO1383" s="7"/>
      <c r="IWP1383" s="7"/>
      <c r="IWQ1383" s="7"/>
      <c r="IWR1383" s="7"/>
      <c r="IWS1383" s="7"/>
      <c r="IWT1383" s="7"/>
      <c r="IWU1383" s="7"/>
      <c r="IWV1383" s="7"/>
      <c r="IWW1383" s="7"/>
      <c r="IWX1383" s="7"/>
      <c r="IWY1383" s="7"/>
      <c r="IWZ1383" s="7"/>
      <c r="IXA1383" s="7"/>
      <c r="IXB1383" s="7"/>
      <c r="IXC1383" s="7"/>
      <c r="IXD1383" s="7"/>
      <c r="IXE1383" s="7"/>
      <c r="IXF1383" s="7"/>
      <c r="IXG1383" s="7"/>
      <c r="IXH1383" s="7"/>
      <c r="IXI1383" s="7"/>
      <c r="IXJ1383" s="7"/>
      <c r="IXK1383" s="7"/>
      <c r="IXL1383" s="7"/>
      <c r="IXM1383" s="7"/>
      <c r="IXN1383" s="7"/>
      <c r="IXO1383" s="7"/>
      <c r="IXP1383" s="7"/>
      <c r="IXQ1383" s="7"/>
      <c r="IXR1383" s="7"/>
      <c r="IXS1383" s="7"/>
      <c r="IXT1383" s="7"/>
      <c r="IXU1383" s="7"/>
      <c r="IXV1383" s="7"/>
      <c r="IXW1383" s="7"/>
      <c r="IXX1383" s="7"/>
      <c r="IXY1383" s="7"/>
      <c r="IXZ1383" s="7"/>
      <c r="IYA1383" s="7"/>
      <c r="IYB1383" s="7"/>
      <c r="IYC1383" s="7"/>
      <c r="IYD1383" s="7"/>
      <c r="IYE1383" s="7"/>
      <c r="IYF1383" s="7"/>
      <c r="IYG1383" s="7"/>
      <c r="IYH1383" s="7"/>
      <c r="IYI1383" s="7"/>
      <c r="IYJ1383" s="7"/>
      <c r="IYK1383" s="7"/>
      <c r="IYL1383" s="7"/>
      <c r="IYM1383" s="7"/>
      <c r="IYN1383" s="7"/>
      <c r="IYO1383" s="7"/>
      <c r="IYP1383" s="7"/>
      <c r="IYQ1383" s="7"/>
      <c r="IYR1383" s="7"/>
      <c r="IYS1383" s="7"/>
      <c r="IYT1383" s="7"/>
      <c r="IYU1383" s="7"/>
      <c r="IYV1383" s="7"/>
      <c r="IYW1383" s="7"/>
      <c r="IYX1383" s="7"/>
      <c r="IYY1383" s="7"/>
      <c r="IYZ1383" s="7"/>
      <c r="IZA1383" s="7"/>
      <c r="IZB1383" s="7"/>
      <c r="IZC1383" s="7"/>
      <c r="IZD1383" s="7"/>
      <c r="IZE1383" s="7"/>
      <c r="IZF1383" s="7"/>
      <c r="IZG1383" s="7"/>
      <c r="IZH1383" s="7"/>
      <c r="IZI1383" s="7"/>
      <c r="IZJ1383" s="7"/>
      <c r="IZK1383" s="7"/>
      <c r="IZL1383" s="7"/>
      <c r="IZM1383" s="7"/>
      <c r="IZN1383" s="7"/>
      <c r="IZO1383" s="7"/>
      <c r="IZP1383" s="7"/>
      <c r="IZQ1383" s="7"/>
      <c r="IZR1383" s="7"/>
      <c r="IZS1383" s="7"/>
      <c r="IZT1383" s="7"/>
      <c r="IZU1383" s="7"/>
      <c r="IZV1383" s="7"/>
      <c r="IZW1383" s="7"/>
      <c r="IZX1383" s="7"/>
      <c r="IZY1383" s="7"/>
      <c r="IZZ1383" s="7"/>
      <c r="JAA1383" s="7"/>
      <c r="JAB1383" s="7"/>
      <c r="JAC1383" s="7"/>
      <c r="JAD1383" s="7"/>
      <c r="JAE1383" s="7"/>
      <c r="JAF1383" s="7"/>
      <c r="JAG1383" s="7"/>
      <c r="JAH1383" s="7"/>
      <c r="JAI1383" s="7"/>
      <c r="JAJ1383" s="7"/>
      <c r="JAK1383" s="7"/>
      <c r="JAL1383" s="7"/>
      <c r="JAM1383" s="7"/>
      <c r="JAN1383" s="7"/>
      <c r="JAO1383" s="7"/>
      <c r="JAP1383" s="7"/>
      <c r="JAQ1383" s="7"/>
      <c r="JAR1383" s="7"/>
      <c r="JAS1383" s="7"/>
      <c r="JAT1383" s="7"/>
      <c r="JAU1383" s="7"/>
      <c r="JAV1383" s="7"/>
      <c r="JAW1383" s="7"/>
      <c r="JAX1383" s="7"/>
      <c r="JAY1383" s="7"/>
      <c r="JAZ1383" s="7"/>
      <c r="JBA1383" s="7"/>
      <c r="JBB1383" s="7"/>
      <c r="JBC1383" s="7"/>
      <c r="JBD1383" s="7"/>
      <c r="JBE1383" s="7"/>
      <c r="JBF1383" s="7"/>
      <c r="JBG1383" s="7"/>
      <c r="JBH1383" s="7"/>
      <c r="JBI1383" s="7"/>
      <c r="JBJ1383" s="7"/>
      <c r="JBK1383" s="7"/>
      <c r="JBL1383" s="7"/>
      <c r="JBM1383" s="7"/>
      <c r="JBN1383" s="7"/>
      <c r="JBO1383" s="7"/>
      <c r="JBP1383" s="7"/>
      <c r="JBQ1383" s="7"/>
      <c r="JBR1383" s="7"/>
      <c r="JBS1383" s="7"/>
      <c r="JBT1383" s="7"/>
      <c r="JBU1383" s="7"/>
      <c r="JBV1383" s="7"/>
      <c r="JBW1383" s="7"/>
      <c r="JBX1383" s="7"/>
      <c r="JBY1383" s="7"/>
      <c r="JBZ1383" s="7"/>
      <c r="JCA1383" s="7"/>
      <c r="JCB1383" s="7"/>
      <c r="JCC1383" s="7"/>
      <c r="JCD1383" s="7"/>
      <c r="JCE1383" s="7"/>
      <c r="JCF1383" s="7"/>
      <c r="JCG1383" s="7"/>
      <c r="JCH1383" s="7"/>
      <c r="JCI1383" s="7"/>
      <c r="JCJ1383" s="7"/>
      <c r="JCK1383" s="7"/>
      <c r="JCL1383" s="7"/>
      <c r="JCM1383" s="7"/>
      <c r="JCN1383" s="7"/>
      <c r="JCO1383" s="7"/>
      <c r="JCP1383" s="7"/>
      <c r="JCQ1383" s="7"/>
      <c r="JCR1383" s="7"/>
      <c r="JCS1383" s="7"/>
      <c r="JCT1383" s="7"/>
      <c r="JCU1383" s="7"/>
      <c r="JCV1383" s="7"/>
      <c r="JCW1383" s="7"/>
      <c r="JCX1383" s="7"/>
      <c r="JCY1383" s="7"/>
      <c r="JCZ1383" s="7"/>
      <c r="JDA1383" s="7"/>
      <c r="JDB1383" s="7"/>
      <c r="JDC1383" s="7"/>
      <c r="JDD1383" s="7"/>
      <c r="JDE1383" s="7"/>
      <c r="JDF1383" s="7"/>
      <c r="JDG1383" s="7"/>
      <c r="JDH1383" s="7"/>
      <c r="JDI1383" s="7"/>
      <c r="JDJ1383" s="7"/>
      <c r="JDK1383" s="7"/>
      <c r="JDL1383" s="7"/>
      <c r="JDM1383" s="7"/>
      <c r="JDN1383" s="7"/>
      <c r="JDO1383" s="7"/>
      <c r="JDP1383" s="7"/>
      <c r="JDQ1383" s="7"/>
      <c r="JDR1383" s="7"/>
      <c r="JDS1383" s="7"/>
      <c r="JDT1383" s="7"/>
      <c r="JDU1383" s="7"/>
      <c r="JDV1383" s="7"/>
      <c r="JDW1383" s="7"/>
      <c r="JDX1383" s="7"/>
      <c r="JDY1383" s="7"/>
      <c r="JDZ1383" s="7"/>
      <c r="JEA1383" s="7"/>
      <c r="JEB1383" s="7"/>
      <c r="JEC1383" s="7"/>
      <c r="JED1383" s="7"/>
      <c r="JEE1383" s="7"/>
      <c r="JEF1383" s="7"/>
      <c r="JEG1383" s="7"/>
      <c r="JEH1383" s="7"/>
      <c r="JEI1383" s="7"/>
      <c r="JEJ1383" s="7"/>
      <c r="JEK1383" s="7"/>
      <c r="JEL1383" s="7"/>
      <c r="JEM1383" s="7"/>
      <c r="JEN1383" s="7"/>
      <c r="JEO1383" s="7"/>
      <c r="JEP1383" s="7"/>
      <c r="JEQ1383" s="7"/>
      <c r="JER1383" s="7"/>
      <c r="JES1383" s="7"/>
      <c r="JET1383" s="7"/>
      <c r="JEU1383" s="7"/>
      <c r="JEV1383" s="7"/>
      <c r="JEW1383" s="7"/>
      <c r="JEX1383" s="7"/>
      <c r="JEY1383" s="7"/>
      <c r="JEZ1383" s="7"/>
      <c r="JFA1383" s="7"/>
      <c r="JFB1383" s="7"/>
      <c r="JFC1383" s="7"/>
      <c r="JFD1383" s="7"/>
      <c r="JFE1383" s="7"/>
      <c r="JFF1383" s="7"/>
      <c r="JFG1383" s="7"/>
      <c r="JFH1383" s="7"/>
      <c r="JFI1383" s="7"/>
      <c r="JFJ1383" s="7"/>
      <c r="JFK1383" s="7"/>
      <c r="JFL1383" s="7"/>
      <c r="JFM1383" s="7"/>
      <c r="JFN1383" s="7"/>
      <c r="JFO1383" s="7"/>
      <c r="JFP1383" s="7"/>
      <c r="JFQ1383" s="7"/>
      <c r="JFR1383" s="7"/>
      <c r="JFS1383" s="7"/>
      <c r="JFT1383" s="7"/>
      <c r="JFU1383" s="7"/>
      <c r="JFV1383" s="7"/>
      <c r="JFW1383" s="7"/>
      <c r="JFX1383" s="7"/>
      <c r="JFY1383" s="7"/>
      <c r="JFZ1383" s="7"/>
      <c r="JGA1383" s="7"/>
      <c r="JGB1383" s="7"/>
      <c r="JGC1383" s="7"/>
      <c r="JGD1383" s="7"/>
      <c r="JGE1383" s="7"/>
      <c r="JGF1383" s="7"/>
      <c r="JGG1383" s="7"/>
      <c r="JGH1383" s="7"/>
      <c r="JGI1383" s="7"/>
      <c r="JGJ1383" s="7"/>
      <c r="JGK1383" s="7"/>
      <c r="JGL1383" s="7"/>
      <c r="JGM1383" s="7"/>
      <c r="JGN1383" s="7"/>
      <c r="JGO1383" s="7"/>
      <c r="JGP1383" s="7"/>
      <c r="JGQ1383" s="7"/>
      <c r="JGR1383" s="7"/>
      <c r="JGS1383" s="7"/>
      <c r="JGT1383" s="7"/>
      <c r="JGU1383" s="7"/>
      <c r="JGV1383" s="7"/>
      <c r="JGW1383" s="7"/>
      <c r="JGX1383" s="7"/>
      <c r="JGY1383" s="7"/>
      <c r="JGZ1383" s="7"/>
      <c r="JHA1383" s="7"/>
      <c r="JHB1383" s="7"/>
      <c r="JHC1383" s="7"/>
      <c r="JHD1383" s="7"/>
      <c r="JHE1383" s="7"/>
      <c r="JHF1383" s="7"/>
      <c r="JHG1383" s="7"/>
      <c r="JHH1383" s="7"/>
      <c r="JHI1383" s="7"/>
      <c r="JHJ1383" s="7"/>
      <c r="JHK1383" s="7"/>
      <c r="JHL1383" s="7"/>
      <c r="JHM1383" s="7"/>
      <c r="JHN1383" s="7"/>
      <c r="JHO1383" s="7"/>
      <c r="JHP1383" s="7"/>
      <c r="JHQ1383" s="7"/>
      <c r="JHR1383" s="7"/>
      <c r="JHS1383" s="7"/>
      <c r="JHT1383" s="7"/>
      <c r="JHU1383" s="7"/>
      <c r="JHV1383" s="7"/>
      <c r="JHW1383" s="7"/>
      <c r="JHX1383" s="7"/>
      <c r="JHY1383" s="7"/>
      <c r="JHZ1383" s="7"/>
      <c r="JIA1383" s="7"/>
      <c r="JIB1383" s="7"/>
      <c r="JIC1383" s="7"/>
      <c r="JID1383" s="7"/>
      <c r="JIE1383" s="7"/>
      <c r="JIF1383" s="7"/>
      <c r="JIG1383" s="7"/>
      <c r="JIH1383" s="7"/>
      <c r="JII1383" s="7"/>
      <c r="JIJ1383" s="7"/>
      <c r="JIK1383" s="7"/>
      <c r="JIL1383" s="7"/>
      <c r="JIM1383" s="7"/>
      <c r="JIN1383" s="7"/>
      <c r="JIO1383" s="7"/>
      <c r="JIP1383" s="7"/>
      <c r="JIQ1383" s="7"/>
      <c r="JIR1383" s="7"/>
      <c r="JIS1383" s="7"/>
      <c r="JIT1383" s="7"/>
      <c r="JIU1383" s="7"/>
      <c r="JIV1383" s="7"/>
      <c r="JIW1383" s="7"/>
      <c r="JIX1383" s="7"/>
      <c r="JIY1383" s="7"/>
      <c r="JIZ1383" s="7"/>
      <c r="JJA1383" s="7"/>
      <c r="JJB1383" s="7"/>
      <c r="JJC1383" s="7"/>
      <c r="JJD1383" s="7"/>
      <c r="JJE1383" s="7"/>
      <c r="JJF1383" s="7"/>
      <c r="JJG1383" s="7"/>
      <c r="JJH1383" s="7"/>
      <c r="JJI1383" s="7"/>
      <c r="JJJ1383" s="7"/>
      <c r="JJK1383" s="7"/>
      <c r="JJL1383" s="7"/>
      <c r="JJM1383" s="7"/>
      <c r="JJN1383" s="7"/>
      <c r="JJO1383" s="7"/>
      <c r="JJP1383" s="7"/>
      <c r="JJQ1383" s="7"/>
      <c r="JJR1383" s="7"/>
      <c r="JJS1383" s="7"/>
      <c r="JJT1383" s="7"/>
      <c r="JJU1383" s="7"/>
      <c r="JJV1383" s="7"/>
      <c r="JJW1383" s="7"/>
      <c r="JJX1383" s="7"/>
      <c r="JJY1383" s="7"/>
      <c r="JJZ1383" s="7"/>
      <c r="JKA1383" s="7"/>
      <c r="JKB1383" s="7"/>
      <c r="JKC1383" s="7"/>
      <c r="JKD1383" s="7"/>
      <c r="JKE1383" s="7"/>
      <c r="JKF1383" s="7"/>
      <c r="JKG1383" s="7"/>
      <c r="JKH1383" s="7"/>
      <c r="JKI1383" s="7"/>
      <c r="JKJ1383" s="7"/>
      <c r="JKK1383" s="7"/>
      <c r="JKL1383" s="7"/>
      <c r="JKM1383" s="7"/>
      <c r="JKN1383" s="7"/>
      <c r="JKO1383" s="7"/>
      <c r="JKP1383" s="7"/>
      <c r="JKQ1383" s="7"/>
      <c r="JKR1383" s="7"/>
      <c r="JKS1383" s="7"/>
      <c r="JKT1383" s="7"/>
      <c r="JKU1383" s="7"/>
      <c r="JKV1383" s="7"/>
      <c r="JKW1383" s="7"/>
      <c r="JKX1383" s="7"/>
      <c r="JKY1383" s="7"/>
      <c r="JKZ1383" s="7"/>
      <c r="JLA1383" s="7"/>
      <c r="JLB1383" s="7"/>
      <c r="JLC1383" s="7"/>
      <c r="JLD1383" s="7"/>
      <c r="JLE1383" s="7"/>
      <c r="JLF1383" s="7"/>
      <c r="JLG1383" s="7"/>
      <c r="JLH1383" s="7"/>
      <c r="JLI1383" s="7"/>
      <c r="JLJ1383" s="7"/>
      <c r="JLK1383" s="7"/>
      <c r="JLL1383" s="7"/>
      <c r="JLM1383" s="7"/>
      <c r="JLN1383" s="7"/>
      <c r="JLO1383" s="7"/>
      <c r="JLP1383" s="7"/>
      <c r="JLQ1383" s="7"/>
      <c r="JLR1383" s="7"/>
      <c r="JLS1383" s="7"/>
      <c r="JLT1383" s="7"/>
      <c r="JLU1383" s="7"/>
      <c r="JLV1383" s="7"/>
      <c r="JLW1383" s="7"/>
      <c r="JLX1383" s="7"/>
      <c r="JLY1383" s="7"/>
      <c r="JLZ1383" s="7"/>
      <c r="JMA1383" s="7"/>
      <c r="JMB1383" s="7"/>
      <c r="JMC1383" s="7"/>
      <c r="JMD1383" s="7"/>
      <c r="JME1383" s="7"/>
      <c r="JMF1383" s="7"/>
      <c r="JMG1383" s="7"/>
      <c r="JMH1383" s="7"/>
      <c r="JMI1383" s="7"/>
      <c r="JMJ1383" s="7"/>
      <c r="JMK1383" s="7"/>
      <c r="JML1383" s="7"/>
      <c r="JMM1383" s="7"/>
      <c r="JMN1383" s="7"/>
      <c r="JMO1383" s="7"/>
      <c r="JMP1383" s="7"/>
      <c r="JMQ1383" s="7"/>
      <c r="JMR1383" s="7"/>
      <c r="JMS1383" s="7"/>
      <c r="JMT1383" s="7"/>
      <c r="JMU1383" s="7"/>
      <c r="JMV1383" s="7"/>
      <c r="JMW1383" s="7"/>
      <c r="JMX1383" s="7"/>
      <c r="JMY1383" s="7"/>
      <c r="JMZ1383" s="7"/>
      <c r="JNA1383" s="7"/>
      <c r="JNB1383" s="7"/>
      <c r="JNC1383" s="7"/>
      <c r="JND1383" s="7"/>
      <c r="JNE1383" s="7"/>
      <c r="JNF1383" s="7"/>
      <c r="JNG1383" s="7"/>
      <c r="JNH1383" s="7"/>
      <c r="JNI1383" s="7"/>
      <c r="JNJ1383" s="7"/>
      <c r="JNK1383" s="7"/>
      <c r="JNL1383" s="7"/>
      <c r="JNM1383" s="7"/>
      <c r="JNN1383" s="7"/>
      <c r="JNO1383" s="7"/>
      <c r="JNP1383" s="7"/>
      <c r="JNQ1383" s="7"/>
      <c r="JNR1383" s="7"/>
      <c r="JNS1383" s="7"/>
      <c r="JNT1383" s="7"/>
      <c r="JNU1383" s="7"/>
      <c r="JNV1383" s="7"/>
      <c r="JNW1383" s="7"/>
      <c r="JNX1383" s="7"/>
      <c r="JNY1383" s="7"/>
      <c r="JNZ1383" s="7"/>
      <c r="JOA1383" s="7"/>
      <c r="JOB1383" s="7"/>
      <c r="JOC1383" s="7"/>
      <c r="JOD1383" s="7"/>
      <c r="JOE1383" s="7"/>
      <c r="JOF1383" s="7"/>
      <c r="JOG1383" s="7"/>
      <c r="JOH1383" s="7"/>
      <c r="JOI1383" s="7"/>
      <c r="JOJ1383" s="7"/>
      <c r="JOK1383" s="7"/>
      <c r="JOL1383" s="7"/>
      <c r="JOM1383" s="7"/>
      <c r="JON1383" s="7"/>
      <c r="JOO1383" s="7"/>
      <c r="JOP1383" s="7"/>
      <c r="JOQ1383" s="7"/>
      <c r="JOR1383" s="7"/>
      <c r="JOS1383" s="7"/>
      <c r="JOT1383" s="7"/>
      <c r="JOU1383" s="7"/>
      <c r="JOV1383" s="7"/>
      <c r="JOW1383" s="7"/>
      <c r="JOX1383" s="7"/>
      <c r="JOY1383" s="7"/>
      <c r="JOZ1383" s="7"/>
      <c r="JPA1383" s="7"/>
      <c r="JPB1383" s="7"/>
      <c r="JPC1383" s="7"/>
      <c r="JPD1383" s="7"/>
      <c r="JPE1383" s="7"/>
      <c r="JPF1383" s="7"/>
      <c r="JPG1383" s="7"/>
      <c r="JPH1383" s="7"/>
      <c r="JPI1383" s="7"/>
      <c r="JPJ1383" s="7"/>
      <c r="JPK1383" s="7"/>
      <c r="JPL1383" s="7"/>
      <c r="JPM1383" s="7"/>
      <c r="JPN1383" s="7"/>
      <c r="JPO1383" s="7"/>
      <c r="JPP1383" s="7"/>
      <c r="JPQ1383" s="7"/>
      <c r="JPR1383" s="7"/>
      <c r="JPS1383" s="7"/>
      <c r="JPT1383" s="7"/>
      <c r="JPU1383" s="7"/>
      <c r="JPV1383" s="7"/>
      <c r="JPW1383" s="7"/>
      <c r="JPX1383" s="7"/>
      <c r="JPY1383" s="7"/>
      <c r="JPZ1383" s="7"/>
      <c r="JQA1383" s="7"/>
      <c r="JQB1383" s="7"/>
      <c r="JQC1383" s="7"/>
      <c r="JQD1383" s="7"/>
      <c r="JQE1383" s="7"/>
      <c r="JQF1383" s="7"/>
      <c r="JQG1383" s="7"/>
      <c r="JQH1383" s="7"/>
      <c r="JQI1383" s="7"/>
      <c r="JQJ1383" s="7"/>
      <c r="JQK1383" s="7"/>
      <c r="JQL1383" s="7"/>
      <c r="JQM1383" s="7"/>
      <c r="JQN1383" s="7"/>
      <c r="JQO1383" s="7"/>
      <c r="JQP1383" s="7"/>
      <c r="JQQ1383" s="7"/>
      <c r="JQR1383" s="7"/>
      <c r="JQS1383" s="7"/>
      <c r="JQT1383" s="7"/>
      <c r="JQU1383" s="7"/>
      <c r="JQV1383" s="7"/>
      <c r="JQW1383" s="7"/>
      <c r="JQX1383" s="7"/>
      <c r="JQY1383" s="7"/>
      <c r="JQZ1383" s="7"/>
      <c r="JRA1383" s="7"/>
      <c r="JRB1383" s="7"/>
      <c r="JRC1383" s="7"/>
      <c r="JRD1383" s="7"/>
      <c r="JRE1383" s="7"/>
      <c r="JRF1383" s="7"/>
      <c r="JRG1383" s="7"/>
      <c r="JRH1383" s="7"/>
      <c r="JRI1383" s="7"/>
      <c r="JRJ1383" s="7"/>
      <c r="JRK1383" s="7"/>
      <c r="JRL1383" s="7"/>
      <c r="JRM1383" s="7"/>
      <c r="JRN1383" s="7"/>
      <c r="JRO1383" s="7"/>
      <c r="JRP1383" s="7"/>
      <c r="JRQ1383" s="7"/>
      <c r="JRR1383" s="7"/>
      <c r="JRS1383" s="7"/>
      <c r="JRT1383" s="7"/>
      <c r="JRU1383" s="7"/>
      <c r="JRV1383" s="7"/>
      <c r="JRW1383" s="7"/>
      <c r="JRX1383" s="7"/>
      <c r="JRY1383" s="7"/>
      <c r="JRZ1383" s="7"/>
      <c r="JSA1383" s="7"/>
      <c r="JSB1383" s="7"/>
      <c r="JSC1383" s="7"/>
      <c r="JSD1383" s="7"/>
      <c r="JSE1383" s="7"/>
      <c r="JSF1383" s="7"/>
      <c r="JSG1383" s="7"/>
      <c r="JSH1383" s="7"/>
      <c r="JSI1383" s="7"/>
      <c r="JSJ1383" s="7"/>
      <c r="JSK1383" s="7"/>
      <c r="JSL1383" s="7"/>
      <c r="JSM1383" s="7"/>
      <c r="JSN1383" s="7"/>
      <c r="JSO1383" s="7"/>
      <c r="JSP1383" s="7"/>
      <c r="JSQ1383" s="7"/>
      <c r="JSR1383" s="7"/>
      <c r="JSS1383" s="7"/>
      <c r="JST1383" s="7"/>
      <c r="JSU1383" s="7"/>
      <c r="JSV1383" s="7"/>
      <c r="JSW1383" s="7"/>
      <c r="JSX1383" s="7"/>
      <c r="JSY1383" s="7"/>
      <c r="JSZ1383" s="7"/>
      <c r="JTA1383" s="7"/>
      <c r="JTB1383" s="7"/>
      <c r="JTC1383" s="7"/>
      <c r="JTD1383" s="7"/>
      <c r="JTE1383" s="7"/>
      <c r="JTF1383" s="7"/>
      <c r="JTG1383" s="7"/>
      <c r="JTH1383" s="7"/>
      <c r="JTI1383" s="7"/>
      <c r="JTJ1383" s="7"/>
      <c r="JTK1383" s="7"/>
      <c r="JTL1383" s="7"/>
      <c r="JTM1383" s="7"/>
      <c r="JTN1383" s="7"/>
      <c r="JTO1383" s="7"/>
      <c r="JTP1383" s="7"/>
      <c r="JTQ1383" s="7"/>
      <c r="JTR1383" s="7"/>
      <c r="JTS1383" s="7"/>
      <c r="JTT1383" s="7"/>
      <c r="JTU1383" s="7"/>
      <c r="JTV1383" s="7"/>
      <c r="JTW1383" s="7"/>
      <c r="JTX1383" s="7"/>
      <c r="JTY1383" s="7"/>
      <c r="JTZ1383" s="7"/>
      <c r="JUA1383" s="7"/>
      <c r="JUB1383" s="7"/>
      <c r="JUC1383" s="7"/>
      <c r="JUD1383" s="7"/>
      <c r="JUE1383" s="7"/>
      <c r="JUF1383" s="7"/>
      <c r="JUG1383" s="7"/>
      <c r="JUH1383" s="7"/>
      <c r="JUI1383" s="7"/>
      <c r="JUJ1383" s="7"/>
      <c r="JUK1383" s="7"/>
      <c r="JUL1383" s="7"/>
      <c r="JUM1383" s="7"/>
      <c r="JUN1383" s="7"/>
      <c r="JUO1383" s="7"/>
      <c r="JUP1383" s="7"/>
      <c r="JUQ1383" s="7"/>
      <c r="JUR1383" s="7"/>
      <c r="JUS1383" s="7"/>
      <c r="JUT1383" s="7"/>
      <c r="JUU1383" s="7"/>
      <c r="JUV1383" s="7"/>
      <c r="JUW1383" s="7"/>
      <c r="JUX1383" s="7"/>
      <c r="JUY1383" s="7"/>
      <c r="JUZ1383" s="7"/>
      <c r="JVA1383" s="7"/>
      <c r="JVB1383" s="7"/>
      <c r="JVC1383" s="7"/>
      <c r="JVD1383" s="7"/>
      <c r="JVE1383" s="7"/>
      <c r="JVF1383" s="7"/>
      <c r="JVG1383" s="7"/>
      <c r="JVH1383" s="7"/>
      <c r="JVI1383" s="7"/>
      <c r="JVJ1383" s="7"/>
      <c r="JVK1383" s="7"/>
      <c r="JVL1383" s="7"/>
      <c r="JVM1383" s="7"/>
      <c r="JVN1383" s="7"/>
      <c r="JVO1383" s="7"/>
      <c r="JVP1383" s="7"/>
      <c r="JVQ1383" s="7"/>
      <c r="JVR1383" s="7"/>
      <c r="JVS1383" s="7"/>
      <c r="JVT1383" s="7"/>
      <c r="JVU1383" s="7"/>
      <c r="JVV1383" s="7"/>
      <c r="JVW1383" s="7"/>
      <c r="JVX1383" s="7"/>
      <c r="JVY1383" s="7"/>
      <c r="JVZ1383" s="7"/>
      <c r="JWA1383" s="7"/>
      <c r="JWB1383" s="7"/>
      <c r="JWC1383" s="7"/>
      <c r="JWD1383" s="7"/>
      <c r="JWE1383" s="7"/>
      <c r="JWF1383" s="7"/>
      <c r="JWG1383" s="7"/>
      <c r="JWH1383" s="7"/>
      <c r="JWI1383" s="7"/>
      <c r="JWJ1383" s="7"/>
      <c r="JWK1383" s="7"/>
      <c r="JWL1383" s="7"/>
      <c r="JWM1383" s="7"/>
      <c r="JWN1383" s="7"/>
      <c r="JWO1383" s="7"/>
      <c r="JWP1383" s="7"/>
      <c r="JWQ1383" s="7"/>
      <c r="JWR1383" s="7"/>
      <c r="JWS1383" s="7"/>
      <c r="JWT1383" s="7"/>
      <c r="JWU1383" s="7"/>
      <c r="JWV1383" s="7"/>
      <c r="JWW1383" s="7"/>
      <c r="JWX1383" s="7"/>
      <c r="JWY1383" s="7"/>
      <c r="JWZ1383" s="7"/>
      <c r="JXA1383" s="7"/>
      <c r="JXB1383" s="7"/>
      <c r="JXC1383" s="7"/>
      <c r="JXD1383" s="7"/>
      <c r="JXE1383" s="7"/>
      <c r="JXF1383" s="7"/>
      <c r="JXG1383" s="7"/>
      <c r="JXH1383" s="7"/>
      <c r="JXI1383" s="7"/>
      <c r="JXJ1383" s="7"/>
      <c r="JXK1383" s="7"/>
      <c r="JXL1383" s="7"/>
      <c r="JXM1383" s="7"/>
      <c r="JXN1383" s="7"/>
      <c r="JXO1383" s="7"/>
      <c r="JXP1383" s="7"/>
      <c r="JXQ1383" s="7"/>
      <c r="JXR1383" s="7"/>
      <c r="JXS1383" s="7"/>
      <c r="JXT1383" s="7"/>
      <c r="JXU1383" s="7"/>
      <c r="JXV1383" s="7"/>
      <c r="JXW1383" s="7"/>
      <c r="JXX1383" s="7"/>
      <c r="JXY1383" s="7"/>
      <c r="JXZ1383" s="7"/>
      <c r="JYA1383" s="7"/>
      <c r="JYB1383" s="7"/>
      <c r="JYC1383" s="7"/>
      <c r="JYD1383" s="7"/>
      <c r="JYE1383" s="7"/>
      <c r="JYF1383" s="7"/>
      <c r="JYG1383" s="7"/>
      <c r="JYH1383" s="7"/>
      <c r="JYI1383" s="7"/>
      <c r="JYJ1383" s="7"/>
      <c r="JYK1383" s="7"/>
      <c r="JYL1383" s="7"/>
      <c r="JYM1383" s="7"/>
      <c r="JYN1383" s="7"/>
      <c r="JYO1383" s="7"/>
      <c r="JYP1383" s="7"/>
      <c r="JYQ1383" s="7"/>
      <c r="JYR1383" s="7"/>
      <c r="JYS1383" s="7"/>
      <c r="JYT1383" s="7"/>
      <c r="JYU1383" s="7"/>
      <c r="JYV1383" s="7"/>
      <c r="JYW1383" s="7"/>
      <c r="JYX1383" s="7"/>
      <c r="JYY1383" s="7"/>
      <c r="JYZ1383" s="7"/>
      <c r="JZA1383" s="7"/>
      <c r="JZB1383" s="7"/>
      <c r="JZC1383" s="7"/>
      <c r="JZD1383" s="7"/>
      <c r="JZE1383" s="7"/>
      <c r="JZF1383" s="7"/>
      <c r="JZG1383" s="7"/>
      <c r="JZH1383" s="7"/>
      <c r="JZI1383" s="7"/>
      <c r="JZJ1383" s="7"/>
      <c r="JZK1383" s="7"/>
      <c r="JZL1383" s="7"/>
      <c r="JZM1383" s="7"/>
      <c r="JZN1383" s="7"/>
      <c r="JZO1383" s="7"/>
      <c r="JZP1383" s="7"/>
      <c r="JZQ1383" s="7"/>
      <c r="JZR1383" s="7"/>
      <c r="JZS1383" s="7"/>
      <c r="JZT1383" s="7"/>
      <c r="JZU1383" s="7"/>
      <c r="JZV1383" s="7"/>
      <c r="JZW1383" s="7"/>
      <c r="JZX1383" s="7"/>
      <c r="JZY1383" s="7"/>
      <c r="JZZ1383" s="7"/>
      <c r="KAA1383" s="7"/>
      <c r="KAB1383" s="7"/>
      <c r="KAC1383" s="7"/>
      <c r="KAD1383" s="7"/>
      <c r="KAE1383" s="7"/>
      <c r="KAF1383" s="7"/>
      <c r="KAG1383" s="7"/>
      <c r="KAH1383" s="7"/>
      <c r="KAI1383" s="7"/>
      <c r="KAJ1383" s="7"/>
      <c r="KAK1383" s="7"/>
      <c r="KAL1383" s="7"/>
      <c r="KAM1383" s="7"/>
      <c r="KAN1383" s="7"/>
      <c r="KAO1383" s="7"/>
      <c r="KAP1383" s="7"/>
      <c r="KAQ1383" s="7"/>
      <c r="KAR1383" s="7"/>
      <c r="KAS1383" s="7"/>
      <c r="KAT1383" s="7"/>
      <c r="KAU1383" s="7"/>
      <c r="KAV1383" s="7"/>
      <c r="KAW1383" s="7"/>
      <c r="KAX1383" s="7"/>
      <c r="KAY1383" s="7"/>
      <c r="KAZ1383" s="7"/>
      <c r="KBA1383" s="7"/>
      <c r="KBB1383" s="7"/>
      <c r="KBC1383" s="7"/>
      <c r="KBD1383" s="7"/>
      <c r="KBE1383" s="7"/>
      <c r="KBF1383" s="7"/>
      <c r="KBG1383" s="7"/>
      <c r="KBH1383" s="7"/>
      <c r="KBI1383" s="7"/>
      <c r="KBJ1383" s="7"/>
      <c r="KBK1383" s="7"/>
      <c r="KBL1383" s="7"/>
      <c r="KBM1383" s="7"/>
      <c r="KBN1383" s="7"/>
      <c r="KBO1383" s="7"/>
      <c r="KBP1383" s="7"/>
      <c r="KBQ1383" s="7"/>
      <c r="KBR1383" s="7"/>
      <c r="KBS1383" s="7"/>
      <c r="KBT1383" s="7"/>
      <c r="KBU1383" s="7"/>
      <c r="KBV1383" s="7"/>
      <c r="KBW1383" s="7"/>
      <c r="KBX1383" s="7"/>
      <c r="KBY1383" s="7"/>
      <c r="KBZ1383" s="7"/>
      <c r="KCA1383" s="7"/>
      <c r="KCB1383" s="7"/>
      <c r="KCC1383" s="7"/>
      <c r="KCD1383" s="7"/>
      <c r="KCE1383" s="7"/>
      <c r="KCF1383" s="7"/>
      <c r="KCG1383" s="7"/>
      <c r="KCH1383" s="7"/>
      <c r="KCI1383" s="7"/>
      <c r="KCJ1383" s="7"/>
      <c r="KCK1383" s="7"/>
      <c r="KCL1383" s="7"/>
      <c r="KCM1383" s="7"/>
      <c r="KCN1383" s="7"/>
      <c r="KCO1383" s="7"/>
      <c r="KCP1383" s="7"/>
      <c r="KCQ1383" s="7"/>
      <c r="KCR1383" s="7"/>
      <c r="KCS1383" s="7"/>
      <c r="KCT1383" s="7"/>
      <c r="KCU1383" s="7"/>
      <c r="KCV1383" s="7"/>
      <c r="KCW1383" s="7"/>
      <c r="KCX1383" s="7"/>
      <c r="KCY1383" s="7"/>
      <c r="KCZ1383" s="7"/>
      <c r="KDA1383" s="7"/>
      <c r="KDB1383" s="7"/>
      <c r="KDC1383" s="7"/>
      <c r="KDD1383" s="7"/>
      <c r="KDE1383" s="7"/>
      <c r="KDF1383" s="7"/>
      <c r="KDG1383" s="7"/>
      <c r="KDH1383" s="7"/>
      <c r="KDI1383" s="7"/>
      <c r="KDJ1383" s="7"/>
      <c r="KDK1383" s="7"/>
      <c r="KDL1383" s="7"/>
      <c r="KDM1383" s="7"/>
      <c r="KDN1383" s="7"/>
      <c r="KDO1383" s="7"/>
      <c r="KDP1383" s="7"/>
      <c r="KDQ1383" s="7"/>
      <c r="KDR1383" s="7"/>
      <c r="KDS1383" s="7"/>
      <c r="KDT1383" s="7"/>
      <c r="KDU1383" s="7"/>
      <c r="KDV1383" s="7"/>
      <c r="KDW1383" s="7"/>
      <c r="KDX1383" s="7"/>
      <c r="KDY1383" s="7"/>
      <c r="KDZ1383" s="7"/>
      <c r="KEA1383" s="7"/>
      <c r="KEB1383" s="7"/>
      <c r="KEC1383" s="7"/>
      <c r="KED1383" s="7"/>
      <c r="KEE1383" s="7"/>
      <c r="KEF1383" s="7"/>
      <c r="KEG1383" s="7"/>
      <c r="KEH1383" s="7"/>
      <c r="KEI1383" s="7"/>
      <c r="KEJ1383" s="7"/>
      <c r="KEK1383" s="7"/>
      <c r="KEL1383" s="7"/>
      <c r="KEM1383" s="7"/>
      <c r="KEN1383" s="7"/>
      <c r="KEO1383" s="7"/>
      <c r="KEP1383" s="7"/>
      <c r="KEQ1383" s="7"/>
      <c r="KER1383" s="7"/>
      <c r="KES1383" s="7"/>
      <c r="KET1383" s="7"/>
      <c r="KEU1383" s="7"/>
      <c r="KEV1383" s="7"/>
      <c r="KEW1383" s="7"/>
      <c r="KEX1383" s="7"/>
      <c r="KEY1383" s="7"/>
      <c r="KEZ1383" s="7"/>
      <c r="KFA1383" s="7"/>
      <c r="KFB1383" s="7"/>
      <c r="KFC1383" s="7"/>
      <c r="KFD1383" s="7"/>
      <c r="KFE1383" s="7"/>
      <c r="KFF1383" s="7"/>
      <c r="KFG1383" s="7"/>
      <c r="KFH1383" s="7"/>
      <c r="KFI1383" s="7"/>
      <c r="KFJ1383" s="7"/>
      <c r="KFK1383" s="7"/>
      <c r="KFL1383" s="7"/>
      <c r="KFM1383" s="7"/>
      <c r="KFN1383" s="7"/>
      <c r="KFO1383" s="7"/>
      <c r="KFP1383" s="7"/>
      <c r="KFQ1383" s="7"/>
      <c r="KFR1383" s="7"/>
      <c r="KFS1383" s="7"/>
      <c r="KFT1383" s="7"/>
      <c r="KFU1383" s="7"/>
      <c r="KFV1383" s="7"/>
      <c r="KFW1383" s="7"/>
      <c r="KFX1383" s="7"/>
      <c r="KFY1383" s="7"/>
      <c r="KFZ1383" s="7"/>
      <c r="KGA1383" s="7"/>
      <c r="KGB1383" s="7"/>
      <c r="KGC1383" s="7"/>
      <c r="KGD1383" s="7"/>
      <c r="KGE1383" s="7"/>
      <c r="KGF1383" s="7"/>
      <c r="KGG1383" s="7"/>
      <c r="KGH1383" s="7"/>
      <c r="KGI1383" s="7"/>
      <c r="KGJ1383" s="7"/>
      <c r="KGK1383" s="7"/>
      <c r="KGL1383" s="7"/>
      <c r="KGM1383" s="7"/>
      <c r="KGN1383" s="7"/>
      <c r="KGO1383" s="7"/>
      <c r="KGP1383" s="7"/>
      <c r="KGQ1383" s="7"/>
      <c r="KGR1383" s="7"/>
      <c r="KGS1383" s="7"/>
      <c r="KGT1383" s="7"/>
      <c r="KGU1383" s="7"/>
      <c r="KGV1383" s="7"/>
      <c r="KGW1383" s="7"/>
      <c r="KGX1383" s="7"/>
      <c r="KGY1383" s="7"/>
      <c r="KGZ1383" s="7"/>
      <c r="KHA1383" s="7"/>
      <c r="KHB1383" s="7"/>
      <c r="KHC1383" s="7"/>
      <c r="KHD1383" s="7"/>
      <c r="KHE1383" s="7"/>
      <c r="KHF1383" s="7"/>
      <c r="KHG1383" s="7"/>
      <c r="KHH1383" s="7"/>
      <c r="KHI1383" s="7"/>
      <c r="KHJ1383" s="7"/>
      <c r="KHK1383" s="7"/>
      <c r="KHL1383" s="7"/>
      <c r="KHM1383" s="7"/>
      <c r="KHN1383" s="7"/>
      <c r="KHO1383" s="7"/>
      <c r="KHP1383" s="7"/>
      <c r="KHQ1383" s="7"/>
      <c r="KHR1383" s="7"/>
      <c r="KHS1383" s="7"/>
      <c r="KHT1383" s="7"/>
      <c r="KHU1383" s="7"/>
      <c r="KHV1383" s="7"/>
      <c r="KHW1383" s="7"/>
      <c r="KHX1383" s="7"/>
      <c r="KHY1383" s="7"/>
      <c r="KHZ1383" s="7"/>
      <c r="KIA1383" s="7"/>
      <c r="KIB1383" s="7"/>
      <c r="KIC1383" s="7"/>
      <c r="KID1383" s="7"/>
      <c r="KIE1383" s="7"/>
      <c r="KIF1383" s="7"/>
      <c r="KIG1383" s="7"/>
      <c r="KIH1383" s="7"/>
      <c r="KII1383" s="7"/>
      <c r="KIJ1383" s="7"/>
      <c r="KIK1383" s="7"/>
      <c r="KIL1383" s="7"/>
      <c r="KIM1383" s="7"/>
      <c r="KIN1383" s="7"/>
      <c r="KIO1383" s="7"/>
      <c r="KIP1383" s="7"/>
      <c r="KIQ1383" s="7"/>
      <c r="KIR1383" s="7"/>
      <c r="KIS1383" s="7"/>
      <c r="KIT1383" s="7"/>
      <c r="KIU1383" s="7"/>
      <c r="KIV1383" s="7"/>
      <c r="KIW1383" s="7"/>
      <c r="KIX1383" s="7"/>
      <c r="KIY1383" s="7"/>
      <c r="KIZ1383" s="7"/>
      <c r="KJA1383" s="7"/>
      <c r="KJB1383" s="7"/>
      <c r="KJC1383" s="7"/>
      <c r="KJD1383" s="7"/>
      <c r="KJE1383" s="7"/>
      <c r="KJF1383" s="7"/>
      <c r="KJG1383" s="7"/>
      <c r="KJH1383" s="7"/>
      <c r="KJI1383" s="7"/>
      <c r="KJJ1383" s="7"/>
      <c r="KJK1383" s="7"/>
      <c r="KJL1383" s="7"/>
      <c r="KJM1383" s="7"/>
      <c r="KJN1383" s="7"/>
      <c r="KJO1383" s="7"/>
      <c r="KJP1383" s="7"/>
      <c r="KJQ1383" s="7"/>
      <c r="KJR1383" s="7"/>
      <c r="KJS1383" s="7"/>
      <c r="KJT1383" s="7"/>
      <c r="KJU1383" s="7"/>
      <c r="KJV1383" s="7"/>
      <c r="KJW1383" s="7"/>
      <c r="KJX1383" s="7"/>
      <c r="KJY1383" s="7"/>
      <c r="KJZ1383" s="7"/>
      <c r="KKA1383" s="7"/>
      <c r="KKB1383" s="7"/>
      <c r="KKC1383" s="7"/>
      <c r="KKD1383" s="7"/>
      <c r="KKE1383" s="7"/>
      <c r="KKF1383" s="7"/>
      <c r="KKG1383" s="7"/>
      <c r="KKH1383" s="7"/>
      <c r="KKI1383" s="7"/>
      <c r="KKJ1383" s="7"/>
      <c r="KKK1383" s="7"/>
      <c r="KKL1383" s="7"/>
      <c r="KKM1383" s="7"/>
      <c r="KKN1383" s="7"/>
      <c r="KKO1383" s="7"/>
      <c r="KKP1383" s="7"/>
      <c r="KKQ1383" s="7"/>
      <c r="KKR1383" s="7"/>
      <c r="KKS1383" s="7"/>
      <c r="KKT1383" s="7"/>
      <c r="KKU1383" s="7"/>
      <c r="KKV1383" s="7"/>
      <c r="KKW1383" s="7"/>
      <c r="KKX1383" s="7"/>
      <c r="KKY1383" s="7"/>
      <c r="KKZ1383" s="7"/>
      <c r="KLA1383" s="7"/>
      <c r="KLB1383" s="7"/>
      <c r="KLC1383" s="7"/>
      <c r="KLD1383" s="7"/>
      <c r="KLE1383" s="7"/>
      <c r="KLF1383" s="7"/>
      <c r="KLG1383" s="7"/>
      <c r="KLH1383" s="7"/>
      <c r="KLI1383" s="7"/>
      <c r="KLJ1383" s="7"/>
      <c r="KLK1383" s="7"/>
      <c r="KLL1383" s="7"/>
      <c r="KLM1383" s="7"/>
      <c r="KLN1383" s="7"/>
      <c r="KLO1383" s="7"/>
      <c r="KLP1383" s="7"/>
      <c r="KLQ1383" s="7"/>
      <c r="KLR1383" s="7"/>
      <c r="KLS1383" s="7"/>
      <c r="KLT1383" s="7"/>
      <c r="KLU1383" s="7"/>
      <c r="KLV1383" s="7"/>
      <c r="KLW1383" s="7"/>
      <c r="KLX1383" s="7"/>
      <c r="KLY1383" s="7"/>
      <c r="KLZ1383" s="7"/>
      <c r="KMA1383" s="7"/>
      <c r="KMB1383" s="7"/>
      <c r="KMC1383" s="7"/>
      <c r="KMD1383" s="7"/>
      <c r="KME1383" s="7"/>
      <c r="KMF1383" s="7"/>
      <c r="KMG1383" s="7"/>
      <c r="KMH1383" s="7"/>
      <c r="KMI1383" s="7"/>
      <c r="KMJ1383" s="7"/>
      <c r="KMK1383" s="7"/>
      <c r="KML1383" s="7"/>
      <c r="KMM1383" s="7"/>
      <c r="KMN1383" s="7"/>
      <c r="KMO1383" s="7"/>
      <c r="KMP1383" s="7"/>
      <c r="KMQ1383" s="7"/>
      <c r="KMR1383" s="7"/>
      <c r="KMS1383" s="7"/>
      <c r="KMT1383" s="7"/>
      <c r="KMU1383" s="7"/>
      <c r="KMV1383" s="7"/>
      <c r="KMW1383" s="7"/>
      <c r="KMX1383" s="7"/>
      <c r="KMY1383" s="7"/>
      <c r="KMZ1383" s="7"/>
      <c r="KNA1383" s="7"/>
      <c r="KNB1383" s="7"/>
      <c r="KNC1383" s="7"/>
      <c r="KND1383" s="7"/>
      <c r="KNE1383" s="7"/>
      <c r="KNF1383" s="7"/>
      <c r="KNG1383" s="7"/>
      <c r="KNH1383" s="7"/>
      <c r="KNI1383" s="7"/>
      <c r="KNJ1383" s="7"/>
      <c r="KNK1383" s="7"/>
      <c r="KNL1383" s="7"/>
      <c r="KNM1383" s="7"/>
      <c r="KNN1383" s="7"/>
      <c r="KNO1383" s="7"/>
      <c r="KNP1383" s="7"/>
      <c r="KNQ1383" s="7"/>
      <c r="KNR1383" s="7"/>
      <c r="KNS1383" s="7"/>
      <c r="KNT1383" s="7"/>
      <c r="KNU1383" s="7"/>
      <c r="KNV1383" s="7"/>
      <c r="KNW1383" s="7"/>
      <c r="KNX1383" s="7"/>
      <c r="KNY1383" s="7"/>
      <c r="KNZ1383" s="7"/>
      <c r="KOA1383" s="7"/>
      <c r="KOB1383" s="7"/>
      <c r="KOC1383" s="7"/>
      <c r="KOD1383" s="7"/>
      <c r="KOE1383" s="7"/>
      <c r="KOF1383" s="7"/>
      <c r="KOG1383" s="7"/>
      <c r="KOH1383" s="7"/>
      <c r="KOI1383" s="7"/>
      <c r="KOJ1383" s="7"/>
      <c r="KOK1383" s="7"/>
      <c r="KOL1383" s="7"/>
      <c r="KOM1383" s="7"/>
      <c r="KON1383" s="7"/>
      <c r="KOO1383" s="7"/>
      <c r="KOP1383" s="7"/>
      <c r="KOQ1383" s="7"/>
      <c r="KOR1383" s="7"/>
      <c r="KOS1383" s="7"/>
      <c r="KOT1383" s="7"/>
      <c r="KOU1383" s="7"/>
      <c r="KOV1383" s="7"/>
      <c r="KOW1383" s="7"/>
      <c r="KOX1383" s="7"/>
      <c r="KOY1383" s="7"/>
      <c r="KOZ1383" s="7"/>
      <c r="KPA1383" s="7"/>
      <c r="KPB1383" s="7"/>
      <c r="KPC1383" s="7"/>
      <c r="KPD1383" s="7"/>
      <c r="KPE1383" s="7"/>
      <c r="KPF1383" s="7"/>
      <c r="KPG1383" s="7"/>
      <c r="KPH1383" s="7"/>
      <c r="KPI1383" s="7"/>
      <c r="KPJ1383" s="7"/>
      <c r="KPK1383" s="7"/>
      <c r="KPL1383" s="7"/>
      <c r="KPM1383" s="7"/>
      <c r="KPN1383" s="7"/>
      <c r="KPO1383" s="7"/>
      <c r="KPP1383" s="7"/>
      <c r="KPQ1383" s="7"/>
      <c r="KPR1383" s="7"/>
      <c r="KPS1383" s="7"/>
      <c r="KPT1383" s="7"/>
      <c r="KPU1383" s="7"/>
      <c r="KPV1383" s="7"/>
      <c r="KPW1383" s="7"/>
      <c r="KPX1383" s="7"/>
      <c r="KPY1383" s="7"/>
      <c r="KPZ1383" s="7"/>
      <c r="KQA1383" s="7"/>
      <c r="KQB1383" s="7"/>
      <c r="KQC1383" s="7"/>
      <c r="KQD1383" s="7"/>
      <c r="KQE1383" s="7"/>
      <c r="KQF1383" s="7"/>
      <c r="KQG1383" s="7"/>
      <c r="KQH1383" s="7"/>
      <c r="KQI1383" s="7"/>
      <c r="KQJ1383" s="7"/>
      <c r="KQK1383" s="7"/>
      <c r="KQL1383" s="7"/>
      <c r="KQM1383" s="7"/>
      <c r="KQN1383" s="7"/>
      <c r="KQO1383" s="7"/>
      <c r="KQP1383" s="7"/>
      <c r="KQQ1383" s="7"/>
      <c r="KQR1383" s="7"/>
      <c r="KQS1383" s="7"/>
      <c r="KQT1383" s="7"/>
      <c r="KQU1383" s="7"/>
      <c r="KQV1383" s="7"/>
      <c r="KQW1383" s="7"/>
      <c r="KQX1383" s="7"/>
      <c r="KQY1383" s="7"/>
      <c r="KQZ1383" s="7"/>
      <c r="KRA1383" s="7"/>
      <c r="KRB1383" s="7"/>
      <c r="KRC1383" s="7"/>
      <c r="KRD1383" s="7"/>
      <c r="KRE1383" s="7"/>
      <c r="KRF1383" s="7"/>
      <c r="KRG1383" s="7"/>
      <c r="KRH1383" s="7"/>
      <c r="KRI1383" s="7"/>
      <c r="KRJ1383" s="7"/>
      <c r="KRK1383" s="7"/>
      <c r="KRL1383" s="7"/>
      <c r="KRM1383" s="7"/>
      <c r="KRN1383" s="7"/>
      <c r="KRO1383" s="7"/>
      <c r="KRP1383" s="7"/>
      <c r="KRQ1383" s="7"/>
      <c r="KRR1383" s="7"/>
      <c r="KRS1383" s="7"/>
      <c r="KRT1383" s="7"/>
      <c r="KRU1383" s="7"/>
      <c r="KRV1383" s="7"/>
      <c r="KRW1383" s="7"/>
      <c r="KRX1383" s="7"/>
      <c r="KRY1383" s="7"/>
      <c r="KRZ1383" s="7"/>
      <c r="KSA1383" s="7"/>
      <c r="KSB1383" s="7"/>
      <c r="KSC1383" s="7"/>
      <c r="KSD1383" s="7"/>
      <c r="KSE1383" s="7"/>
      <c r="KSF1383" s="7"/>
      <c r="KSG1383" s="7"/>
      <c r="KSH1383" s="7"/>
      <c r="KSI1383" s="7"/>
      <c r="KSJ1383" s="7"/>
      <c r="KSK1383" s="7"/>
      <c r="KSL1383" s="7"/>
      <c r="KSM1383" s="7"/>
      <c r="KSN1383" s="7"/>
      <c r="KSO1383" s="7"/>
      <c r="KSP1383" s="7"/>
      <c r="KSQ1383" s="7"/>
      <c r="KSR1383" s="7"/>
      <c r="KSS1383" s="7"/>
      <c r="KST1383" s="7"/>
      <c r="KSU1383" s="7"/>
      <c r="KSV1383" s="7"/>
      <c r="KSW1383" s="7"/>
      <c r="KSX1383" s="7"/>
      <c r="KSY1383" s="7"/>
      <c r="KSZ1383" s="7"/>
      <c r="KTA1383" s="7"/>
      <c r="KTB1383" s="7"/>
      <c r="KTC1383" s="7"/>
      <c r="KTD1383" s="7"/>
      <c r="KTE1383" s="7"/>
      <c r="KTF1383" s="7"/>
      <c r="KTG1383" s="7"/>
      <c r="KTH1383" s="7"/>
      <c r="KTI1383" s="7"/>
      <c r="KTJ1383" s="7"/>
      <c r="KTK1383" s="7"/>
      <c r="KTL1383" s="7"/>
      <c r="KTM1383" s="7"/>
      <c r="KTN1383" s="7"/>
      <c r="KTO1383" s="7"/>
      <c r="KTP1383" s="7"/>
      <c r="KTQ1383" s="7"/>
      <c r="KTR1383" s="7"/>
      <c r="KTS1383" s="7"/>
      <c r="KTT1383" s="7"/>
      <c r="KTU1383" s="7"/>
      <c r="KTV1383" s="7"/>
      <c r="KTW1383" s="7"/>
      <c r="KTX1383" s="7"/>
      <c r="KTY1383" s="7"/>
      <c r="KTZ1383" s="7"/>
      <c r="KUA1383" s="7"/>
      <c r="KUB1383" s="7"/>
      <c r="KUC1383" s="7"/>
      <c r="KUD1383" s="7"/>
      <c r="KUE1383" s="7"/>
      <c r="KUF1383" s="7"/>
      <c r="KUG1383" s="7"/>
      <c r="KUH1383" s="7"/>
      <c r="KUI1383" s="7"/>
      <c r="KUJ1383" s="7"/>
      <c r="KUK1383" s="7"/>
      <c r="KUL1383" s="7"/>
      <c r="KUM1383" s="7"/>
      <c r="KUN1383" s="7"/>
      <c r="KUO1383" s="7"/>
      <c r="KUP1383" s="7"/>
      <c r="KUQ1383" s="7"/>
      <c r="KUR1383" s="7"/>
      <c r="KUS1383" s="7"/>
      <c r="KUT1383" s="7"/>
      <c r="KUU1383" s="7"/>
      <c r="KUV1383" s="7"/>
      <c r="KUW1383" s="7"/>
      <c r="KUX1383" s="7"/>
      <c r="KUY1383" s="7"/>
      <c r="KUZ1383" s="7"/>
      <c r="KVA1383" s="7"/>
      <c r="KVB1383" s="7"/>
      <c r="KVC1383" s="7"/>
      <c r="KVD1383" s="7"/>
      <c r="KVE1383" s="7"/>
      <c r="KVF1383" s="7"/>
      <c r="KVG1383" s="7"/>
      <c r="KVH1383" s="7"/>
      <c r="KVI1383" s="7"/>
      <c r="KVJ1383" s="7"/>
      <c r="KVK1383" s="7"/>
      <c r="KVL1383" s="7"/>
      <c r="KVM1383" s="7"/>
      <c r="KVN1383" s="7"/>
      <c r="KVO1383" s="7"/>
      <c r="KVP1383" s="7"/>
      <c r="KVQ1383" s="7"/>
      <c r="KVR1383" s="7"/>
      <c r="KVS1383" s="7"/>
      <c r="KVT1383" s="7"/>
      <c r="KVU1383" s="7"/>
      <c r="KVV1383" s="7"/>
      <c r="KVW1383" s="7"/>
      <c r="KVX1383" s="7"/>
      <c r="KVY1383" s="7"/>
      <c r="KVZ1383" s="7"/>
      <c r="KWA1383" s="7"/>
      <c r="KWB1383" s="7"/>
      <c r="KWC1383" s="7"/>
      <c r="KWD1383" s="7"/>
      <c r="KWE1383" s="7"/>
      <c r="KWF1383" s="7"/>
      <c r="KWG1383" s="7"/>
      <c r="KWH1383" s="7"/>
      <c r="KWI1383" s="7"/>
      <c r="KWJ1383" s="7"/>
      <c r="KWK1383" s="7"/>
      <c r="KWL1383" s="7"/>
      <c r="KWM1383" s="7"/>
      <c r="KWN1383" s="7"/>
      <c r="KWO1383" s="7"/>
      <c r="KWP1383" s="7"/>
      <c r="KWQ1383" s="7"/>
      <c r="KWR1383" s="7"/>
      <c r="KWS1383" s="7"/>
      <c r="KWT1383" s="7"/>
      <c r="KWU1383" s="7"/>
      <c r="KWV1383" s="7"/>
      <c r="KWW1383" s="7"/>
      <c r="KWX1383" s="7"/>
      <c r="KWY1383" s="7"/>
      <c r="KWZ1383" s="7"/>
      <c r="KXA1383" s="7"/>
      <c r="KXB1383" s="7"/>
      <c r="KXC1383" s="7"/>
      <c r="KXD1383" s="7"/>
      <c r="KXE1383" s="7"/>
      <c r="KXF1383" s="7"/>
      <c r="KXG1383" s="7"/>
      <c r="KXH1383" s="7"/>
      <c r="KXI1383" s="7"/>
      <c r="KXJ1383" s="7"/>
      <c r="KXK1383" s="7"/>
      <c r="KXL1383" s="7"/>
      <c r="KXM1383" s="7"/>
      <c r="KXN1383" s="7"/>
      <c r="KXO1383" s="7"/>
      <c r="KXP1383" s="7"/>
      <c r="KXQ1383" s="7"/>
      <c r="KXR1383" s="7"/>
      <c r="KXS1383" s="7"/>
      <c r="KXT1383" s="7"/>
      <c r="KXU1383" s="7"/>
      <c r="KXV1383" s="7"/>
      <c r="KXW1383" s="7"/>
      <c r="KXX1383" s="7"/>
      <c r="KXY1383" s="7"/>
      <c r="KXZ1383" s="7"/>
      <c r="KYA1383" s="7"/>
      <c r="KYB1383" s="7"/>
      <c r="KYC1383" s="7"/>
      <c r="KYD1383" s="7"/>
      <c r="KYE1383" s="7"/>
      <c r="KYF1383" s="7"/>
      <c r="KYG1383" s="7"/>
      <c r="KYH1383" s="7"/>
      <c r="KYI1383" s="7"/>
      <c r="KYJ1383" s="7"/>
      <c r="KYK1383" s="7"/>
      <c r="KYL1383" s="7"/>
      <c r="KYM1383" s="7"/>
      <c r="KYN1383" s="7"/>
      <c r="KYO1383" s="7"/>
      <c r="KYP1383" s="7"/>
      <c r="KYQ1383" s="7"/>
      <c r="KYR1383" s="7"/>
      <c r="KYS1383" s="7"/>
      <c r="KYT1383" s="7"/>
      <c r="KYU1383" s="7"/>
      <c r="KYV1383" s="7"/>
      <c r="KYW1383" s="7"/>
      <c r="KYX1383" s="7"/>
      <c r="KYY1383" s="7"/>
      <c r="KYZ1383" s="7"/>
      <c r="KZA1383" s="7"/>
      <c r="KZB1383" s="7"/>
      <c r="KZC1383" s="7"/>
      <c r="KZD1383" s="7"/>
      <c r="KZE1383" s="7"/>
      <c r="KZF1383" s="7"/>
      <c r="KZG1383" s="7"/>
      <c r="KZH1383" s="7"/>
      <c r="KZI1383" s="7"/>
      <c r="KZJ1383" s="7"/>
      <c r="KZK1383" s="7"/>
      <c r="KZL1383" s="7"/>
      <c r="KZM1383" s="7"/>
      <c r="KZN1383" s="7"/>
      <c r="KZO1383" s="7"/>
      <c r="KZP1383" s="7"/>
      <c r="KZQ1383" s="7"/>
      <c r="KZR1383" s="7"/>
      <c r="KZS1383" s="7"/>
      <c r="KZT1383" s="7"/>
      <c r="KZU1383" s="7"/>
      <c r="KZV1383" s="7"/>
      <c r="KZW1383" s="7"/>
      <c r="KZX1383" s="7"/>
      <c r="KZY1383" s="7"/>
      <c r="KZZ1383" s="7"/>
      <c r="LAA1383" s="7"/>
      <c r="LAB1383" s="7"/>
      <c r="LAC1383" s="7"/>
      <c r="LAD1383" s="7"/>
      <c r="LAE1383" s="7"/>
      <c r="LAF1383" s="7"/>
      <c r="LAG1383" s="7"/>
      <c r="LAH1383" s="7"/>
      <c r="LAI1383" s="7"/>
      <c r="LAJ1383" s="7"/>
      <c r="LAK1383" s="7"/>
      <c r="LAL1383" s="7"/>
      <c r="LAM1383" s="7"/>
      <c r="LAN1383" s="7"/>
      <c r="LAO1383" s="7"/>
      <c r="LAP1383" s="7"/>
      <c r="LAQ1383" s="7"/>
      <c r="LAR1383" s="7"/>
      <c r="LAS1383" s="7"/>
      <c r="LAT1383" s="7"/>
      <c r="LAU1383" s="7"/>
      <c r="LAV1383" s="7"/>
      <c r="LAW1383" s="7"/>
      <c r="LAX1383" s="7"/>
      <c r="LAY1383" s="7"/>
      <c r="LAZ1383" s="7"/>
      <c r="LBA1383" s="7"/>
      <c r="LBB1383" s="7"/>
      <c r="LBC1383" s="7"/>
      <c r="LBD1383" s="7"/>
      <c r="LBE1383" s="7"/>
      <c r="LBF1383" s="7"/>
      <c r="LBG1383" s="7"/>
      <c r="LBH1383" s="7"/>
      <c r="LBI1383" s="7"/>
      <c r="LBJ1383" s="7"/>
      <c r="LBK1383" s="7"/>
      <c r="LBL1383" s="7"/>
      <c r="LBM1383" s="7"/>
      <c r="LBN1383" s="7"/>
      <c r="LBO1383" s="7"/>
      <c r="LBP1383" s="7"/>
      <c r="LBQ1383" s="7"/>
      <c r="LBR1383" s="7"/>
      <c r="LBS1383" s="7"/>
      <c r="LBT1383" s="7"/>
      <c r="LBU1383" s="7"/>
      <c r="LBV1383" s="7"/>
      <c r="LBW1383" s="7"/>
      <c r="LBX1383" s="7"/>
      <c r="LBY1383" s="7"/>
      <c r="LBZ1383" s="7"/>
      <c r="LCA1383" s="7"/>
      <c r="LCB1383" s="7"/>
      <c r="LCC1383" s="7"/>
      <c r="LCD1383" s="7"/>
      <c r="LCE1383" s="7"/>
      <c r="LCF1383" s="7"/>
      <c r="LCG1383" s="7"/>
      <c r="LCH1383" s="7"/>
      <c r="LCI1383" s="7"/>
      <c r="LCJ1383" s="7"/>
      <c r="LCK1383" s="7"/>
      <c r="LCL1383" s="7"/>
      <c r="LCM1383" s="7"/>
      <c r="LCN1383" s="7"/>
      <c r="LCO1383" s="7"/>
      <c r="LCP1383" s="7"/>
      <c r="LCQ1383" s="7"/>
      <c r="LCR1383" s="7"/>
      <c r="LCS1383" s="7"/>
      <c r="LCT1383" s="7"/>
      <c r="LCU1383" s="7"/>
      <c r="LCV1383" s="7"/>
      <c r="LCW1383" s="7"/>
      <c r="LCX1383" s="7"/>
      <c r="LCY1383" s="7"/>
      <c r="LCZ1383" s="7"/>
      <c r="LDA1383" s="7"/>
      <c r="LDB1383" s="7"/>
      <c r="LDC1383" s="7"/>
      <c r="LDD1383" s="7"/>
      <c r="LDE1383" s="7"/>
      <c r="LDF1383" s="7"/>
      <c r="LDG1383" s="7"/>
      <c r="LDH1383" s="7"/>
      <c r="LDI1383" s="7"/>
      <c r="LDJ1383" s="7"/>
      <c r="LDK1383" s="7"/>
      <c r="LDL1383" s="7"/>
      <c r="LDM1383" s="7"/>
      <c r="LDN1383" s="7"/>
      <c r="LDO1383" s="7"/>
      <c r="LDP1383" s="7"/>
      <c r="LDQ1383" s="7"/>
      <c r="LDR1383" s="7"/>
      <c r="LDS1383" s="7"/>
      <c r="LDT1383" s="7"/>
      <c r="LDU1383" s="7"/>
      <c r="LDV1383" s="7"/>
      <c r="LDW1383" s="7"/>
      <c r="LDX1383" s="7"/>
      <c r="LDY1383" s="7"/>
      <c r="LDZ1383" s="7"/>
      <c r="LEA1383" s="7"/>
      <c r="LEB1383" s="7"/>
      <c r="LEC1383" s="7"/>
      <c r="LED1383" s="7"/>
      <c r="LEE1383" s="7"/>
      <c r="LEF1383" s="7"/>
      <c r="LEG1383" s="7"/>
      <c r="LEH1383" s="7"/>
      <c r="LEI1383" s="7"/>
      <c r="LEJ1383" s="7"/>
      <c r="LEK1383" s="7"/>
      <c r="LEL1383" s="7"/>
      <c r="LEM1383" s="7"/>
      <c r="LEN1383" s="7"/>
      <c r="LEO1383" s="7"/>
      <c r="LEP1383" s="7"/>
      <c r="LEQ1383" s="7"/>
      <c r="LER1383" s="7"/>
      <c r="LES1383" s="7"/>
      <c r="LET1383" s="7"/>
      <c r="LEU1383" s="7"/>
      <c r="LEV1383" s="7"/>
      <c r="LEW1383" s="7"/>
      <c r="LEX1383" s="7"/>
      <c r="LEY1383" s="7"/>
      <c r="LEZ1383" s="7"/>
      <c r="LFA1383" s="7"/>
      <c r="LFB1383" s="7"/>
      <c r="LFC1383" s="7"/>
      <c r="LFD1383" s="7"/>
      <c r="LFE1383" s="7"/>
      <c r="LFF1383" s="7"/>
      <c r="LFG1383" s="7"/>
      <c r="LFH1383" s="7"/>
      <c r="LFI1383" s="7"/>
      <c r="LFJ1383" s="7"/>
      <c r="LFK1383" s="7"/>
      <c r="LFL1383" s="7"/>
      <c r="LFM1383" s="7"/>
      <c r="LFN1383" s="7"/>
      <c r="LFO1383" s="7"/>
      <c r="LFP1383" s="7"/>
      <c r="LFQ1383" s="7"/>
      <c r="LFR1383" s="7"/>
      <c r="LFS1383" s="7"/>
      <c r="LFT1383" s="7"/>
      <c r="LFU1383" s="7"/>
      <c r="LFV1383" s="7"/>
      <c r="LFW1383" s="7"/>
      <c r="LFX1383" s="7"/>
      <c r="LFY1383" s="7"/>
      <c r="LFZ1383" s="7"/>
      <c r="LGA1383" s="7"/>
      <c r="LGB1383" s="7"/>
      <c r="LGC1383" s="7"/>
      <c r="LGD1383" s="7"/>
      <c r="LGE1383" s="7"/>
      <c r="LGF1383" s="7"/>
      <c r="LGG1383" s="7"/>
      <c r="LGH1383" s="7"/>
      <c r="LGI1383" s="7"/>
      <c r="LGJ1383" s="7"/>
      <c r="LGK1383" s="7"/>
      <c r="LGL1383" s="7"/>
      <c r="LGM1383" s="7"/>
      <c r="LGN1383" s="7"/>
      <c r="LGO1383" s="7"/>
      <c r="LGP1383" s="7"/>
      <c r="LGQ1383" s="7"/>
      <c r="LGR1383" s="7"/>
      <c r="LGS1383" s="7"/>
      <c r="LGT1383" s="7"/>
      <c r="LGU1383" s="7"/>
      <c r="LGV1383" s="7"/>
      <c r="LGW1383" s="7"/>
      <c r="LGX1383" s="7"/>
      <c r="LGY1383" s="7"/>
      <c r="LGZ1383" s="7"/>
      <c r="LHA1383" s="7"/>
      <c r="LHB1383" s="7"/>
      <c r="LHC1383" s="7"/>
      <c r="LHD1383" s="7"/>
      <c r="LHE1383" s="7"/>
      <c r="LHF1383" s="7"/>
      <c r="LHG1383" s="7"/>
      <c r="LHH1383" s="7"/>
      <c r="LHI1383" s="7"/>
      <c r="LHJ1383" s="7"/>
      <c r="LHK1383" s="7"/>
      <c r="LHL1383" s="7"/>
      <c r="LHM1383" s="7"/>
      <c r="LHN1383" s="7"/>
      <c r="LHO1383" s="7"/>
      <c r="LHP1383" s="7"/>
      <c r="LHQ1383" s="7"/>
      <c r="LHR1383" s="7"/>
      <c r="LHS1383" s="7"/>
      <c r="LHT1383" s="7"/>
      <c r="LHU1383" s="7"/>
      <c r="LHV1383" s="7"/>
      <c r="LHW1383" s="7"/>
      <c r="LHX1383" s="7"/>
      <c r="LHY1383" s="7"/>
      <c r="LHZ1383" s="7"/>
      <c r="LIA1383" s="7"/>
      <c r="LIB1383" s="7"/>
      <c r="LIC1383" s="7"/>
      <c r="LID1383" s="7"/>
      <c r="LIE1383" s="7"/>
      <c r="LIF1383" s="7"/>
      <c r="LIG1383" s="7"/>
      <c r="LIH1383" s="7"/>
      <c r="LII1383" s="7"/>
      <c r="LIJ1383" s="7"/>
      <c r="LIK1383" s="7"/>
      <c r="LIL1383" s="7"/>
      <c r="LIM1383" s="7"/>
      <c r="LIN1383" s="7"/>
      <c r="LIO1383" s="7"/>
      <c r="LIP1383" s="7"/>
      <c r="LIQ1383" s="7"/>
      <c r="LIR1383" s="7"/>
      <c r="LIS1383" s="7"/>
      <c r="LIT1383" s="7"/>
      <c r="LIU1383" s="7"/>
      <c r="LIV1383" s="7"/>
      <c r="LIW1383" s="7"/>
      <c r="LIX1383" s="7"/>
      <c r="LIY1383" s="7"/>
      <c r="LIZ1383" s="7"/>
      <c r="LJA1383" s="7"/>
      <c r="LJB1383" s="7"/>
      <c r="LJC1383" s="7"/>
      <c r="LJD1383" s="7"/>
      <c r="LJE1383" s="7"/>
      <c r="LJF1383" s="7"/>
      <c r="LJG1383" s="7"/>
      <c r="LJH1383" s="7"/>
      <c r="LJI1383" s="7"/>
      <c r="LJJ1383" s="7"/>
      <c r="LJK1383" s="7"/>
      <c r="LJL1383" s="7"/>
      <c r="LJM1383" s="7"/>
      <c r="LJN1383" s="7"/>
      <c r="LJO1383" s="7"/>
      <c r="LJP1383" s="7"/>
      <c r="LJQ1383" s="7"/>
      <c r="LJR1383" s="7"/>
      <c r="LJS1383" s="7"/>
      <c r="LJT1383" s="7"/>
      <c r="LJU1383" s="7"/>
      <c r="LJV1383" s="7"/>
      <c r="LJW1383" s="7"/>
      <c r="LJX1383" s="7"/>
      <c r="LJY1383" s="7"/>
      <c r="LJZ1383" s="7"/>
      <c r="LKA1383" s="7"/>
      <c r="LKB1383" s="7"/>
      <c r="LKC1383" s="7"/>
      <c r="LKD1383" s="7"/>
      <c r="LKE1383" s="7"/>
      <c r="LKF1383" s="7"/>
      <c r="LKG1383" s="7"/>
      <c r="LKH1383" s="7"/>
      <c r="LKI1383" s="7"/>
      <c r="LKJ1383" s="7"/>
      <c r="LKK1383" s="7"/>
      <c r="LKL1383" s="7"/>
      <c r="LKM1383" s="7"/>
      <c r="LKN1383" s="7"/>
      <c r="LKO1383" s="7"/>
      <c r="LKP1383" s="7"/>
      <c r="LKQ1383" s="7"/>
      <c r="LKR1383" s="7"/>
      <c r="LKS1383" s="7"/>
      <c r="LKT1383" s="7"/>
      <c r="LKU1383" s="7"/>
      <c r="LKV1383" s="7"/>
      <c r="LKW1383" s="7"/>
      <c r="LKX1383" s="7"/>
      <c r="LKY1383" s="7"/>
      <c r="LKZ1383" s="7"/>
      <c r="LLA1383" s="7"/>
      <c r="LLB1383" s="7"/>
      <c r="LLC1383" s="7"/>
      <c r="LLD1383" s="7"/>
      <c r="LLE1383" s="7"/>
      <c r="LLF1383" s="7"/>
      <c r="LLG1383" s="7"/>
      <c r="LLH1383" s="7"/>
      <c r="LLI1383" s="7"/>
      <c r="LLJ1383" s="7"/>
      <c r="LLK1383" s="7"/>
      <c r="LLL1383" s="7"/>
      <c r="LLM1383" s="7"/>
      <c r="LLN1383" s="7"/>
      <c r="LLO1383" s="7"/>
      <c r="LLP1383" s="7"/>
      <c r="LLQ1383" s="7"/>
      <c r="LLR1383" s="7"/>
      <c r="LLS1383" s="7"/>
      <c r="LLT1383" s="7"/>
      <c r="LLU1383" s="7"/>
      <c r="LLV1383" s="7"/>
      <c r="LLW1383" s="7"/>
      <c r="LLX1383" s="7"/>
      <c r="LLY1383" s="7"/>
      <c r="LLZ1383" s="7"/>
      <c r="LMA1383" s="7"/>
      <c r="LMB1383" s="7"/>
      <c r="LMC1383" s="7"/>
      <c r="LMD1383" s="7"/>
      <c r="LME1383" s="7"/>
      <c r="LMF1383" s="7"/>
      <c r="LMG1383" s="7"/>
      <c r="LMH1383" s="7"/>
      <c r="LMI1383" s="7"/>
      <c r="LMJ1383" s="7"/>
      <c r="LMK1383" s="7"/>
      <c r="LML1383" s="7"/>
      <c r="LMM1383" s="7"/>
      <c r="LMN1383" s="7"/>
      <c r="LMO1383" s="7"/>
      <c r="LMP1383" s="7"/>
      <c r="LMQ1383" s="7"/>
      <c r="LMR1383" s="7"/>
      <c r="LMS1383" s="7"/>
      <c r="LMT1383" s="7"/>
      <c r="LMU1383" s="7"/>
      <c r="LMV1383" s="7"/>
      <c r="LMW1383" s="7"/>
      <c r="LMX1383" s="7"/>
      <c r="LMY1383" s="7"/>
      <c r="LMZ1383" s="7"/>
      <c r="LNA1383" s="7"/>
      <c r="LNB1383" s="7"/>
      <c r="LNC1383" s="7"/>
      <c r="LND1383" s="7"/>
      <c r="LNE1383" s="7"/>
      <c r="LNF1383" s="7"/>
      <c r="LNG1383" s="7"/>
      <c r="LNH1383" s="7"/>
      <c r="LNI1383" s="7"/>
      <c r="LNJ1383" s="7"/>
      <c r="LNK1383" s="7"/>
      <c r="LNL1383" s="7"/>
      <c r="LNM1383" s="7"/>
      <c r="LNN1383" s="7"/>
      <c r="LNO1383" s="7"/>
      <c r="LNP1383" s="7"/>
      <c r="LNQ1383" s="7"/>
      <c r="LNR1383" s="7"/>
      <c r="LNS1383" s="7"/>
      <c r="LNT1383" s="7"/>
      <c r="LNU1383" s="7"/>
      <c r="LNV1383" s="7"/>
      <c r="LNW1383" s="7"/>
      <c r="LNX1383" s="7"/>
      <c r="LNY1383" s="7"/>
      <c r="LNZ1383" s="7"/>
      <c r="LOA1383" s="7"/>
      <c r="LOB1383" s="7"/>
      <c r="LOC1383" s="7"/>
      <c r="LOD1383" s="7"/>
      <c r="LOE1383" s="7"/>
      <c r="LOF1383" s="7"/>
      <c r="LOG1383" s="7"/>
      <c r="LOH1383" s="7"/>
      <c r="LOI1383" s="7"/>
      <c r="LOJ1383" s="7"/>
      <c r="LOK1383" s="7"/>
      <c r="LOL1383" s="7"/>
      <c r="LOM1383" s="7"/>
      <c r="LON1383" s="7"/>
      <c r="LOO1383" s="7"/>
      <c r="LOP1383" s="7"/>
      <c r="LOQ1383" s="7"/>
      <c r="LOR1383" s="7"/>
      <c r="LOS1383" s="7"/>
      <c r="LOT1383" s="7"/>
      <c r="LOU1383" s="7"/>
      <c r="LOV1383" s="7"/>
      <c r="LOW1383" s="7"/>
      <c r="LOX1383" s="7"/>
      <c r="LOY1383" s="7"/>
      <c r="LOZ1383" s="7"/>
      <c r="LPA1383" s="7"/>
      <c r="LPB1383" s="7"/>
      <c r="LPC1383" s="7"/>
      <c r="LPD1383" s="7"/>
      <c r="LPE1383" s="7"/>
      <c r="LPF1383" s="7"/>
      <c r="LPG1383" s="7"/>
      <c r="LPH1383" s="7"/>
      <c r="LPI1383" s="7"/>
      <c r="LPJ1383" s="7"/>
      <c r="LPK1383" s="7"/>
      <c r="LPL1383" s="7"/>
      <c r="LPM1383" s="7"/>
      <c r="LPN1383" s="7"/>
      <c r="LPO1383" s="7"/>
      <c r="LPP1383" s="7"/>
      <c r="LPQ1383" s="7"/>
      <c r="LPR1383" s="7"/>
      <c r="LPS1383" s="7"/>
      <c r="LPT1383" s="7"/>
      <c r="LPU1383" s="7"/>
      <c r="LPV1383" s="7"/>
      <c r="LPW1383" s="7"/>
      <c r="LPX1383" s="7"/>
      <c r="LPY1383" s="7"/>
      <c r="LPZ1383" s="7"/>
      <c r="LQA1383" s="7"/>
      <c r="LQB1383" s="7"/>
      <c r="LQC1383" s="7"/>
      <c r="LQD1383" s="7"/>
      <c r="LQE1383" s="7"/>
      <c r="LQF1383" s="7"/>
      <c r="LQG1383" s="7"/>
      <c r="LQH1383" s="7"/>
      <c r="LQI1383" s="7"/>
      <c r="LQJ1383" s="7"/>
      <c r="LQK1383" s="7"/>
      <c r="LQL1383" s="7"/>
      <c r="LQM1383" s="7"/>
      <c r="LQN1383" s="7"/>
      <c r="LQO1383" s="7"/>
      <c r="LQP1383" s="7"/>
      <c r="LQQ1383" s="7"/>
      <c r="LQR1383" s="7"/>
      <c r="LQS1383" s="7"/>
      <c r="LQT1383" s="7"/>
      <c r="LQU1383" s="7"/>
      <c r="LQV1383" s="7"/>
      <c r="LQW1383" s="7"/>
      <c r="LQX1383" s="7"/>
      <c r="LQY1383" s="7"/>
      <c r="LQZ1383" s="7"/>
      <c r="LRA1383" s="7"/>
      <c r="LRB1383" s="7"/>
      <c r="LRC1383" s="7"/>
      <c r="LRD1383" s="7"/>
      <c r="LRE1383" s="7"/>
      <c r="LRF1383" s="7"/>
      <c r="LRG1383" s="7"/>
      <c r="LRH1383" s="7"/>
      <c r="LRI1383" s="7"/>
      <c r="LRJ1383" s="7"/>
      <c r="LRK1383" s="7"/>
      <c r="LRL1383" s="7"/>
      <c r="LRM1383" s="7"/>
      <c r="LRN1383" s="7"/>
      <c r="LRO1383" s="7"/>
      <c r="LRP1383" s="7"/>
      <c r="LRQ1383" s="7"/>
      <c r="LRR1383" s="7"/>
      <c r="LRS1383" s="7"/>
      <c r="LRT1383" s="7"/>
      <c r="LRU1383" s="7"/>
      <c r="LRV1383" s="7"/>
      <c r="LRW1383" s="7"/>
      <c r="LRX1383" s="7"/>
      <c r="LRY1383" s="7"/>
      <c r="LRZ1383" s="7"/>
      <c r="LSA1383" s="7"/>
      <c r="LSB1383" s="7"/>
      <c r="LSC1383" s="7"/>
      <c r="LSD1383" s="7"/>
      <c r="LSE1383" s="7"/>
      <c r="LSF1383" s="7"/>
      <c r="LSG1383" s="7"/>
      <c r="LSH1383" s="7"/>
      <c r="LSI1383" s="7"/>
      <c r="LSJ1383" s="7"/>
      <c r="LSK1383" s="7"/>
      <c r="LSL1383" s="7"/>
      <c r="LSM1383" s="7"/>
      <c r="LSN1383" s="7"/>
      <c r="LSO1383" s="7"/>
      <c r="LSP1383" s="7"/>
      <c r="LSQ1383" s="7"/>
      <c r="LSR1383" s="7"/>
      <c r="LSS1383" s="7"/>
      <c r="LST1383" s="7"/>
      <c r="LSU1383" s="7"/>
      <c r="LSV1383" s="7"/>
      <c r="LSW1383" s="7"/>
      <c r="LSX1383" s="7"/>
      <c r="LSY1383" s="7"/>
      <c r="LSZ1383" s="7"/>
      <c r="LTA1383" s="7"/>
      <c r="LTB1383" s="7"/>
      <c r="LTC1383" s="7"/>
      <c r="LTD1383" s="7"/>
      <c r="LTE1383" s="7"/>
      <c r="LTF1383" s="7"/>
      <c r="LTG1383" s="7"/>
      <c r="LTH1383" s="7"/>
      <c r="LTI1383" s="7"/>
      <c r="LTJ1383" s="7"/>
      <c r="LTK1383" s="7"/>
      <c r="LTL1383" s="7"/>
      <c r="LTM1383" s="7"/>
      <c r="LTN1383" s="7"/>
      <c r="LTO1383" s="7"/>
      <c r="LTP1383" s="7"/>
      <c r="LTQ1383" s="7"/>
      <c r="LTR1383" s="7"/>
      <c r="LTS1383" s="7"/>
      <c r="LTT1383" s="7"/>
      <c r="LTU1383" s="7"/>
      <c r="LTV1383" s="7"/>
      <c r="LTW1383" s="7"/>
      <c r="LTX1383" s="7"/>
      <c r="LTY1383" s="7"/>
      <c r="LTZ1383" s="7"/>
      <c r="LUA1383" s="7"/>
      <c r="LUB1383" s="7"/>
      <c r="LUC1383" s="7"/>
      <c r="LUD1383" s="7"/>
      <c r="LUE1383" s="7"/>
      <c r="LUF1383" s="7"/>
      <c r="LUG1383" s="7"/>
      <c r="LUH1383" s="7"/>
      <c r="LUI1383" s="7"/>
      <c r="LUJ1383" s="7"/>
      <c r="LUK1383" s="7"/>
      <c r="LUL1383" s="7"/>
      <c r="LUM1383" s="7"/>
      <c r="LUN1383" s="7"/>
      <c r="LUO1383" s="7"/>
      <c r="LUP1383" s="7"/>
      <c r="LUQ1383" s="7"/>
      <c r="LUR1383" s="7"/>
      <c r="LUS1383" s="7"/>
      <c r="LUT1383" s="7"/>
      <c r="LUU1383" s="7"/>
      <c r="LUV1383" s="7"/>
      <c r="LUW1383" s="7"/>
      <c r="LUX1383" s="7"/>
      <c r="LUY1383" s="7"/>
      <c r="LUZ1383" s="7"/>
      <c r="LVA1383" s="7"/>
      <c r="LVB1383" s="7"/>
      <c r="LVC1383" s="7"/>
      <c r="LVD1383" s="7"/>
      <c r="LVE1383" s="7"/>
      <c r="LVF1383" s="7"/>
      <c r="LVG1383" s="7"/>
      <c r="LVH1383" s="7"/>
      <c r="LVI1383" s="7"/>
      <c r="LVJ1383" s="7"/>
      <c r="LVK1383" s="7"/>
      <c r="LVL1383" s="7"/>
      <c r="LVM1383" s="7"/>
      <c r="LVN1383" s="7"/>
      <c r="LVO1383" s="7"/>
      <c r="LVP1383" s="7"/>
      <c r="LVQ1383" s="7"/>
      <c r="LVR1383" s="7"/>
      <c r="LVS1383" s="7"/>
      <c r="LVT1383" s="7"/>
      <c r="LVU1383" s="7"/>
      <c r="LVV1383" s="7"/>
      <c r="LVW1383" s="7"/>
      <c r="LVX1383" s="7"/>
      <c r="LVY1383" s="7"/>
      <c r="LVZ1383" s="7"/>
      <c r="LWA1383" s="7"/>
      <c r="LWB1383" s="7"/>
      <c r="LWC1383" s="7"/>
      <c r="LWD1383" s="7"/>
      <c r="LWE1383" s="7"/>
      <c r="LWF1383" s="7"/>
      <c r="LWG1383" s="7"/>
      <c r="LWH1383" s="7"/>
      <c r="LWI1383" s="7"/>
      <c r="LWJ1383" s="7"/>
      <c r="LWK1383" s="7"/>
      <c r="LWL1383" s="7"/>
      <c r="LWM1383" s="7"/>
      <c r="LWN1383" s="7"/>
      <c r="LWO1383" s="7"/>
      <c r="LWP1383" s="7"/>
      <c r="LWQ1383" s="7"/>
      <c r="LWR1383" s="7"/>
      <c r="LWS1383" s="7"/>
      <c r="LWT1383" s="7"/>
      <c r="LWU1383" s="7"/>
      <c r="LWV1383" s="7"/>
      <c r="LWW1383" s="7"/>
      <c r="LWX1383" s="7"/>
      <c r="LWY1383" s="7"/>
      <c r="LWZ1383" s="7"/>
      <c r="LXA1383" s="7"/>
      <c r="LXB1383" s="7"/>
      <c r="LXC1383" s="7"/>
      <c r="LXD1383" s="7"/>
      <c r="LXE1383" s="7"/>
      <c r="LXF1383" s="7"/>
      <c r="LXG1383" s="7"/>
      <c r="LXH1383" s="7"/>
      <c r="LXI1383" s="7"/>
      <c r="LXJ1383" s="7"/>
      <c r="LXK1383" s="7"/>
      <c r="LXL1383" s="7"/>
      <c r="LXM1383" s="7"/>
      <c r="LXN1383" s="7"/>
      <c r="LXO1383" s="7"/>
      <c r="LXP1383" s="7"/>
      <c r="LXQ1383" s="7"/>
      <c r="LXR1383" s="7"/>
      <c r="LXS1383" s="7"/>
      <c r="LXT1383" s="7"/>
      <c r="LXU1383" s="7"/>
      <c r="LXV1383" s="7"/>
      <c r="LXW1383" s="7"/>
      <c r="LXX1383" s="7"/>
      <c r="LXY1383" s="7"/>
      <c r="LXZ1383" s="7"/>
      <c r="LYA1383" s="7"/>
      <c r="LYB1383" s="7"/>
      <c r="LYC1383" s="7"/>
      <c r="LYD1383" s="7"/>
      <c r="LYE1383" s="7"/>
      <c r="LYF1383" s="7"/>
      <c r="LYG1383" s="7"/>
      <c r="LYH1383" s="7"/>
      <c r="LYI1383" s="7"/>
      <c r="LYJ1383" s="7"/>
      <c r="LYK1383" s="7"/>
      <c r="LYL1383" s="7"/>
      <c r="LYM1383" s="7"/>
      <c r="LYN1383" s="7"/>
      <c r="LYO1383" s="7"/>
      <c r="LYP1383" s="7"/>
      <c r="LYQ1383" s="7"/>
      <c r="LYR1383" s="7"/>
      <c r="LYS1383" s="7"/>
      <c r="LYT1383" s="7"/>
      <c r="LYU1383" s="7"/>
      <c r="LYV1383" s="7"/>
      <c r="LYW1383" s="7"/>
      <c r="LYX1383" s="7"/>
      <c r="LYY1383" s="7"/>
      <c r="LYZ1383" s="7"/>
      <c r="LZA1383" s="7"/>
      <c r="LZB1383" s="7"/>
      <c r="LZC1383" s="7"/>
      <c r="LZD1383" s="7"/>
      <c r="LZE1383" s="7"/>
      <c r="LZF1383" s="7"/>
      <c r="LZG1383" s="7"/>
      <c r="LZH1383" s="7"/>
      <c r="LZI1383" s="7"/>
      <c r="LZJ1383" s="7"/>
      <c r="LZK1383" s="7"/>
      <c r="LZL1383" s="7"/>
      <c r="LZM1383" s="7"/>
      <c r="LZN1383" s="7"/>
      <c r="LZO1383" s="7"/>
      <c r="LZP1383" s="7"/>
      <c r="LZQ1383" s="7"/>
      <c r="LZR1383" s="7"/>
      <c r="LZS1383" s="7"/>
      <c r="LZT1383" s="7"/>
      <c r="LZU1383" s="7"/>
      <c r="LZV1383" s="7"/>
      <c r="LZW1383" s="7"/>
      <c r="LZX1383" s="7"/>
      <c r="LZY1383" s="7"/>
      <c r="LZZ1383" s="7"/>
      <c r="MAA1383" s="7"/>
      <c r="MAB1383" s="7"/>
      <c r="MAC1383" s="7"/>
      <c r="MAD1383" s="7"/>
      <c r="MAE1383" s="7"/>
      <c r="MAF1383" s="7"/>
      <c r="MAG1383" s="7"/>
      <c r="MAH1383" s="7"/>
      <c r="MAI1383" s="7"/>
      <c r="MAJ1383" s="7"/>
      <c r="MAK1383" s="7"/>
      <c r="MAL1383" s="7"/>
      <c r="MAM1383" s="7"/>
      <c r="MAN1383" s="7"/>
      <c r="MAO1383" s="7"/>
      <c r="MAP1383" s="7"/>
      <c r="MAQ1383" s="7"/>
      <c r="MAR1383" s="7"/>
      <c r="MAS1383" s="7"/>
      <c r="MAT1383" s="7"/>
      <c r="MAU1383" s="7"/>
      <c r="MAV1383" s="7"/>
      <c r="MAW1383" s="7"/>
      <c r="MAX1383" s="7"/>
      <c r="MAY1383" s="7"/>
      <c r="MAZ1383" s="7"/>
      <c r="MBA1383" s="7"/>
      <c r="MBB1383" s="7"/>
      <c r="MBC1383" s="7"/>
      <c r="MBD1383" s="7"/>
      <c r="MBE1383" s="7"/>
      <c r="MBF1383" s="7"/>
      <c r="MBG1383" s="7"/>
      <c r="MBH1383" s="7"/>
      <c r="MBI1383" s="7"/>
      <c r="MBJ1383" s="7"/>
      <c r="MBK1383" s="7"/>
      <c r="MBL1383" s="7"/>
      <c r="MBM1383" s="7"/>
      <c r="MBN1383" s="7"/>
      <c r="MBO1383" s="7"/>
      <c r="MBP1383" s="7"/>
      <c r="MBQ1383" s="7"/>
      <c r="MBR1383" s="7"/>
      <c r="MBS1383" s="7"/>
      <c r="MBT1383" s="7"/>
      <c r="MBU1383" s="7"/>
      <c r="MBV1383" s="7"/>
      <c r="MBW1383" s="7"/>
      <c r="MBX1383" s="7"/>
      <c r="MBY1383" s="7"/>
      <c r="MBZ1383" s="7"/>
      <c r="MCA1383" s="7"/>
      <c r="MCB1383" s="7"/>
      <c r="MCC1383" s="7"/>
      <c r="MCD1383" s="7"/>
      <c r="MCE1383" s="7"/>
      <c r="MCF1383" s="7"/>
      <c r="MCG1383" s="7"/>
      <c r="MCH1383" s="7"/>
      <c r="MCI1383" s="7"/>
      <c r="MCJ1383" s="7"/>
      <c r="MCK1383" s="7"/>
      <c r="MCL1383" s="7"/>
      <c r="MCM1383" s="7"/>
      <c r="MCN1383" s="7"/>
      <c r="MCO1383" s="7"/>
      <c r="MCP1383" s="7"/>
      <c r="MCQ1383" s="7"/>
      <c r="MCR1383" s="7"/>
      <c r="MCS1383" s="7"/>
      <c r="MCT1383" s="7"/>
      <c r="MCU1383" s="7"/>
      <c r="MCV1383" s="7"/>
      <c r="MCW1383" s="7"/>
      <c r="MCX1383" s="7"/>
      <c r="MCY1383" s="7"/>
      <c r="MCZ1383" s="7"/>
      <c r="MDA1383" s="7"/>
      <c r="MDB1383" s="7"/>
      <c r="MDC1383" s="7"/>
      <c r="MDD1383" s="7"/>
      <c r="MDE1383" s="7"/>
      <c r="MDF1383" s="7"/>
      <c r="MDG1383" s="7"/>
      <c r="MDH1383" s="7"/>
      <c r="MDI1383" s="7"/>
      <c r="MDJ1383" s="7"/>
      <c r="MDK1383" s="7"/>
      <c r="MDL1383" s="7"/>
      <c r="MDM1383" s="7"/>
      <c r="MDN1383" s="7"/>
      <c r="MDO1383" s="7"/>
      <c r="MDP1383" s="7"/>
      <c r="MDQ1383" s="7"/>
      <c r="MDR1383" s="7"/>
      <c r="MDS1383" s="7"/>
      <c r="MDT1383" s="7"/>
      <c r="MDU1383" s="7"/>
      <c r="MDV1383" s="7"/>
      <c r="MDW1383" s="7"/>
      <c r="MDX1383" s="7"/>
      <c r="MDY1383" s="7"/>
      <c r="MDZ1383" s="7"/>
      <c r="MEA1383" s="7"/>
      <c r="MEB1383" s="7"/>
      <c r="MEC1383" s="7"/>
      <c r="MED1383" s="7"/>
      <c r="MEE1383" s="7"/>
      <c r="MEF1383" s="7"/>
      <c r="MEG1383" s="7"/>
      <c r="MEH1383" s="7"/>
      <c r="MEI1383" s="7"/>
      <c r="MEJ1383" s="7"/>
      <c r="MEK1383" s="7"/>
      <c r="MEL1383" s="7"/>
      <c r="MEM1383" s="7"/>
      <c r="MEN1383" s="7"/>
      <c r="MEO1383" s="7"/>
      <c r="MEP1383" s="7"/>
      <c r="MEQ1383" s="7"/>
      <c r="MER1383" s="7"/>
      <c r="MES1383" s="7"/>
      <c r="MET1383" s="7"/>
      <c r="MEU1383" s="7"/>
      <c r="MEV1383" s="7"/>
      <c r="MEW1383" s="7"/>
      <c r="MEX1383" s="7"/>
      <c r="MEY1383" s="7"/>
      <c r="MEZ1383" s="7"/>
      <c r="MFA1383" s="7"/>
      <c r="MFB1383" s="7"/>
      <c r="MFC1383" s="7"/>
      <c r="MFD1383" s="7"/>
      <c r="MFE1383" s="7"/>
      <c r="MFF1383" s="7"/>
      <c r="MFG1383" s="7"/>
      <c r="MFH1383" s="7"/>
      <c r="MFI1383" s="7"/>
      <c r="MFJ1383" s="7"/>
      <c r="MFK1383" s="7"/>
      <c r="MFL1383" s="7"/>
      <c r="MFM1383" s="7"/>
      <c r="MFN1383" s="7"/>
      <c r="MFO1383" s="7"/>
      <c r="MFP1383" s="7"/>
      <c r="MFQ1383" s="7"/>
      <c r="MFR1383" s="7"/>
      <c r="MFS1383" s="7"/>
      <c r="MFT1383" s="7"/>
      <c r="MFU1383" s="7"/>
      <c r="MFV1383" s="7"/>
      <c r="MFW1383" s="7"/>
      <c r="MFX1383" s="7"/>
      <c r="MFY1383" s="7"/>
      <c r="MFZ1383" s="7"/>
      <c r="MGA1383" s="7"/>
      <c r="MGB1383" s="7"/>
      <c r="MGC1383" s="7"/>
      <c r="MGD1383" s="7"/>
      <c r="MGE1383" s="7"/>
      <c r="MGF1383" s="7"/>
      <c r="MGG1383" s="7"/>
      <c r="MGH1383" s="7"/>
      <c r="MGI1383" s="7"/>
      <c r="MGJ1383" s="7"/>
      <c r="MGK1383" s="7"/>
      <c r="MGL1383" s="7"/>
      <c r="MGM1383" s="7"/>
      <c r="MGN1383" s="7"/>
      <c r="MGO1383" s="7"/>
      <c r="MGP1383" s="7"/>
      <c r="MGQ1383" s="7"/>
      <c r="MGR1383" s="7"/>
      <c r="MGS1383" s="7"/>
      <c r="MGT1383" s="7"/>
      <c r="MGU1383" s="7"/>
      <c r="MGV1383" s="7"/>
      <c r="MGW1383" s="7"/>
      <c r="MGX1383" s="7"/>
      <c r="MGY1383" s="7"/>
      <c r="MGZ1383" s="7"/>
      <c r="MHA1383" s="7"/>
      <c r="MHB1383" s="7"/>
      <c r="MHC1383" s="7"/>
      <c r="MHD1383" s="7"/>
      <c r="MHE1383" s="7"/>
      <c r="MHF1383" s="7"/>
      <c r="MHG1383" s="7"/>
      <c r="MHH1383" s="7"/>
      <c r="MHI1383" s="7"/>
      <c r="MHJ1383" s="7"/>
      <c r="MHK1383" s="7"/>
      <c r="MHL1383" s="7"/>
      <c r="MHM1383" s="7"/>
      <c r="MHN1383" s="7"/>
      <c r="MHO1383" s="7"/>
      <c r="MHP1383" s="7"/>
      <c r="MHQ1383" s="7"/>
      <c r="MHR1383" s="7"/>
      <c r="MHS1383" s="7"/>
      <c r="MHT1383" s="7"/>
      <c r="MHU1383" s="7"/>
      <c r="MHV1383" s="7"/>
      <c r="MHW1383" s="7"/>
      <c r="MHX1383" s="7"/>
      <c r="MHY1383" s="7"/>
      <c r="MHZ1383" s="7"/>
      <c r="MIA1383" s="7"/>
      <c r="MIB1383" s="7"/>
      <c r="MIC1383" s="7"/>
      <c r="MID1383" s="7"/>
      <c r="MIE1383" s="7"/>
      <c r="MIF1383" s="7"/>
      <c r="MIG1383" s="7"/>
      <c r="MIH1383" s="7"/>
      <c r="MII1383" s="7"/>
      <c r="MIJ1383" s="7"/>
      <c r="MIK1383" s="7"/>
      <c r="MIL1383" s="7"/>
      <c r="MIM1383" s="7"/>
      <c r="MIN1383" s="7"/>
      <c r="MIO1383" s="7"/>
      <c r="MIP1383" s="7"/>
      <c r="MIQ1383" s="7"/>
      <c r="MIR1383" s="7"/>
      <c r="MIS1383" s="7"/>
      <c r="MIT1383" s="7"/>
      <c r="MIU1383" s="7"/>
      <c r="MIV1383" s="7"/>
      <c r="MIW1383" s="7"/>
      <c r="MIX1383" s="7"/>
      <c r="MIY1383" s="7"/>
      <c r="MIZ1383" s="7"/>
      <c r="MJA1383" s="7"/>
      <c r="MJB1383" s="7"/>
      <c r="MJC1383" s="7"/>
      <c r="MJD1383" s="7"/>
      <c r="MJE1383" s="7"/>
      <c r="MJF1383" s="7"/>
      <c r="MJG1383" s="7"/>
      <c r="MJH1383" s="7"/>
      <c r="MJI1383" s="7"/>
      <c r="MJJ1383" s="7"/>
      <c r="MJK1383" s="7"/>
      <c r="MJL1383" s="7"/>
      <c r="MJM1383" s="7"/>
      <c r="MJN1383" s="7"/>
      <c r="MJO1383" s="7"/>
      <c r="MJP1383" s="7"/>
      <c r="MJQ1383" s="7"/>
      <c r="MJR1383" s="7"/>
      <c r="MJS1383" s="7"/>
      <c r="MJT1383" s="7"/>
      <c r="MJU1383" s="7"/>
      <c r="MJV1383" s="7"/>
      <c r="MJW1383" s="7"/>
      <c r="MJX1383" s="7"/>
      <c r="MJY1383" s="7"/>
      <c r="MJZ1383" s="7"/>
      <c r="MKA1383" s="7"/>
      <c r="MKB1383" s="7"/>
      <c r="MKC1383" s="7"/>
      <c r="MKD1383" s="7"/>
      <c r="MKE1383" s="7"/>
      <c r="MKF1383" s="7"/>
      <c r="MKG1383" s="7"/>
      <c r="MKH1383" s="7"/>
      <c r="MKI1383" s="7"/>
      <c r="MKJ1383" s="7"/>
      <c r="MKK1383" s="7"/>
      <c r="MKL1383" s="7"/>
      <c r="MKM1383" s="7"/>
      <c r="MKN1383" s="7"/>
      <c r="MKO1383" s="7"/>
      <c r="MKP1383" s="7"/>
      <c r="MKQ1383" s="7"/>
      <c r="MKR1383" s="7"/>
      <c r="MKS1383" s="7"/>
      <c r="MKT1383" s="7"/>
      <c r="MKU1383" s="7"/>
      <c r="MKV1383" s="7"/>
      <c r="MKW1383" s="7"/>
      <c r="MKX1383" s="7"/>
      <c r="MKY1383" s="7"/>
      <c r="MKZ1383" s="7"/>
      <c r="MLA1383" s="7"/>
      <c r="MLB1383" s="7"/>
      <c r="MLC1383" s="7"/>
      <c r="MLD1383" s="7"/>
      <c r="MLE1383" s="7"/>
      <c r="MLF1383" s="7"/>
      <c r="MLG1383" s="7"/>
      <c r="MLH1383" s="7"/>
      <c r="MLI1383" s="7"/>
      <c r="MLJ1383" s="7"/>
      <c r="MLK1383" s="7"/>
      <c r="MLL1383" s="7"/>
      <c r="MLM1383" s="7"/>
      <c r="MLN1383" s="7"/>
      <c r="MLO1383" s="7"/>
      <c r="MLP1383" s="7"/>
      <c r="MLQ1383" s="7"/>
      <c r="MLR1383" s="7"/>
      <c r="MLS1383" s="7"/>
      <c r="MLT1383" s="7"/>
      <c r="MLU1383" s="7"/>
      <c r="MLV1383" s="7"/>
      <c r="MLW1383" s="7"/>
      <c r="MLX1383" s="7"/>
      <c r="MLY1383" s="7"/>
      <c r="MLZ1383" s="7"/>
      <c r="MMA1383" s="7"/>
      <c r="MMB1383" s="7"/>
      <c r="MMC1383" s="7"/>
      <c r="MMD1383" s="7"/>
      <c r="MME1383" s="7"/>
      <c r="MMF1383" s="7"/>
      <c r="MMG1383" s="7"/>
      <c r="MMH1383" s="7"/>
      <c r="MMI1383" s="7"/>
      <c r="MMJ1383" s="7"/>
      <c r="MMK1383" s="7"/>
      <c r="MML1383" s="7"/>
      <c r="MMM1383" s="7"/>
      <c r="MMN1383" s="7"/>
      <c r="MMO1383" s="7"/>
      <c r="MMP1383" s="7"/>
      <c r="MMQ1383" s="7"/>
      <c r="MMR1383" s="7"/>
      <c r="MMS1383" s="7"/>
      <c r="MMT1383" s="7"/>
      <c r="MMU1383" s="7"/>
      <c r="MMV1383" s="7"/>
      <c r="MMW1383" s="7"/>
      <c r="MMX1383" s="7"/>
      <c r="MMY1383" s="7"/>
      <c r="MMZ1383" s="7"/>
      <c r="MNA1383" s="7"/>
      <c r="MNB1383" s="7"/>
      <c r="MNC1383" s="7"/>
      <c r="MND1383" s="7"/>
      <c r="MNE1383" s="7"/>
      <c r="MNF1383" s="7"/>
      <c r="MNG1383" s="7"/>
      <c r="MNH1383" s="7"/>
      <c r="MNI1383" s="7"/>
      <c r="MNJ1383" s="7"/>
      <c r="MNK1383" s="7"/>
      <c r="MNL1383" s="7"/>
      <c r="MNM1383" s="7"/>
      <c r="MNN1383" s="7"/>
      <c r="MNO1383" s="7"/>
      <c r="MNP1383" s="7"/>
      <c r="MNQ1383" s="7"/>
      <c r="MNR1383" s="7"/>
      <c r="MNS1383" s="7"/>
      <c r="MNT1383" s="7"/>
      <c r="MNU1383" s="7"/>
      <c r="MNV1383" s="7"/>
      <c r="MNW1383" s="7"/>
      <c r="MNX1383" s="7"/>
      <c r="MNY1383" s="7"/>
      <c r="MNZ1383" s="7"/>
      <c r="MOA1383" s="7"/>
      <c r="MOB1383" s="7"/>
      <c r="MOC1383" s="7"/>
      <c r="MOD1383" s="7"/>
      <c r="MOE1383" s="7"/>
      <c r="MOF1383" s="7"/>
      <c r="MOG1383" s="7"/>
      <c r="MOH1383" s="7"/>
      <c r="MOI1383" s="7"/>
      <c r="MOJ1383" s="7"/>
      <c r="MOK1383" s="7"/>
      <c r="MOL1383" s="7"/>
      <c r="MOM1383" s="7"/>
      <c r="MON1383" s="7"/>
      <c r="MOO1383" s="7"/>
      <c r="MOP1383" s="7"/>
      <c r="MOQ1383" s="7"/>
      <c r="MOR1383" s="7"/>
      <c r="MOS1383" s="7"/>
      <c r="MOT1383" s="7"/>
      <c r="MOU1383" s="7"/>
      <c r="MOV1383" s="7"/>
      <c r="MOW1383" s="7"/>
      <c r="MOX1383" s="7"/>
      <c r="MOY1383" s="7"/>
      <c r="MOZ1383" s="7"/>
      <c r="MPA1383" s="7"/>
      <c r="MPB1383" s="7"/>
      <c r="MPC1383" s="7"/>
      <c r="MPD1383" s="7"/>
      <c r="MPE1383" s="7"/>
      <c r="MPF1383" s="7"/>
      <c r="MPG1383" s="7"/>
      <c r="MPH1383" s="7"/>
      <c r="MPI1383" s="7"/>
      <c r="MPJ1383" s="7"/>
      <c r="MPK1383" s="7"/>
      <c r="MPL1383" s="7"/>
      <c r="MPM1383" s="7"/>
      <c r="MPN1383" s="7"/>
      <c r="MPO1383" s="7"/>
      <c r="MPP1383" s="7"/>
      <c r="MPQ1383" s="7"/>
      <c r="MPR1383" s="7"/>
      <c r="MPS1383" s="7"/>
      <c r="MPT1383" s="7"/>
      <c r="MPU1383" s="7"/>
      <c r="MPV1383" s="7"/>
      <c r="MPW1383" s="7"/>
      <c r="MPX1383" s="7"/>
      <c r="MPY1383" s="7"/>
      <c r="MPZ1383" s="7"/>
      <c r="MQA1383" s="7"/>
      <c r="MQB1383" s="7"/>
      <c r="MQC1383" s="7"/>
      <c r="MQD1383" s="7"/>
      <c r="MQE1383" s="7"/>
      <c r="MQF1383" s="7"/>
      <c r="MQG1383" s="7"/>
      <c r="MQH1383" s="7"/>
      <c r="MQI1383" s="7"/>
      <c r="MQJ1383" s="7"/>
      <c r="MQK1383" s="7"/>
      <c r="MQL1383" s="7"/>
      <c r="MQM1383" s="7"/>
      <c r="MQN1383" s="7"/>
      <c r="MQO1383" s="7"/>
      <c r="MQP1383" s="7"/>
      <c r="MQQ1383" s="7"/>
      <c r="MQR1383" s="7"/>
      <c r="MQS1383" s="7"/>
      <c r="MQT1383" s="7"/>
      <c r="MQU1383" s="7"/>
      <c r="MQV1383" s="7"/>
      <c r="MQW1383" s="7"/>
      <c r="MQX1383" s="7"/>
      <c r="MQY1383" s="7"/>
      <c r="MQZ1383" s="7"/>
      <c r="MRA1383" s="7"/>
      <c r="MRB1383" s="7"/>
      <c r="MRC1383" s="7"/>
      <c r="MRD1383" s="7"/>
      <c r="MRE1383" s="7"/>
      <c r="MRF1383" s="7"/>
      <c r="MRG1383" s="7"/>
      <c r="MRH1383" s="7"/>
      <c r="MRI1383" s="7"/>
      <c r="MRJ1383" s="7"/>
      <c r="MRK1383" s="7"/>
      <c r="MRL1383" s="7"/>
      <c r="MRM1383" s="7"/>
      <c r="MRN1383" s="7"/>
      <c r="MRO1383" s="7"/>
      <c r="MRP1383" s="7"/>
      <c r="MRQ1383" s="7"/>
      <c r="MRR1383" s="7"/>
      <c r="MRS1383" s="7"/>
      <c r="MRT1383" s="7"/>
      <c r="MRU1383" s="7"/>
      <c r="MRV1383" s="7"/>
      <c r="MRW1383" s="7"/>
      <c r="MRX1383" s="7"/>
      <c r="MRY1383" s="7"/>
      <c r="MRZ1383" s="7"/>
      <c r="MSA1383" s="7"/>
      <c r="MSB1383" s="7"/>
      <c r="MSC1383" s="7"/>
      <c r="MSD1383" s="7"/>
      <c r="MSE1383" s="7"/>
      <c r="MSF1383" s="7"/>
      <c r="MSG1383" s="7"/>
      <c r="MSH1383" s="7"/>
      <c r="MSI1383" s="7"/>
      <c r="MSJ1383" s="7"/>
      <c r="MSK1383" s="7"/>
      <c r="MSL1383" s="7"/>
      <c r="MSM1383" s="7"/>
      <c r="MSN1383" s="7"/>
      <c r="MSO1383" s="7"/>
      <c r="MSP1383" s="7"/>
      <c r="MSQ1383" s="7"/>
      <c r="MSR1383" s="7"/>
      <c r="MSS1383" s="7"/>
      <c r="MST1383" s="7"/>
      <c r="MSU1383" s="7"/>
      <c r="MSV1383" s="7"/>
      <c r="MSW1383" s="7"/>
      <c r="MSX1383" s="7"/>
      <c r="MSY1383" s="7"/>
      <c r="MSZ1383" s="7"/>
      <c r="MTA1383" s="7"/>
      <c r="MTB1383" s="7"/>
      <c r="MTC1383" s="7"/>
      <c r="MTD1383" s="7"/>
      <c r="MTE1383" s="7"/>
      <c r="MTF1383" s="7"/>
      <c r="MTG1383" s="7"/>
      <c r="MTH1383" s="7"/>
      <c r="MTI1383" s="7"/>
      <c r="MTJ1383" s="7"/>
      <c r="MTK1383" s="7"/>
      <c r="MTL1383" s="7"/>
      <c r="MTM1383" s="7"/>
      <c r="MTN1383" s="7"/>
      <c r="MTO1383" s="7"/>
      <c r="MTP1383" s="7"/>
      <c r="MTQ1383" s="7"/>
      <c r="MTR1383" s="7"/>
      <c r="MTS1383" s="7"/>
      <c r="MTT1383" s="7"/>
      <c r="MTU1383" s="7"/>
      <c r="MTV1383" s="7"/>
      <c r="MTW1383" s="7"/>
      <c r="MTX1383" s="7"/>
      <c r="MTY1383" s="7"/>
      <c r="MTZ1383" s="7"/>
      <c r="MUA1383" s="7"/>
      <c r="MUB1383" s="7"/>
      <c r="MUC1383" s="7"/>
      <c r="MUD1383" s="7"/>
      <c r="MUE1383" s="7"/>
      <c r="MUF1383" s="7"/>
      <c r="MUG1383" s="7"/>
      <c r="MUH1383" s="7"/>
      <c r="MUI1383" s="7"/>
      <c r="MUJ1383" s="7"/>
      <c r="MUK1383" s="7"/>
      <c r="MUL1383" s="7"/>
      <c r="MUM1383" s="7"/>
      <c r="MUN1383" s="7"/>
      <c r="MUO1383" s="7"/>
      <c r="MUP1383" s="7"/>
      <c r="MUQ1383" s="7"/>
      <c r="MUR1383" s="7"/>
      <c r="MUS1383" s="7"/>
      <c r="MUT1383" s="7"/>
      <c r="MUU1383" s="7"/>
      <c r="MUV1383" s="7"/>
      <c r="MUW1383" s="7"/>
      <c r="MUX1383" s="7"/>
      <c r="MUY1383" s="7"/>
      <c r="MUZ1383" s="7"/>
      <c r="MVA1383" s="7"/>
      <c r="MVB1383" s="7"/>
      <c r="MVC1383" s="7"/>
      <c r="MVD1383" s="7"/>
      <c r="MVE1383" s="7"/>
      <c r="MVF1383" s="7"/>
      <c r="MVG1383" s="7"/>
      <c r="MVH1383" s="7"/>
      <c r="MVI1383" s="7"/>
      <c r="MVJ1383" s="7"/>
      <c r="MVK1383" s="7"/>
      <c r="MVL1383" s="7"/>
      <c r="MVM1383" s="7"/>
      <c r="MVN1383" s="7"/>
      <c r="MVO1383" s="7"/>
      <c r="MVP1383" s="7"/>
      <c r="MVQ1383" s="7"/>
      <c r="MVR1383" s="7"/>
      <c r="MVS1383" s="7"/>
      <c r="MVT1383" s="7"/>
      <c r="MVU1383" s="7"/>
      <c r="MVV1383" s="7"/>
      <c r="MVW1383" s="7"/>
      <c r="MVX1383" s="7"/>
      <c r="MVY1383" s="7"/>
      <c r="MVZ1383" s="7"/>
      <c r="MWA1383" s="7"/>
      <c r="MWB1383" s="7"/>
      <c r="MWC1383" s="7"/>
      <c r="MWD1383" s="7"/>
      <c r="MWE1383" s="7"/>
      <c r="MWF1383" s="7"/>
      <c r="MWG1383" s="7"/>
      <c r="MWH1383" s="7"/>
      <c r="MWI1383" s="7"/>
      <c r="MWJ1383" s="7"/>
      <c r="MWK1383" s="7"/>
      <c r="MWL1383" s="7"/>
      <c r="MWM1383" s="7"/>
      <c r="MWN1383" s="7"/>
      <c r="MWO1383" s="7"/>
      <c r="MWP1383" s="7"/>
      <c r="MWQ1383" s="7"/>
      <c r="MWR1383" s="7"/>
      <c r="MWS1383" s="7"/>
      <c r="MWT1383" s="7"/>
      <c r="MWU1383" s="7"/>
      <c r="MWV1383" s="7"/>
      <c r="MWW1383" s="7"/>
      <c r="MWX1383" s="7"/>
      <c r="MWY1383" s="7"/>
      <c r="MWZ1383" s="7"/>
      <c r="MXA1383" s="7"/>
      <c r="MXB1383" s="7"/>
      <c r="MXC1383" s="7"/>
      <c r="MXD1383" s="7"/>
      <c r="MXE1383" s="7"/>
      <c r="MXF1383" s="7"/>
      <c r="MXG1383" s="7"/>
      <c r="MXH1383" s="7"/>
      <c r="MXI1383" s="7"/>
      <c r="MXJ1383" s="7"/>
      <c r="MXK1383" s="7"/>
      <c r="MXL1383" s="7"/>
      <c r="MXM1383" s="7"/>
      <c r="MXN1383" s="7"/>
      <c r="MXO1383" s="7"/>
      <c r="MXP1383" s="7"/>
      <c r="MXQ1383" s="7"/>
      <c r="MXR1383" s="7"/>
      <c r="MXS1383" s="7"/>
      <c r="MXT1383" s="7"/>
      <c r="MXU1383" s="7"/>
      <c r="MXV1383" s="7"/>
      <c r="MXW1383" s="7"/>
      <c r="MXX1383" s="7"/>
      <c r="MXY1383" s="7"/>
      <c r="MXZ1383" s="7"/>
      <c r="MYA1383" s="7"/>
      <c r="MYB1383" s="7"/>
      <c r="MYC1383" s="7"/>
      <c r="MYD1383" s="7"/>
      <c r="MYE1383" s="7"/>
      <c r="MYF1383" s="7"/>
      <c r="MYG1383" s="7"/>
      <c r="MYH1383" s="7"/>
      <c r="MYI1383" s="7"/>
      <c r="MYJ1383" s="7"/>
      <c r="MYK1383" s="7"/>
      <c r="MYL1383" s="7"/>
      <c r="MYM1383" s="7"/>
      <c r="MYN1383" s="7"/>
      <c r="MYO1383" s="7"/>
      <c r="MYP1383" s="7"/>
      <c r="MYQ1383" s="7"/>
      <c r="MYR1383" s="7"/>
      <c r="MYS1383" s="7"/>
      <c r="MYT1383" s="7"/>
      <c r="MYU1383" s="7"/>
      <c r="MYV1383" s="7"/>
      <c r="MYW1383" s="7"/>
      <c r="MYX1383" s="7"/>
      <c r="MYY1383" s="7"/>
      <c r="MYZ1383" s="7"/>
      <c r="MZA1383" s="7"/>
      <c r="MZB1383" s="7"/>
      <c r="MZC1383" s="7"/>
      <c r="MZD1383" s="7"/>
      <c r="MZE1383" s="7"/>
      <c r="MZF1383" s="7"/>
      <c r="MZG1383" s="7"/>
      <c r="MZH1383" s="7"/>
      <c r="MZI1383" s="7"/>
      <c r="MZJ1383" s="7"/>
      <c r="MZK1383" s="7"/>
      <c r="MZL1383" s="7"/>
      <c r="MZM1383" s="7"/>
      <c r="MZN1383" s="7"/>
      <c r="MZO1383" s="7"/>
      <c r="MZP1383" s="7"/>
      <c r="MZQ1383" s="7"/>
      <c r="MZR1383" s="7"/>
      <c r="MZS1383" s="7"/>
      <c r="MZT1383" s="7"/>
      <c r="MZU1383" s="7"/>
      <c r="MZV1383" s="7"/>
      <c r="MZW1383" s="7"/>
      <c r="MZX1383" s="7"/>
      <c r="MZY1383" s="7"/>
      <c r="MZZ1383" s="7"/>
      <c r="NAA1383" s="7"/>
      <c r="NAB1383" s="7"/>
      <c r="NAC1383" s="7"/>
      <c r="NAD1383" s="7"/>
      <c r="NAE1383" s="7"/>
      <c r="NAF1383" s="7"/>
      <c r="NAG1383" s="7"/>
      <c r="NAH1383" s="7"/>
      <c r="NAI1383" s="7"/>
      <c r="NAJ1383" s="7"/>
      <c r="NAK1383" s="7"/>
      <c r="NAL1383" s="7"/>
      <c r="NAM1383" s="7"/>
      <c r="NAN1383" s="7"/>
      <c r="NAO1383" s="7"/>
      <c r="NAP1383" s="7"/>
      <c r="NAQ1383" s="7"/>
      <c r="NAR1383" s="7"/>
      <c r="NAS1383" s="7"/>
      <c r="NAT1383" s="7"/>
      <c r="NAU1383" s="7"/>
      <c r="NAV1383" s="7"/>
      <c r="NAW1383" s="7"/>
      <c r="NAX1383" s="7"/>
      <c r="NAY1383" s="7"/>
      <c r="NAZ1383" s="7"/>
      <c r="NBA1383" s="7"/>
      <c r="NBB1383" s="7"/>
      <c r="NBC1383" s="7"/>
      <c r="NBD1383" s="7"/>
      <c r="NBE1383" s="7"/>
      <c r="NBF1383" s="7"/>
      <c r="NBG1383" s="7"/>
      <c r="NBH1383" s="7"/>
      <c r="NBI1383" s="7"/>
      <c r="NBJ1383" s="7"/>
      <c r="NBK1383" s="7"/>
      <c r="NBL1383" s="7"/>
      <c r="NBM1383" s="7"/>
      <c r="NBN1383" s="7"/>
      <c r="NBO1383" s="7"/>
      <c r="NBP1383" s="7"/>
      <c r="NBQ1383" s="7"/>
      <c r="NBR1383" s="7"/>
      <c r="NBS1383" s="7"/>
      <c r="NBT1383" s="7"/>
      <c r="NBU1383" s="7"/>
      <c r="NBV1383" s="7"/>
      <c r="NBW1383" s="7"/>
      <c r="NBX1383" s="7"/>
      <c r="NBY1383" s="7"/>
      <c r="NBZ1383" s="7"/>
      <c r="NCA1383" s="7"/>
      <c r="NCB1383" s="7"/>
      <c r="NCC1383" s="7"/>
      <c r="NCD1383" s="7"/>
      <c r="NCE1383" s="7"/>
      <c r="NCF1383" s="7"/>
      <c r="NCG1383" s="7"/>
      <c r="NCH1383" s="7"/>
      <c r="NCI1383" s="7"/>
      <c r="NCJ1383" s="7"/>
      <c r="NCK1383" s="7"/>
      <c r="NCL1383" s="7"/>
      <c r="NCM1383" s="7"/>
      <c r="NCN1383" s="7"/>
      <c r="NCO1383" s="7"/>
      <c r="NCP1383" s="7"/>
      <c r="NCQ1383" s="7"/>
      <c r="NCR1383" s="7"/>
      <c r="NCS1383" s="7"/>
      <c r="NCT1383" s="7"/>
      <c r="NCU1383" s="7"/>
      <c r="NCV1383" s="7"/>
      <c r="NCW1383" s="7"/>
      <c r="NCX1383" s="7"/>
      <c r="NCY1383" s="7"/>
      <c r="NCZ1383" s="7"/>
      <c r="NDA1383" s="7"/>
      <c r="NDB1383" s="7"/>
      <c r="NDC1383" s="7"/>
      <c r="NDD1383" s="7"/>
      <c r="NDE1383" s="7"/>
      <c r="NDF1383" s="7"/>
      <c r="NDG1383" s="7"/>
      <c r="NDH1383" s="7"/>
      <c r="NDI1383" s="7"/>
      <c r="NDJ1383" s="7"/>
      <c r="NDK1383" s="7"/>
      <c r="NDL1383" s="7"/>
      <c r="NDM1383" s="7"/>
      <c r="NDN1383" s="7"/>
      <c r="NDO1383" s="7"/>
      <c r="NDP1383" s="7"/>
      <c r="NDQ1383" s="7"/>
      <c r="NDR1383" s="7"/>
      <c r="NDS1383" s="7"/>
      <c r="NDT1383" s="7"/>
      <c r="NDU1383" s="7"/>
      <c r="NDV1383" s="7"/>
      <c r="NDW1383" s="7"/>
      <c r="NDX1383" s="7"/>
      <c r="NDY1383" s="7"/>
      <c r="NDZ1383" s="7"/>
      <c r="NEA1383" s="7"/>
      <c r="NEB1383" s="7"/>
      <c r="NEC1383" s="7"/>
      <c r="NED1383" s="7"/>
      <c r="NEE1383" s="7"/>
      <c r="NEF1383" s="7"/>
      <c r="NEG1383" s="7"/>
      <c r="NEH1383" s="7"/>
      <c r="NEI1383" s="7"/>
      <c r="NEJ1383" s="7"/>
      <c r="NEK1383" s="7"/>
      <c r="NEL1383" s="7"/>
      <c r="NEM1383" s="7"/>
      <c r="NEN1383" s="7"/>
      <c r="NEO1383" s="7"/>
      <c r="NEP1383" s="7"/>
      <c r="NEQ1383" s="7"/>
      <c r="NER1383" s="7"/>
      <c r="NES1383" s="7"/>
      <c r="NET1383" s="7"/>
      <c r="NEU1383" s="7"/>
      <c r="NEV1383" s="7"/>
      <c r="NEW1383" s="7"/>
      <c r="NEX1383" s="7"/>
      <c r="NEY1383" s="7"/>
      <c r="NEZ1383" s="7"/>
      <c r="NFA1383" s="7"/>
      <c r="NFB1383" s="7"/>
      <c r="NFC1383" s="7"/>
      <c r="NFD1383" s="7"/>
      <c r="NFE1383" s="7"/>
      <c r="NFF1383" s="7"/>
      <c r="NFG1383" s="7"/>
      <c r="NFH1383" s="7"/>
      <c r="NFI1383" s="7"/>
      <c r="NFJ1383" s="7"/>
      <c r="NFK1383" s="7"/>
      <c r="NFL1383" s="7"/>
      <c r="NFM1383" s="7"/>
      <c r="NFN1383" s="7"/>
      <c r="NFO1383" s="7"/>
      <c r="NFP1383" s="7"/>
      <c r="NFQ1383" s="7"/>
      <c r="NFR1383" s="7"/>
      <c r="NFS1383" s="7"/>
      <c r="NFT1383" s="7"/>
      <c r="NFU1383" s="7"/>
      <c r="NFV1383" s="7"/>
      <c r="NFW1383" s="7"/>
      <c r="NFX1383" s="7"/>
      <c r="NFY1383" s="7"/>
      <c r="NFZ1383" s="7"/>
      <c r="NGA1383" s="7"/>
      <c r="NGB1383" s="7"/>
      <c r="NGC1383" s="7"/>
      <c r="NGD1383" s="7"/>
      <c r="NGE1383" s="7"/>
      <c r="NGF1383" s="7"/>
      <c r="NGG1383" s="7"/>
      <c r="NGH1383" s="7"/>
      <c r="NGI1383" s="7"/>
      <c r="NGJ1383" s="7"/>
      <c r="NGK1383" s="7"/>
      <c r="NGL1383" s="7"/>
      <c r="NGM1383" s="7"/>
      <c r="NGN1383" s="7"/>
      <c r="NGO1383" s="7"/>
      <c r="NGP1383" s="7"/>
      <c r="NGQ1383" s="7"/>
      <c r="NGR1383" s="7"/>
      <c r="NGS1383" s="7"/>
      <c r="NGT1383" s="7"/>
      <c r="NGU1383" s="7"/>
      <c r="NGV1383" s="7"/>
      <c r="NGW1383" s="7"/>
      <c r="NGX1383" s="7"/>
      <c r="NGY1383" s="7"/>
      <c r="NGZ1383" s="7"/>
      <c r="NHA1383" s="7"/>
      <c r="NHB1383" s="7"/>
      <c r="NHC1383" s="7"/>
      <c r="NHD1383" s="7"/>
      <c r="NHE1383" s="7"/>
      <c r="NHF1383" s="7"/>
      <c r="NHG1383" s="7"/>
      <c r="NHH1383" s="7"/>
      <c r="NHI1383" s="7"/>
      <c r="NHJ1383" s="7"/>
      <c r="NHK1383" s="7"/>
      <c r="NHL1383" s="7"/>
      <c r="NHM1383" s="7"/>
      <c r="NHN1383" s="7"/>
      <c r="NHO1383" s="7"/>
      <c r="NHP1383" s="7"/>
      <c r="NHQ1383" s="7"/>
      <c r="NHR1383" s="7"/>
      <c r="NHS1383" s="7"/>
      <c r="NHT1383" s="7"/>
      <c r="NHU1383" s="7"/>
      <c r="NHV1383" s="7"/>
      <c r="NHW1383" s="7"/>
      <c r="NHX1383" s="7"/>
      <c r="NHY1383" s="7"/>
      <c r="NHZ1383" s="7"/>
      <c r="NIA1383" s="7"/>
      <c r="NIB1383" s="7"/>
      <c r="NIC1383" s="7"/>
      <c r="NID1383" s="7"/>
      <c r="NIE1383" s="7"/>
      <c r="NIF1383" s="7"/>
      <c r="NIG1383" s="7"/>
      <c r="NIH1383" s="7"/>
      <c r="NII1383" s="7"/>
      <c r="NIJ1383" s="7"/>
      <c r="NIK1383" s="7"/>
      <c r="NIL1383" s="7"/>
      <c r="NIM1383" s="7"/>
      <c r="NIN1383" s="7"/>
      <c r="NIO1383" s="7"/>
      <c r="NIP1383" s="7"/>
      <c r="NIQ1383" s="7"/>
      <c r="NIR1383" s="7"/>
      <c r="NIS1383" s="7"/>
      <c r="NIT1383" s="7"/>
      <c r="NIU1383" s="7"/>
      <c r="NIV1383" s="7"/>
      <c r="NIW1383" s="7"/>
      <c r="NIX1383" s="7"/>
      <c r="NIY1383" s="7"/>
      <c r="NIZ1383" s="7"/>
      <c r="NJA1383" s="7"/>
      <c r="NJB1383" s="7"/>
      <c r="NJC1383" s="7"/>
      <c r="NJD1383" s="7"/>
      <c r="NJE1383" s="7"/>
      <c r="NJF1383" s="7"/>
      <c r="NJG1383" s="7"/>
      <c r="NJH1383" s="7"/>
      <c r="NJI1383" s="7"/>
      <c r="NJJ1383" s="7"/>
      <c r="NJK1383" s="7"/>
      <c r="NJL1383" s="7"/>
      <c r="NJM1383" s="7"/>
      <c r="NJN1383" s="7"/>
      <c r="NJO1383" s="7"/>
      <c r="NJP1383" s="7"/>
      <c r="NJQ1383" s="7"/>
      <c r="NJR1383" s="7"/>
      <c r="NJS1383" s="7"/>
      <c r="NJT1383" s="7"/>
      <c r="NJU1383" s="7"/>
      <c r="NJV1383" s="7"/>
      <c r="NJW1383" s="7"/>
      <c r="NJX1383" s="7"/>
      <c r="NJY1383" s="7"/>
      <c r="NJZ1383" s="7"/>
      <c r="NKA1383" s="7"/>
      <c r="NKB1383" s="7"/>
      <c r="NKC1383" s="7"/>
      <c r="NKD1383" s="7"/>
      <c r="NKE1383" s="7"/>
      <c r="NKF1383" s="7"/>
      <c r="NKG1383" s="7"/>
      <c r="NKH1383" s="7"/>
      <c r="NKI1383" s="7"/>
      <c r="NKJ1383" s="7"/>
      <c r="NKK1383" s="7"/>
      <c r="NKL1383" s="7"/>
      <c r="NKM1383" s="7"/>
      <c r="NKN1383" s="7"/>
      <c r="NKO1383" s="7"/>
      <c r="NKP1383" s="7"/>
      <c r="NKQ1383" s="7"/>
      <c r="NKR1383" s="7"/>
      <c r="NKS1383" s="7"/>
      <c r="NKT1383" s="7"/>
      <c r="NKU1383" s="7"/>
      <c r="NKV1383" s="7"/>
      <c r="NKW1383" s="7"/>
      <c r="NKX1383" s="7"/>
      <c r="NKY1383" s="7"/>
      <c r="NKZ1383" s="7"/>
      <c r="NLA1383" s="7"/>
      <c r="NLB1383" s="7"/>
      <c r="NLC1383" s="7"/>
      <c r="NLD1383" s="7"/>
      <c r="NLE1383" s="7"/>
      <c r="NLF1383" s="7"/>
      <c r="NLG1383" s="7"/>
      <c r="NLH1383" s="7"/>
      <c r="NLI1383" s="7"/>
      <c r="NLJ1383" s="7"/>
      <c r="NLK1383" s="7"/>
      <c r="NLL1383" s="7"/>
      <c r="NLM1383" s="7"/>
      <c r="NLN1383" s="7"/>
      <c r="NLO1383" s="7"/>
      <c r="NLP1383" s="7"/>
      <c r="NLQ1383" s="7"/>
      <c r="NLR1383" s="7"/>
      <c r="NLS1383" s="7"/>
      <c r="NLT1383" s="7"/>
      <c r="NLU1383" s="7"/>
      <c r="NLV1383" s="7"/>
      <c r="NLW1383" s="7"/>
      <c r="NLX1383" s="7"/>
      <c r="NLY1383" s="7"/>
      <c r="NLZ1383" s="7"/>
      <c r="NMA1383" s="7"/>
      <c r="NMB1383" s="7"/>
      <c r="NMC1383" s="7"/>
      <c r="NMD1383" s="7"/>
      <c r="NME1383" s="7"/>
      <c r="NMF1383" s="7"/>
      <c r="NMG1383" s="7"/>
      <c r="NMH1383" s="7"/>
      <c r="NMI1383" s="7"/>
      <c r="NMJ1383" s="7"/>
      <c r="NMK1383" s="7"/>
      <c r="NML1383" s="7"/>
      <c r="NMM1383" s="7"/>
      <c r="NMN1383" s="7"/>
      <c r="NMO1383" s="7"/>
      <c r="NMP1383" s="7"/>
      <c r="NMQ1383" s="7"/>
      <c r="NMR1383" s="7"/>
      <c r="NMS1383" s="7"/>
      <c r="NMT1383" s="7"/>
      <c r="NMU1383" s="7"/>
      <c r="NMV1383" s="7"/>
      <c r="NMW1383" s="7"/>
      <c r="NMX1383" s="7"/>
      <c r="NMY1383" s="7"/>
      <c r="NMZ1383" s="7"/>
      <c r="NNA1383" s="7"/>
      <c r="NNB1383" s="7"/>
      <c r="NNC1383" s="7"/>
      <c r="NND1383" s="7"/>
      <c r="NNE1383" s="7"/>
      <c r="NNF1383" s="7"/>
      <c r="NNG1383" s="7"/>
      <c r="NNH1383" s="7"/>
      <c r="NNI1383" s="7"/>
      <c r="NNJ1383" s="7"/>
      <c r="NNK1383" s="7"/>
      <c r="NNL1383" s="7"/>
      <c r="NNM1383" s="7"/>
      <c r="NNN1383" s="7"/>
      <c r="NNO1383" s="7"/>
      <c r="NNP1383" s="7"/>
      <c r="NNQ1383" s="7"/>
      <c r="NNR1383" s="7"/>
      <c r="NNS1383" s="7"/>
      <c r="NNT1383" s="7"/>
      <c r="NNU1383" s="7"/>
      <c r="NNV1383" s="7"/>
      <c r="NNW1383" s="7"/>
      <c r="NNX1383" s="7"/>
      <c r="NNY1383" s="7"/>
      <c r="NNZ1383" s="7"/>
      <c r="NOA1383" s="7"/>
      <c r="NOB1383" s="7"/>
      <c r="NOC1383" s="7"/>
      <c r="NOD1383" s="7"/>
      <c r="NOE1383" s="7"/>
      <c r="NOF1383" s="7"/>
      <c r="NOG1383" s="7"/>
      <c r="NOH1383" s="7"/>
      <c r="NOI1383" s="7"/>
      <c r="NOJ1383" s="7"/>
      <c r="NOK1383" s="7"/>
      <c r="NOL1383" s="7"/>
      <c r="NOM1383" s="7"/>
      <c r="NON1383" s="7"/>
      <c r="NOO1383" s="7"/>
      <c r="NOP1383" s="7"/>
      <c r="NOQ1383" s="7"/>
      <c r="NOR1383" s="7"/>
      <c r="NOS1383" s="7"/>
      <c r="NOT1383" s="7"/>
      <c r="NOU1383" s="7"/>
      <c r="NOV1383" s="7"/>
      <c r="NOW1383" s="7"/>
      <c r="NOX1383" s="7"/>
      <c r="NOY1383" s="7"/>
      <c r="NOZ1383" s="7"/>
      <c r="NPA1383" s="7"/>
      <c r="NPB1383" s="7"/>
      <c r="NPC1383" s="7"/>
      <c r="NPD1383" s="7"/>
      <c r="NPE1383" s="7"/>
      <c r="NPF1383" s="7"/>
      <c r="NPG1383" s="7"/>
      <c r="NPH1383" s="7"/>
      <c r="NPI1383" s="7"/>
      <c r="NPJ1383" s="7"/>
      <c r="NPK1383" s="7"/>
      <c r="NPL1383" s="7"/>
      <c r="NPM1383" s="7"/>
      <c r="NPN1383" s="7"/>
      <c r="NPO1383" s="7"/>
      <c r="NPP1383" s="7"/>
      <c r="NPQ1383" s="7"/>
      <c r="NPR1383" s="7"/>
      <c r="NPS1383" s="7"/>
      <c r="NPT1383" s="7"/>
      <c r="NPU1383" s="7"/>
      <c r="NPV1383" s="7"/>
      <c r="NPW1383" s="7"/>
      <c r="NPX1383" s="7"/>
      <c r="NPY1383" s="7"/>
      <c r="NPZ1383" s="7"/>
      <c r="NQA1383" s="7"/>
      <c r="NQB1383" s="7"/>
      <c r="NQC1383" s="7"/>
      <c r="NQD1383" s="7"/>
      <c r="NQE1383" s="7"/>
      <c r="NQF1383" s="7"/>
      <c r="NQG1383" s="7"/>
      <c r="NQH1383" s="7"/>
      <c r="NQI1383" s="7"/>
      <c r="NQJ1383" s="7"/>
      <c r="NQK1383" s="7"/>
      <c r="NQL1383" s="7"/>
      <c r="NQM1383" s="7"/>
      <c r="NQN1383" s="7"/>
      <c r="NQO1383" s="7"/>
      <c r="NQP1383" s="7"/>
      <c r="NQQ1383" s="7"/>
      <c r="NQR1383" s="7"/>
      <c r="NQS1383" s="7"/>
      <c r="NQT1383" s="7"/>
      <c r="NQU1383" s="7"/>
      <c r="NQV1383" s="7"/>
      <c r="NQW1383" s="7"/>
      <c r="NQX1383" s="7"/>
      <c r="NQY1383" s="7"/>
      <c r="NQZ1383" s="7"/>
      <c r="NRA1383" s="7"/>
      <c r="NRB1383" s="7"/>
      <c r="NRC1383" s="7"/>
      <c r="NRD1383" s="7"/>
      <c r="NRE1383" s="7"/>
      <c r="NRF1383" s="7"/>
      <c r="NRG1383" s="7"/>
      <c r="NRH1383" s="7"/>
      <c r="NRI1383" s="7"/>
      <c r="NRJ1383" s="7"/>
      <c r="NRK1383" s="7"/>
      <c r="NRL1383" s="7"/>
      <c r="NRM1383" s="7"/>
      <c r="NRN1383" s="7"/>
      <c r="NRO1383" s="7"/>
      <c r="NRP1383" s="7"/>
      <c r="NRQ1383" s="7"/>
      <c r="NRR1383" s="7"/>
      <c r="NRS1383" s="7"/>
      <c r="NRT1383" s="7"/>
      <c r="NRU1383" s="7"/>
      <c r="NRV1383" s="7"/>
      <c r="NRW1383" s="7"/>
      <c r="NRX1383" s="7"/>
      <c r="NRY1383" s="7"/>
      <c r="NRZ1383" s="7"/>
      <c r="NSA1383" s="7"/>
      <c r="NSB1383" s="7"/>
      <c r="NSC1383" s="7"/>
      <c r="NSD1383" s="7"/>
      <c r="NSE1383" s="7"/>
      <c r="NSF1383" s="7"/>
      <c r="NSG1383" s="7"/>
      <c r="NSH1383" s="7"/>
      <c r="NSI1383" s="7"/>
      <c r="NSJ1383" s="7"/>
      <c r="NSK1383" s="7"/>
      <c r="NSL1383" s="7"/>
      <c r="NSM1383" s="7"/>
      <c r="NSN1383" s="7"/>
      <c r="NSO1383" s="7"/>
      <c r="NSP1383" s="7"/>
      <c r="NSQ1383" s="7"/>
      <c r="NSR1383" s="7"/>
      <c r="NSS1383" s="7"/>
      <c r="NST1383" s="7"/>
      <c r="NSU1383" s="7"/>
      <c r="NSV1383" s="7"/>
      <c r="NSW1383" s="7"/>
      <c r="NSX1383" s="7"/>
      <c r="NSY1383" s="7"/>
      <c r="NSZ1383" s="7"/>
      <c r="NTA1383" s="7"/>
      <c r="NTB1383" s="7"/>
      <c r="NTC1383" s="7"/>
      <c r="NTD1383" s="7"/>
      <c r="NTE1383" s="7"/>
      <c r="NTF1383" s="7"/>
      <c r="NTG1383" s="7"/>
      <c r="NTH1383" s="7"/>
      <c r="NTI1383" s="7"/>
      <c r="NTJ1383" s="7"/>
      <c r="NTK1383" s="7"/>
      <c r="NTL1383" s="7"/>
      <c r="NTM1383" s="7"/>
      <c r="NTN1383" s="7"/>
      <c r="NTO1383" s="7"/>
      <c r="NTP1383" s="7"/>
      <c r="NTQ1383" s="7"/>
      <c r="NTR1383" s="7"/>
      <c r="NTS1383" s="7"/>
      <c r="NTT1383" s="7"/>
      <c r="NTU1383" s="7"/>
      <c r="NTV1383" s="7"/>
      <c r="NTW1383" s="7"/>
      <c r="NTX1383" s="7"/>
      <c r="NTY1383" s="7"/>
      <c r="NTZ1383" s="7"/>
      <c r="NUA1383" s="7"/>
      <c r="NUB1383" s="7"/>
      <c r="NUC1383" s="7"/>
      <c r="NUD1383" s="7"/>
      <c r="NUE1383" s="7"/>
      <c r="NUF1383" s="7"/>
      <c r="NUG1383" s="7"/>
      <c r="NUH1383" s="7"/>
      <c r="NUI1383" s="7"/>
      <c r="NUJ1383" s="7"/>
      <c r="NUK1383" s="7"/>
      <c r="NUL1383" s="7"/>
      <c r="NUM1383" s="7"/>
      <c r="NUN1383" s="7"/>
      <c r="NUO1383" s="7"/>
      <c r="NUP1383" s="7"/>
      <c r="NUQ1383" s="7"/>
      <c r="NUR1383" s="7"/>
      <c r="NUS1383" s="7"/>
      <c r="NUT1383" s="7"/>
      <c r="NUU1383" s="7"/>
      <c r="NUV1383" s="7"/>
      <c r="NUW1383" s="7"/>
      <c r="NUX1383" s="7"/>
      <c r="NUY1383" s="7"/>
      <c r="NUZ1383" s="7"/>
      <c r="NVA1383" s="7"/>
      <c r="NVB1383" s="7"/>
      <c r="NVC1383" s="7"/>
      <c r="NVD1383" s="7"/>
      <c r="NVE1383" s="7"/>
      <c r="NVF1383" s="7"/>
      <c r="NVG1383" s="7"/>
      <c r="NVH1383" s="7"/>
      <c r="NVI1383" s="7"/>
      <c r="NVJ1383" s="7"/>
      <c r="NVK1383" s="7"/>
      <c r="NVL1383" s="7"/>
      <c r="NVM1383" s="7"/>
      <c r="NVN1383" s="7"/>
      <c r="NVO1383" s="7"/>
      <c r="NVP1383" s="7"/>
      <c r="NVQ1383" s="7"/>
      <c r="NVR1383" s="7"/>
      <c r="NVS1383" s="7"/>
      <c r="NVT1383" s="7"/>
      <c r="NVU1383" s="7"/>
      <c r="NVV1383" s="7"/>
      <c r="NVW1383" s="7"/>
      <c r="NVX1383" s="7"/>
      <c r="NVY1383" s="7"/>
      <c r="NVZ1383" s="7"/>
      <c r="NWA1383" s="7"/>
      <c r="NWB1383" s="7"/>
      <c r="NWC1383" s="7"/>
      <c r="NWD1383" s="7"/>
      <c r="NWE1383" s="7"/>
      <c r="NWF1383" s="7"/>
      <c r="NWG1383" s="7"/>
      <c r="NWH1383" s="7"/>
      <c r="NWI1383" s="7"/>
      <c r="NWJ1383" s="7"/>
      <c r="NWK1383" s="7"/>
      <c r="NWL1383" s="7"/>
      <c r="NWM1383" s="7"/>
      <c r="NWN1383" s="7"/>
      <c r="NWO1383" s="7"/>
      <c r="NWP1383" s="7"/>
      <c r="NWQ1383" s="7"/>
      <c r="NWR1383" s="7"/>
      <c r="NWS1383" s="7"/>
      <c r="NWT1383" s="7"/>
      <c r="NWU1383" s="7"/>
      <c r="NWV1383" s="7"/>
      <c r="NWW1383" s="7"/>
      <c r="NWX1383" s="7"/>
      <c r="NWY1383" s="7"/>
      <c r="NWZ1383" s="7"/>
      <c r="NXA1383" s="7"/>
      <c r="NXB1383" s="7"/>
      <c r="NXC1383" s="7"/>
      <c r="NXD1383" s="7"/>
      <c r="NXE1383" s="7"/>
      <c r="NXF1383" s="7"/>
      <c r="NXG1383" s="7"/>
      <c r="NXH1383" s="7"/>
      <c r="NXI1383" s="7"/>
      <c r="NXJ1383" s="7"/>
      <c r="NXK1383" s="7"/>
      <c r="NXL1383" s="7"/>
      <c r="NXM1383" s="7"/>
      <c r="NXN1383" s="7"/>
      <c r="NXO1383" s="7"/>
      <c r="NXP1383" s="7"/>
      <c r="NXQ1383" s="7"/>
      <c r="NXR1383" s="7"/>
      <c r="NXS1383" s="7"/>
      <c r="NXT1383" s="7"/>
      <c r="NXU1383" s="7"/>
      <c r="NXV1383" s="7"/>
      <c r="NXW1383" s="7"/>
      <c r="NXX1383" s="7"/>
      <c r="NXY1383" s="7"/>
      <c r="NXZ1383" s="7"/>
      <c r="NYA1383" s="7"/>
      <c r="NYB1383" s="7"/>
      <c r="NYC1383" s="7"/>
      <c r="NYD1383" s="7"/>
      <c r="NYE1383" s="7"/>
      <c r="NYF1383" s="7"/>
      <c r="NYG1383" s="7"/>
      <c r="NYH1383" s="7"/>
      <c r="NYI1383" s="7"/>
      <c r="NYJ1383" s="7"/>
      <c r="NYK1383" s="7"/>
      <c r="NYL1383" s="7"/>
      <c r="NYM1383" s="7"/>
      <c r="NYN1383" s="7"/>
      <c r="NYO1383" s="7"/>
      <c r="NYP1383" s="7"/>
      <c r="NYQ1383" s="7"/>
      <c r="NYR1383" s="7"/>
      <c r="NYS1383" s="7"/>
      <c r="NYT1383" s="7"/>
      <c r="NYU1383" s="7"/>
      <c r="NYV1383" s="7"/>
      <c r="NYW1383" s="7"/>
      <c r="NYX1383" s="7"/>
      <c r="NYY1383" s="7"/>
      <c r="NYZ1383" s="7"/>
      <c r="NZA1383" s="7"/>
      <c r="NZB1383" s="7"/>
      <c r="NZC1383" s="7"/>
      <c r="NZD1383" s="7"/>
      <c r="NZE1383" s="7"/>
      <c r="NZF1383" s="7"/>
      <c r="NZG1383" s="7"/>
      <c r="NZH1383" s="7"/>
      <c r="NZI1383" s="7"/>
      <c r="NZJ1383" s="7"/>
      <c r="NZK1383" s="7"/>
      <c r="NZL1383" s="7"/>
      <c r="NZM1383" s="7"/>
      <c r="NZN1383" s="7"/>
      <c r="NZO1383" s="7"/>
      <c r="NZP1383" s="7"/>
      <c r="NZQ1383" s="7"/>
      <c r="NZR1383" s="7"/>
      <c r="NZS1383" s="7"/>
      <c r="NZT1383" s="7"/>
      <c r="NZU1383" s="7"/>
      <c r="NZV1383" s="7"/>
      <c r="NZW1383" s="7"/>
      <c r="NZX1383" s="7"/>
      <c r="NZY1383" s="7"/>
      <c r="NZZ1383" s="7"/>
      <c r="OAA1383" s="7"/>
      <c r="OAB1383" s="7"/>
      <c r="OAC1383" s="7"/>
      <c r="OAD1383" s="7"/>
      <c r="OAE1383" s="7"/>
      <c r="OAF1383" s="7"/>
      <c r="OAG1383" s="7"/>
      <c r="OAH1383" s="7"/>
      <c r="OAI1383" s="7"/>
      <c r="OAJ1383" s="7"/>
      <c r="OAK1383" s="7"/>
      <c r="OAL1383" s="7"/>
      <c r="OAM1383" s="7"/>
      <c r="OAN1383" s="7"/>
      <c r="OAO1383" s="7"/>
      <c r="OAP1383" s="7"/>
      <c r="OAQ1383" s="7"/>
      <c r="OAR1383" s="7"/>
      <c r="OAS1383" s="7"/>
      <c r="OAT1383" s="7"/>
      <c r="OAU1383" s="7"/>
      <c r="OAV1383" s="7"/>
      <c r="OAW1383" s="7"/>
      <c r="OAX1383" s="7"/>
      <c r="OAY1383" s="7"/>
      <c r="OAZ1383" s="7"/>
      <c r="OBA1383" s="7"/>
      <c r="OBB1383" s="7"/>
      <c r="OBC1383" s="7"/>
      <c r="OBD1383" s="7"/>
      <c r="OBE1383" s="7"/>
      <c r="OBF1383" s="7"/>
      <c r="OBG1383" s="7"/>
      <c r="OBH1383" s="7"/>
      <c r="OBI1383" s="7"/>
      <c r="OBJ1383" s="7"/>
      <c r="OBK1383" s="7"/>
      <c r="OBL1383" s="7"/>
      <c r="OBM1383" s="7"/>
      <c r="OBN1383" s="7"/>
      <c r="OBO1383" s="7"/>
      <c r="OBP1383" s="7"/>
      <c r="OBQ1383" s="7"/>
      <c r="OBR1383" s="7"/>
      <c r="OBS1383" s="7"/>
      <c r="OBT1383" s="7"/>
      <c r="OBU1383" s="7"/>
      <c r="OBV1383" s="7"/>
      <c r="OBW1383" s="7"/>
      <c r="OBX1383" s="7"/>
      <c r="OBY1383" s="7"/>
      <c r="OBZ1383" s="7"/>
      <c r="OCA1383" s="7"/>
      <c r="OCB1383" s="7"/>
      <c r="OCC1383" s="7"/>
      <c r="OCD1383" s="7"/>
      <c r="OCE1383" s="7"/>
      <c r="OCF1383" s="7"/>
      <c r="OCG1383" s="7"/>
      <c r="OCH1383" s="7"/>
      <c r="OCI1383" s="7"/>
      <c r="OCJ1383" s="7"/>
      <c r="OCK1383" s="7"/>
      <c r="OCL1383" s="7"/>
      <c r="OCM1383" s="7"/>
      <c r="OCN1383" s="7"/>
      <c r="OCO1383" s="7"/>
      <c r="OCP1383" s="7"/>
      <c r="OCQ1383" s="7"/>
      <c r="OCR1383" s="7"/>
      <c r="OCS1383" s="7"/>
      <c r="OCT1383" s="7"/>
      <c r="OCU1383" s="7"/>
      <c r="OCV1383" s="7"/>
      <c r="OCW1383" s="7"/>
      <c r="OCX1383" s="7"/>
      <c r="OCY1383" s="7"/>
      <c r="OCZ1383" s="7"/>
      <c r="ODA1383" s="7"/>
      <c r="ODB1383" s="7"/>
      <c r="ODC1383" s="7"/>
      <c r="ODD1383" s="7"/>
      <c r="ODE1383" s="7"/>
      <c r="ODF1383" s="7"/>
      <c r="ODG1383" s="7"/>
      <c r="ODH1383" s="7"/>
      <c r="ODI1383" s="7"/>
      <c r="ODJ1383" s="7"/>
      <c r="ODK1383" s="7"/>
      <c r="ODL1383" s="7"/>
      <c r="ODM1383" s="7"/>
      <c r="ODN1383" s="7"/>
      <c r="ODO1383" s="7"/>
      <c r="ODP1383" s="7"/>
      <c r="ODQ1383" s="7"/>
      <c r="ODR1383" s="7"/>
      <c r="ODS1383" s="7"/>
      <c r="ODT1383" s="7"/>
      <c r="ODU1383" s="7"/>
      <c r="ODV1383" s="7"/>
      <c r="ODW1383" s="7"/>
      <c r="ODX1383" s="7"/>
      <c r="ODY1383" s="7"/>
      <c r="ODZ1383" s="7"/>
      <c r="OEA1383" s="7"/>
      <c r="OEB1383" s="7"/>
      <c r="OEC1383" s="7"/>
      <c r="OED1383" s="7"/>
      <c r="OEE1383" s="7"/>
      <c r="OEF1383" s="7"/>
      <c r="OEG1383" s="7"/>
      <c r="OEH1383" s="7"/>
      <c r="OEI1383" s="7"/>
      <c r="OEJ1383" s="7"/>
      <c r="OEK1383" s="7"/>
      <c r="OEL1383" s="7"/>
      <c r="OEM1383" s="7"/>
      <c r="OEN1383" s="7"/>
      <c r="OEO1383" s="7"/>
      <c r="OEP1383" s="7"/>
      <c r="OEQ1383" s="7"/>
      <c r="OER1383" s="7"/>
      <c r="OES1383" s="7"/>
      <c r="OET1383" s="7"/>
      <c r="OEU1383" s="7"/>
      <c r="OEV1383" s="7"/>
      <c r="OEW1383" s="7"/>
      <c r="OEX1383" s="7"/>
      <c r="OEY1383" s="7"/>
      <c r="OEZ1383" s="7"/>
      <c r="OFA1383" s="7"/>
      <c r="OFB1383" s="7"/>
      <c r="OFC1383" s="7"/>
      <c r="OFD1383" s="7"/>
      <c r="OFE1383" s="7"/>
      <c r="OFF1383" s="7"/>
      <c r="OFG1383" s="7"/>
      <c r="OFH1383" s="7"/>
      <c r="OFI1383" s="7"/>
      <c r="OFJ1383" s="7"/>
      <c r="OFK1383" s="7"/>
      <c r="OFL1383" s="7"/>
      <c r="OFM1383" s="7"/>
      <c r="OFN1383" s="7"/>
      <c r="OFO1383" s="7"/>
      <c r="OFP1383" s="7"/>
      <c r="OFQ1383" s="7"/>
      <c r="OFR1383" s="7"/>
      <c r="OFS1383" s="7"/>
      <c r="OFT1383" s="7"/>
      <c r="OFU1383" s="7"/>
      <c r="OFV1383" s="7"/>
      <c r="OFW1383" s="7"/>
      <c r="OFX1383" s="7"/>
      <c r="OFY1383" s="7"/>
      <c r="OFZ1383" s="7"/>
      <c r="OGA1383" s="7"/>
      <c r="OGB1383" s="7"/>
      <c r="OGC1383" s="7"/>
      <c r="OGD1383" s="7"/>
      <c r="OGE1383" s="7"/>
      <c r="OGF1383" s="7"/>
      <c r="OGG1383" s="7"/>
      <c r="OGH1383" s="7"/>
      <c r="OGI1383" s="7"/>
      <c r="OGJ1383" s="7"/>
      <c r="OGK1383" s="7"/>
      <c r="OGL1383" s="7"/>
      <c r="OGM1383" s="7"/>
      <c r="OGN1383" s="7"/>
      <c r="OGO1383" s="7"/>
      <c r="OGP1383" s="7"/>
      <c r="OGQ1383" s="7"/>
      <c r="OGR1383" s="7"/>
      <c r="OGS1383" s="7"/>
      <c r="OGT1383" s="7"/>
      <c r="OGU1383" s="7"/>
      <c r="OGV1383" s="7"/>
      <c r="OGW1383" s="7"/>
      <c r="OGX1383" s="7"/>
      <c r="OGY1383" s="7"/>
      <c r="OGZ1383" s="7"/>
      <c r="OHA1383" s="7"/>
      <c r="OHB1383" s="7"/>
      <c r="OHC1383" s="7"/>
      <c r="OHD1383" s="7"/>
      <c r="OHE1383" s="7"/>
      <c r="OHF1383" s="7"/>
      <c r="OHG1383" s="7"/>
      <c r="OHH1383" s="7"/>
      <c r="OHI1383" s="7"/>
      <c r="OHJ1383" s="7"/>
      <c r="OHK1383" s="7"/>
      <c r="OHL1383" s="7"/>
      <c r="OHM1383" s="7"/>
      <c r="OHN1383" s="7"/>
      <c r="OHO1383" s="7"/>
      <c r="OHP1383" s="7"/>
      <c r="OHQ1383" s="7"/>
      <c r="OHR1383" s="7"/>
      <c r="OHS1383" s="7"/>
      <c r="OHT1383" s="7"/>
      <c r="OHU1383" s="7"/>
      <c r="OHV1383" s="7"/>
      <c r="OHW1383" s="7"/>
      <c r="OHX1383" s="7"/>
      <c r="OHY1383" s="7"/>
      <c r="OHZ1383" s="7"/>
      <c r="OIA1383" s="7"/>
      <c r="OIB1383" s="7"/>
      <c r="OIC1383" s="7"/>
      <c r="OID1383" s="7"/>
      <c r="OIE1383" s="7"/>
      <c r="OIF1383" s="7"/>
      <c r="OIG1383" s="7"/>
      <c r="OIH1383" s="7"/>
      <c r="OII1383" s="7"/>
      <c r="OIJ1383" s="7"/>
      <c r="OIK1383" s="7"/>
      <c r="OIL1383" s="7"/>
      <c r="OIM1383" s="7"/>
      <c r="OIN1383" s="7"/>
      <c r="OIO1383" s="7"/>
      <c r="OIP1383" s="7"/>
      <c r="OIQ1383" s="7"/>
      <c r="OIR1383" s="7"/>
      <c r="OIS1383" s="7"/>
      <c r="OIT1383" s="7"/>
      <c r="OIU1383" s="7"/>
      <c r="OIV1383" s="7"/>
      <c r="OIW1383" s="7"/>
      <c r="OIX1383" s="7"/>
      <c r="OIY1383" s="7"/>
      <c r="OIZ1383" s="7"/>
      <c r="OJA1383" s="7"/>
      <c r="OJB1383" s="7"/>
      <c r="OJC1383" s="7"/>
      <c r="OJD1383" s="7"/>
      <c r="OJE1383" s="7"/>
      <c r="OJF1383" s="7"/>
      <c r="OJG1383" s="7"/>
      <c r="OJH1383" s="7"/>
      <c r="OJI1383" s="7"/>
      <c r="OJJ1383" s="7"/>
      <c r="OJK1383" s="7"/>
      <c r="OJL1383" s="7"/>
      <c r="OJM1383" s="7"/>
      <c r="OJN1383" s="7"/>
      <c r="OJO1383" s="7"/>
      <c r="OJP1383" s="7"/>
      <c r="OJQ1383" s="7"/>
      <c r="OJR1383" s="7"/>
      <c r="OJS1383" s="7"/>
      <c r="OJT1383" s="7"/>
      <c r="OJU1383" s="7"/>
      <c r="OJV1383" s="7"/>
      <c r="OJW1383" s="7"/>
      <c r="OJX1383" s="7"/>
      <c r="OJY1383" s="7"/>
      <c r="OJZ1383" s="7"/>
      <c r="OKA1383" s="7"/>
      <c r="OKB1383" s="7"/>
      <c r="OKC1383" s="7"/>
      <c r="OKD1383" s="7"/>
      <c r="OKE1383" s="7"/>
      <c r="OKF1383" s="7"/>
      <c r="OKG1383" s="7"/>
      <c r="OKH1383" s="7"/>
      <c r="OKI1383" s="7"/>
      <c r="OKJ1383" s="7"/>
      <c r="OKK1383" s="7"/>
      <c r="OKL1383" s="7"/>
      <c r="OKM1383" s="7"/>
      <c r="OKN1383" s="7"/>
      <c r="OKO1383" s="7"/>
      <c r="OKP1383" s="7"/>
      <c r="OKQ1383" s="7"/>
      <c r="OKR1383" s="7"/>
      <c r="OKS1383" s="7"/>
      <c r="OKT1383" s="7"/>
      <c r="OKU1383" s="7"/>
      <c r="OKV1383" s="7"/>
      <c r="OKW1383" s="7"/>
      <c r="OKX1383" s="7"/>
      <c r="OKY1383" s="7"/>
      <c r="OKZ1383" s="7"/>
      <c r="OLA1383" s="7"/>
      <c r="OLB1383" s="7"/>
      <c r="OLC1383" s="7"/>
      <c r="OLD1383" s="7"/>
      <c r="OLE1383" s="7"/>
      <c r="OLF1383" s="7"/>
      <c r="OLG1383" s="7"/>
      <c r="OLH1383" s="7"/>
      <c r="OLI1383" s="7"/>
      <c r="OLJ1383" s="7"/>
      <c r="OLK1383" s="7"/>
      <c r="OLL1383" s="7"/>
      <c r="OLM1383" s="7"/>
      <c r="OLN1383" s="7"/>
      <c r="OLO1383" s="7"/>
      <c r="OLP1383" s="7"/>
      <c r="OLQ1383" s="7"/>
      <c r="OLR1383" s="7"/>
      <c r="OLS1383" s="7"/>
      <c r="OLT1383" s="7"/>
      <c r="OLU1383" s="7"/>
      <c r="OLV1383" s="7"/>
      <c r="OLW1383" s="7"/>
      <c r="OLX1383" s="7"/>
      <c r="OLY1383" s="7"/>
      <c r="OLZ1383" s="7"/>
      <c r="OMA1383" s="7"/>
      <c r="OMB1383" s="7"/>
      <c r="OMC1383" s="7"/>
      <c r="OMD1383" s="7"/>
      <c r="OME1383" s="7"/>
      <c r="OMF1383" s="7"/>
      <c r="OMG1383" s="7"/>
      <c r="OMH1383" s="7"/>
      <c r="OMI1383" s="7"/>
      <c r="OMJ1383" s="7"/>
      <c r="OMK1383" s="7"/>
      <c r="OML1383" s="7"/>
      <c r="OMM1383" s="7"/>
      <c r="OMN1383" s="7"/>
      <c r="OMO1383" s="7"/>
      <c r="OMP1383" s="7"/>
      <c r="OMQ1383" s="7"/>
      <c r="OMR1383" s="7"/>
      <c r="OMS1383" s="7"/>
      <c r="OMT1383" s="7"/>
      <c r="OMU1383" s="7"/>
      <c r="OMV1383" s="7"/>
      <c r="OMW1383" s="7"/>
      <c r="OMX1383" s="7"/>
      <c r="OMY1383" s="7"/>
      <c r="OMZ1383" s="7"/>
      <c r="ONA1383" s="7"/>
      <c r="ONB1383" s="7"/>
      <c r="ONC1383" s="7"/>
      <c r="OND1383" s="7"/>
      <c r="ONE1383" s="7"/>
      <c r="ONF1383" s="7"/>
      <c r="ONG1383" s="7"/>
      <c r="ONH1383" s="7"/>
      <c r="ONI1383" s="7"/>
      <c r="ONJ1383" s="7"/>
      <c r="ONK1383" s="7"/>
      <c r="ONL1383" s="7"/>
      <c r="ONM1383" s="7"/>
      <c r="ONN1383" s="7"/>
      <c r="ONO1383" s="7"/>
      <c r="ONP1383" s="7"/>
      <c r="ONQ1383" s="7"/>
      <c r="ONR1383" s="7"/>
      <c r="ONS1383" s="7"/>
      <c r="ONT1383" s="7"/>
      <c r="ONU1383" s="7"/>
      <c r="ONV1383" s="7"/>
      <c r="ONW1383" s="7"/>
      <c r="ONX1383" s="7"/>
      <c r="ONY1383" s="7"/>
      <c r="ONZ1383" s="7"/>
      <c r="OOA1383" s="7"/>
      <c r="OOB1383" s="7"/>
      <c r="OOC1383" s="7"/>
      <c r="OOD1383" s="7"/>
      <c r="OOE1383" s="7"/>
      <c r="OOF1383" s="7"/>
      <c r="OOG1383" s="7"/>
      <c r="OOH1383" s="7"/>
      <c r="OOI1383" s="7"/>
      <c r="OOJ1383" s="7"/>
      <c r="OOK1383" s="7"/>
      <c r="OOL1383" s="7"/>
      <c r="OOM1383" s="7"/>
      <c r="OON1383" s="7"/>
      <c r="OOO1383" s="7"/>
      <c r="OOP1383" s="7"/>
      <c r="OOQ1383" s="7"/>
      <c r="OOR1383" s="7"/>
      <c r="OOS1383" s="7"/>
      <c r="OOT1383" s="7"/>
      <c r="OOU1383" s="7"/>
      <c r="OOV1383" s="7"/>
      <c r="OOW1383" s="7"/>
      <c r="OOX1383" s="7"/>
      <c r="OOY1383" s="7"/>
      <c r="OOZ1383" s="7"/>
      <c r="OPA1383" s="7"/>
      <c r="OPB1383" s="7"/>
      <c r="OPC1383" s="7"/>
      <c r="OPD1383" s="7"/>
      <c r="OPE1383" s="7"/>
      <c r="OPF1383" s="7"/>
      <c r="OPG1383" s="7"/>
      <c r="OPH1383" s="7"/>
      <c r="OPI1383" s="7"/>
      <c r="OPJ1383" s="7"/>
      <c r="OPK1383" s="7"/>
      <c r="OPL1383" s="7"/>
      <c r="OPM1383" s="7"/>
      <c r="OPN1383" s="7"/>
      <c r="OPO1383" s="7"/>
      <c r="OPP1383" s="7"/>
      <c r="OPQ1383" s="7"/>
      <c r="OPR1383" s="7"/>
      <c r="OPS1383" s="7"/>
      <c r="OPT1383" s="7"/>
      <c r="OPU1383" s="7"/>
      <c r="OPV1383" s="7"/>
      <c r="OPW1383" s="7"/>
      <c r="OPX1383" s="7"/>
      <c r="OPY1383" s="7"/>
      <c r="OPZ1383" s="7"/>
      <c r="OQA1383" s="7"/>
      <c r="OQB1383" s="7"/>
      <c r="OQC1383" s="7"/>
      <c r="OQD1383" s="7"/>
      <c r="OQE1383" s="7"/>
      <c r="OQF1383" s="7"/>
      <c r="OQG1383" s="7"/>
      <c r="OQH1383" s="7"/>
      <c r="OQI1383" s="7"/>
      <c r="OQJ1383" s="7"/>
      <c r="OQK1383" s="7"/>
      <c r="OQL1383" s="7"/>
      <c r="OQM1383" s="7"/>
      <c r="OQN1383" s="7"/>
      <c r="OQO1383" s="7"/>
      <c r="OQP1383" s="7"/>
      <c r="OQQ1383" s="7"/>
      <c r="OQR1383" s="7"/>
      <c r="OQS1383" s="7"/>
      <c r="OQT1383" s="7"/>
      <c r="OQU1383" s="7"/>
      <c r="OQV1383" s="7"/>
      <c r="OQW1383" s="7"/>
      <c r="OQX1383" s="7"/>
      <c r="OQY1383" s="7"/>
      <c r="OQZ1383" s="7"/>
      <c r="ORA1383" s="7"/>
      <c r="ORB1383" s="7"/>
      <c r="ORC1383" s="7"/>
      <c r="ORD1383" s="7"/>
      <c r="ORE1383" s="7"/>
      <c r="ORF1383" s="7"/>
      <c r="ORG1383" s="7"/>
      <c r="ORH1383" s="7"/>
      <c r="ORI1383" s="7"/>
      <c r="ORJ1383" s="7"/>
      <c r="ORK1383" s="7"/>
      <c r="ORL1383" s="7"/>
      <c r="ORM1383" s="7"/>
      <c r="ORN1383" s="7"/>
      <c r="ORO1383" s="7"/>
      <c r="ORP1383" s="7"/>
      <c r="ORQ1383" s="7"/>
      <c r="ORR1383" s="7"/>
      <c r="ORS1383" s="7"/>
      <c r="ORT1383" s="7"/>
      <c r="ORU1383" s="7"/>
      <c r="ORV1383" s="7"/>
      <c r="ORW1383" s="7"/>
      <c r="ORX1383" s="7"/>
      <c r="ORY1383" s="7"/>
      <c r="ORZ1383" s="7"/>
      <c r="OSA1383" s="7"/>
      <c r="OSB1383" s="7"/>
      <c r="OSC1383" s="7"/>
      <c r="OSD1383" s="7"/>
      <c r="OSE1383" s="7"/>
      <c r="OSF1383" s="7"/>
      <c r="OSG1383" s="7"/>
      <c r="OSH1383" s="7"/>
      <c r="OSI1383" s="7"/>
      <c r="OSJ1383" s="7"/>
      <c r="OSK1383" s="7"/>
      <c r="OSL1383" s="7"/>
      <c r="OSM1383" s="7"/>
      <c r="OSN1383" s="7"/>
      <c r="OSO1383" s="7"/>
      <c r="OSP1383" s="7"/>
      <c r="OSQ1383" s="7"/>
      <c r="OSR1383" s="7"/>
      <c r="OSS1383" s="7"/>
      <c r="OST1383" s="7"/>
      <c r="OSU1383" s="7"/>
      <c r="OSV1383" s="7"/>
      <c r="OSW1383" s="7"/>
      <c r="OSX1383" s="7"/>
      <c r="OSY1383" s="7"/>
      <c r="OSZ1383" s="7"/>
      <c r="OTA1383" s="7"/>
      <c r="OTB1383" s="7"/>
      <c r="OTC1383" s="7"/>
      <c r="OTD1383" s="7"/>
      <c r="OTE1383" s="7"/>
      <c r="OTF1383" s="7"/>
      <c r="OTG1383" s="7"/>
      <c r="OTH1383" s="7"/>
      <c r="OTI1383" s="7"/>
      <c r="OTJ1383" s="7"/>
      <c r="OTK1383" s="7"/>
      <c r="OTL1383" s="7"/>
      <c r="OTM1383" s="7"/>
      <c r="OTN1383" s="7"/>
      <c r="OTO1383" s="7"/>
      <c r="OTP1383" s="7"/>
      <c r="OTQ1383" s="7"/>
      <c r="OTR1383" s="7"/>
      <c r="OTS1383" s="7"/>
      <c r="OTT1383" s="7"/>
      <c r="OTU1383" s="7"/>
      <c r="OTV1383" s="7"/>
      <c r="OTW1383" s="7"/>
      <c r="OTX1383" s="7"/>
      <c r="OTY1383" s="7"/>
      <c r="OTZ1383" s="7"/>
      <c r="OUA1383" s="7"/>
      <c r="OUB1383" s="7"/>
      <c r="OUC1383" s="7"/>
      <c r="OUD1383" s="7"/>
      <c r="OUE1383" s="7"/>
      <c r="OUF1383" s="7"/>
      <c r="OUG1383" s="7"/>
      <c r="OUH1383" s="7"/>
      <c r="OUI1383" s="7"/>
      <c r="OUJ1383" s="7"/>
      <c r="OUK1383" s="7"/>
      <c r="OUL1383" s="7"/>
      <c r="OUM1383" s="7"/>
      <c r="OUN1383" s="7"/>
      <c r="OUO1383" s="7"/>
      <c r="OUP1383" s="7"/>
      <c r="OUQ1383" s="7"/>
      <c r="OUR1383" s="7"/>
      <c r="OUS1383" s="7"/>
      <c r="OUT1383" s="7"/>
      <c r="OUU1383" s="7"/>
      <c r="OUV1383" s="7"/>
      <c r="OUW1383" s="7"/>
      <c r="OUX1383" s="7"/>
      <c r="OUY1383" s="7"/>
      <c r="OUZ1383" s="7"/>
      <c r="OVA1383" s="7"/>
      <c r="OVB1383" s="7"/>
      <c r="OVC1383" s="7"/>
      <c r="OVD1383" s="7"/>
      <c r="OVE1383" s="7"/>
      <c r="OVF1383" s="7"/>
      <c r="OVG1383" s="7"/>
      <c r="OVH1383" s="7"/>
      <c r="OVI1383" s="7"/>
      <c r="OVJ1383" s="7"/>
      <c r="OVK1383" s="7"/>
      <c r="OVL1383" s="7"/>
      <c r="OVM1383" s="7"/>
      <c r="OVN1383" s="7"/>
      <c r="OVO1383" s="7"/>
      <c r="OVP1383" s="7"/>
      <c r="OVQ1383" s="7"/>
      <c r="OVR1383" s="7"/>
      <c r="OVS1383" s="7"/>
      <c r="OVT1383" s="7"/>
      <c r="OVU1383" s="7"/>
      <c r="OVV1383" s="7"/>
      <c r="OVW1383" s="7"/>
      <c r="OVX1383" s="7"/>
      <c r="OVY1383" s="7"/>
      <c r="OVZ1383" s="7"/>
      <c r="OWA1383" s="7"/>
      <c r="OWB1383" s="7"/>
      <c r="OWC1383" s="7"/>
      <c r="OWD1383" s="7"/>
      <c r="OWE1383" s="7"/>
      <c r="OWF1383" s="7"/>
      <c r="OWG1383" s="7"/>
      <c r="OWH1383" s="7"/>
      <c r="OWI1383" s="7"/>
      <c r="OWJ1383" s="7"/>
      <c r="OWK1383" s="7"/>
      <c r="OWL1383" s="7"/>
      <c r="OWM1383" s="7"/>
      <c r="OWN1383" s="7"/>
      <c r="OWO1383" s="7"/>
      <c r="OWP1383" s="7"/>
      <c r="OWQ1383" s="7"/>
      <c r="OWR1383" s="7"/>
      <c r="OWS1383" s="7"/>
      <c r="OWT1383" s="7"/>
      <c r="OWU1383" s="7"/>
      <c r="OWV1383" s="7"/>
      <c r="OWW1383" s="7"/>
      <c r="OWX1383" s="7"/>
      <c r="OWY1383" s="7"/>
      <c r="OWZ1383" s="7"/>
      <c r="OXA1383" s="7"/>
      <c r="OXB1383" s="7"/>
      <c r="OXC1383" s="7"/>
      <c r="OXD1383" s="7"/>
      <c r="OXE1383" s="7"/>
      <c r="OXF1383" s="7"/>
      <c r="OXG1383" s="7"/>
      <c r="OXH1383" s="7"/>
      <c r="OXI1383" s="7"/>
      <c r="OXJ1383" s="7"/>
      <c r="OXK1383" s="7"/>
      <c r="OXL1383" s="7"/>
      <c r="OXM1383" s="7"/>
      <c r="OXN1383" s="7"/>
      <c r="OXO1383" s="7"/>
      <c r="OXP1383" s="7"/>
      <c r="OXQ1383" s="7"/>
      <c r="OXR1383" s="7"/>
      <c r="OXS1383" s="7"/>
      <c r="OXT1383" s="7"/>
      <c r="OXU1383" s="7"/>
      <c r="OXV1383" s="7"/>
      <c r="OXW1383" s="7"/>
      <c r="OXX1383" s="7"/>
      <c r="OXY1383" s="7"/>
      <c r="OXZ1383" s="7"/>
      <c r="OYA1383" s="7"/>
      <c r="OYB1383" s="7"/>
      <c r="OYC1383" s="7"/>
      <c r="OYD1383" s="7"/>
      <c r="OYE1383" s="7"/>
      <c r="OYF1383" s="7"/>
      <c r="OYG1383" s="7"/>
      <c r="OYH1383" s="7"/>
      <c r="OYI1383" s="7"/>
      <c r="OYJ1383" s="7"/>
      <c r="OYK1383" s="7"/>
      <c r="OYL1383" s="7"/>
      <c r="OYM1383" s="7"/>
      <c r="OYN1383" s="7"/>
      <c r="OYO1383" s="7"/>
      <c r="OYP1383" s="7"/>
      <c r="OYQ1383" s="7"/>
      <c r="OYR1383" s="7"/>
      <c r="OYS1383" s="7"/>
      <c r="OYT1383" s="7"/>
      <c r="OYU1383" s="7"/>
      <c r="OYV1383" s="7"/>
      <c r="OYW1383" s="7"/>
      <c r="OYX1383" s="7"/>
      <c r="OYY1383" s="7"/>
      <c r="OYZ1383" s="7"/>
      <c r="OZA1383" s="7"/>
      <c r="OZB1383" s="7"/>
      <c r="OZC1383" s="7"/>
      <c r="OZD1383" s="7"/>
      <c r="OZE1383" s="7"/>
      <c r="OZF1383" s="7"/>
      <c r="OZG1383" s="7"/>
      <c r="OZH1383" s="7"/>
      <c r="OZI1383" s="7"/>
      <c r="OZJ1383" s="7"/>
      <c r="OZK1383" s="7"/>
      <c r="OZL1383" s="7"/>
      <c r="OZM1383" s="7"/>
      <c r="OZN1383" s="7"/>
      <c r="OZO1383" s="7"/>
      <c r="OZP1383" s="7"/>
      <c r="OZQ1383" s="7"/>
      <c r="OZR1383" s="7"/>
      <c r="OZS1383" s="7"/>
      <c r="OZT1383" s="7"/>
      <c r="OZU1383" s="7"/>
      <c r="OZV1383" s="7"/>
      <c r="OZW1383" s="7"/>
      <c r="OZX1383" s="7"/>
      <c r="OZY1383" s="7"/>
      <c r="OZZ1383" s="7"/>
      <c r="PAA1383" s="7"/>
      <c r="PAB1383" s="7"/>
      <c r="PAC1383" s="7"/>
      <c r="PAD1383" s="7"/>
      <c r="PAE1383" s="7"/>
      <c r="PAF1383" s="7"/>
      <c r="PAG1383" s="7"/>
      <c r="PAH1383" s="7"/>
      <c r="PAI1383" s="7"/>
      <c r="PAJ1383" s="7"/>
      <c r="PAK1383" s="7"/>
      <c r="PAL1383" s="7"/>
      <c r="PAM1383" s="7"/>
      <c r="PAN1383" s="7"/>
      <c r="PAO1383" s="7"/>
      <c r="PAP1383" s="7"/>
      <c r="PAQ1383" s="7"/>
      <c r="PAR1383" s="7"/>
      <c r="PAS1383" s="7"/>
      <c r="PAT1383" s="7"/>
      <c r="PAU1383" s="7"/>
      <c r="PAV1383" s="7"/>
      <c r="PAW1383" s="7"/>
      <c r="PAX1383" s="7"/>
      <c r="PAY1383" s="7"/>
      <c r="PAZ1383" s="7"/>
      <c r="PBA1383" s="7"/>
      <c r="PBB1383" s="7"/>
      <c r="PBC1383" s="7"/>
      <c r="PBD1383" s="7"/>
      <c r="PBE1383" s="7"/>
      <c r="PBF1383" s="7"/>
      <c r="PBG1383" s="7"/>
      <c r="PBH1383" s="7"/>
      <c r="PBI1383" s="7"/>
      <c r="PBJ1383" s="7"/>
      <c r="PBK1383" s="7"/>
      <c r="PBL1383" s="7"/>
      <c r="PBM1383" s="7"/>
      <c r="PBN1383" s="7"/>
      <c r="PBO1383" s="7"/>
      <c r="PBP1383" s="7"/>
      <c r="PBQ1383" s="7"/>
      <c r="PBR1383" s="7"/>
      <c r="PBS1383" s="7"/>
      <c r="PBT1383" s="7"/>
      <c r="PBU1383" s="7"/>
      <c r="PBV1383" s="7"/>
      <c r="PBW1383" s="7"/>
      <c r="PBX1383" s="7"/>
      <c r="PBY1383" s="7"/>
      <c r="PBZ1383" s="7"/>
      <c r="PCA1383" s="7"/>
      <c r="PCB1383" s="7"/>
      <c r="PCC1383" s="7"/>
      <c r="PCD1383" s="7"/>
      <c r="PCE1383" s="7"/>
      <c r="PCF1383" s="7"/>
      <c r="PCG1383" s="7"/>
      <c r="PCH1383" s="7"/>
      <c r="PCI1383" s="7"/>
      <c r="PCJ1383" s="7"/>
      <c r="PCK1383" s="7"/>
      <c r="PCL1383" s="7"/>
      <c r="PCM1383" s="7"/>
      <c r="PCN1383" s="7"/>
      <c r="PCO1383" s="7"/>
      <c r="PCP1383" s="7"/>
      <c r="PCQ1383" s="7"/>
      <c r="PCR1383" s="7"/>
      <c r="PCS1383" s="7"/>
      <c r="PCT1383" s="7"/>
      <c r="PCU1383" s="7"/>
      <c r="PCV1383" s="7"/>
      <c r="PCW1383" s="7"/>
      <c r="PCX1383" s="7"/>
      <c r="PCY1383" s="7"/>
      <c r="PCZ1383" s="7"/>
      <c r="PDA1383" s="7"/>
      <c r="PDB1383" s="7"/>
      <c r="PDC1383" s="7"/>
      <c r="PDD1383" s="7"/>
      <c r="PDE1383" s="7"/>
      <c r="PDF1383" s="7"/>
      <c r="PDG1383" s="7"/>
      <c r="PDH1383" s="7"/>
      <c r="PDI1383" s="7"/>
      <c r="PDJ1383" s="7"/>
      <c r="PDK1383" s="7"/>
      <c r="PDL1383" s="7"/>
      <c r="PDM1383" s="7"/>
      <c r="PDN1383" s="7"/>
      <c r="PDO1383" s="7"/>
      <c r="PDP1383" s="7"/>
      <c r="PDQ1383" s="7"/>
      <c r="PDR1383" s="7"/>
      <c r="PDS1383" s="7"/>
      <c r="PDT1383" s="7"/>
      <c r="PDU1383" s="7"/>
      <c r="PDV1383" s="7"/>
      <c r="PDW1383" s="7"/>
      <c r="PDX1383" s="7"/>
      <c r="PDY1383" s="7"/>
      <c r="PDZ1383" s="7"/>
      <c r="PEA1383" s="7"/>
      <c r="PEB1383" s="7"/>
      <c r="PEC1383" s="7"/>
      <c r="PED1383" s="7"/>
      <c r="PEE1383" s="7"/>
      <c r="PEF1383" s="7"/>
      <c r="PEG1383" s="7"/>
      <c r="PEH1383" s="7"/>
      <c r="PEI1383" s="7"/>
      <c r="PEJ1383" s="7"/>
      <c r="PEK1383" s="7"/>
      <c r="PEL1383" s="7"/>
      <c r="PEM1383" s="7"/>
      <c r="PEN1383" s="7"/>
      <c r="PEO1383" s="7"/>
      <c r="PEP1383" s="7"/>
      <c r="PEQ1383" s="7"/>
      <c r="PER1383" s="7"/>
      <c r="PES1383" s="7"/>
      <c r="PET1383" s="7"/>
      <c r="PEU1383" s="7"/>
      <c r="PEV1383" s="7"/>
      <c r="PEW1383" s="7"/>
      <c r="PEX1383" s="7"/>
      <c r="PEY1383" s="7"/>
      <c r="PEZ1383" s="7"/>
      <c r="PFA1383" s="7"/>
      <c r="PFB1383" s="7"/>
      <c r="PFC1383" s="7"/>
      <c r="PFD1383" s="7"/>
      <c r="PFE1383" s="7"/>
      <c r="PFF1383" s="7"/>
      <c r="PFG1383" s="7"/>
      <c r="PFH1383" s="7"/>
      <c r="PFI1383" s="7"/>
      <c r="PFJ1383" s="7"/>
      <c r="PFK1383" s="7"/>
      <c r="PFL1383" s="7"/>
      <c r="PFM1383" s="7"/>
      <c r="PFN1383" s="7"/>
      <c r="PFO1383" s="7"/>
      <c r="PFP1383" s="7"/>
      <c r="PFQ1383" s="7"/>
      <c r="PFR1383" s="7"/>
      <c r="PFS1383" s="7"/>
      <c r="PFT1383" s="7"/>
      <c r="PFU1383" s="7"/>
      <c r="PFV1383" s="7"/>
      <c r="PFW1383" s="7"/>
      <c r="PFX1383" s="7"/>
      <c r="PFY1383" s="7"/>
      <c r="PFZ1383" s="7"/>
      <c r="PGA1383" s="7"/>
      <c r="PGB1383" s="7"/>
      <c r="PGC1383" s="7"/>
      <c r="PGD1383" s="7"/>
      <c r="PGE1383" s="7"/>
      <c r="PGF1383" s="7"/>
      <c r="PGG1383" s="7"/>
      <c r="PGH1383" s="7"/>
      <c r="PGI1383" s="7"/>
      <c r="PGJ1383" s="7"/>
      <c r="PGK1383" s="7"/>
      <c r="PGL1383" s="7"/>
      <c r="PGM1383" s="7"/>
      <c r="PGN1383" s="7"/>
      <c r="PGO1383" s="7"/>
      <c r="PGP1383" s="7"/>
      <c r="PGQ1383" s="7"/>
      <c r="PGR1383" s="7"/>
      <c r="PGS1383" s="7"/>
      <c r="PGT1383" s="7"/>
      <c r="PGU1383" s="7"/>
      <c r="PGV1383" s="7"/>
      <c r="PGW1383" s="7"/>
      <c r="PGX1383" s="7"/>
      <c r="PGY1383" s="7"/>
      <c r="PGZ1383" s="7"/>
      <c r="PHA1383" s="7"/>
      <c r="PHB1383" s="7"/>
      <c r="PHC1383" s="7"/>
      <c r="PHD1383" s="7"/>
      <c r="PHE1383" s="7"/>
      <c r="PHF1383" s="7"/>
      <c r="PHG1383" s="7"/>
      <c r="PHH1383" s="7"/>
      <c r="PHI1383" s="7"/>
      <c r="PHJ1383" s="7"/>
      <c r="PHK1383" s="7"/>
      <c r="PHL1383" s="7"/>
      <c r="PHM1383" s="7"/>
      <c r="PHN1383" s="7"/>
      <c r="PHO1383" s="7"/>
      <c r="PHP1383" s="7"/>
      <c r="PHQ1383" s="7"/>
      <c r="PHR1383" s="7"/>
      <c r="PHS1383" s="7"/>
      <c r="PHT1383" s="7"/>
      <c r="PHU1383" s="7"/>
      <c r="PHV1383" s="7"/>
      <c r="PHW1383" s="7"/>
      <c r="PHX1383" s="7"/>
      <c r="PHY1383" s="7"/>
      <c r="PHZ1383" s="7"/>
      <c r="PIA1383" s="7"/>
      <c r="PIB1383" s="7"/>
      <c r="PIC1383" s="7"/>
      <c r="PID1383" s="7"/>
      <c r="PIE1383" s="7"/>
      <c r="PIF1383" s="7"/>
      <c r="PIG1383" s="7"/>
      <c r="PIH1383" s="7"/>
      <c r="PII1383" s="7"/>
      <c r="PIJ1383" s="7"/>
      <c r="PIK1383" s="7"/>
      <c r="PIL1383" s="7"/>
      <c r="PIM1383" s="7"/>
      <c r="PIN1383" s="7"/>
      <c r="PIO1383" s="7"/>
      <c r="PIP1383" s="7"/>
      <c r="PIQ1383" s="7"/>
      <c r="PIR1383" s="7"/>
      <c r="PIS1383" s="7"/>
      <c r="PIT1383" s="7"/>
      <c r="PIU1383" s="7"/>
      <c r="PIV1383" s="7"/>
      <c r="PIW1383" s="7"/>
      <c r="PIX1383" s="7"/>
      <c r="PIY1383" s="7"/>
      <c r="PIZ1383" s="7"/>
      <c r="PJA1383" s="7"/>
      <c r="PJB1383" s="7"/>
      <c r="PJC1383" s="7"/>
      <c r="PJD1383" s="7"/>
      <c r="PJE1383" s="7"/>
      <c r="PJF1383" s="7"/>
      <c r="PJG1383" s="7"/>
      <c r="PJH1383" s="7"/>
      <c r="PJI1383" s="7"/>
      <c r="PJJ1383" s="7"/>
      <c r="PJK1383" s="7"/>
      <c r="PJL1383" s="7"/>
      <c r="PJM1383" s="7"/>
      <c r="PJN1383" s="7"/>
      <c r="PJO1383" s="7"/>
      <c r="PJP1383" s="7"/>
      <c r="PJQ1383" s="7"/>
      <c r="PJR1383" s="7"/>
      <c r="PJS1383" s="7"/>
      <c r="PJT1383" s="7"/>
      <c r="PJU1383" s="7"/>
      <c r="PJV1383" s="7"/>
      <c r="PJW1383" s="7"/>
      <c r="PJX1383" s="7"/>
      <c r="PJY1383" s="7"/>
      <c r="PJZ1383" s="7"/>
      <c r="PKA1383" s="7"/>
      <c r="PKB1383" s="7"/>
      <c r="PKC1383" s="7"/>
      <c r="PKD1383" s="7"/>
      <c r="PKE1383" s="7"/>
      <c r="PKF1383" s="7"/>
      <c r="PKG1383" s="7"/>
      <c r="PKH1383" s="7"/>
      <c r="PKI1383" s="7"/>
      <c r="PKJ1383" s="7"/>
      <c r="PKK1383" s="7"/>
      <c r="PKL1383" s="7"/>
      <c r="PKM1383" s="7"/>
      <c r="PKN1383" s="7"/>
      <c r="PKO1383" s="7"/>
      <c r="PKP1383" s="7"/>
      <c r="PKQ1383" s="7"/>
      <c r="PKR1383" s="7"/>
      <c r="PKS1383" s="7"/>
      <c r="PKT1383" s="7"/>
      <c r="PKU1383" s="7"/>
      <c r="PKV1383" s="7"/>
      <c r="PKW1383" s="7"/>
      <c r="PKX1383" s="7"/>
      <c r="PKY1383" s="7"/>
      <c r="PKZ1383" s="7"/>
      <c r="PLA1383" s="7"/>
      <c r="PLB1383" s="7"/>
      <c r="PLC1383" s="7"/>
      <c r="PLD1383" s="7"/>
      <c r="PLE1383" s="7"/>
      <c r="PLF1383" s="7"/>
      <c r="PLG1383" s="7"/>
      <c r="PLH1383" s="7"/>
      <c r="PLI1383" s="7"/>
      <c r="PLJ1383" s="7"/>
      <c r="PLK1383" s="7"/>
      <c r="PLL1383" s="7"/>
      <c r="PLM1383" s="7"/>
      <c r="PLN1383" s="7"/>
      <c r="PLO1383" s="7"/>
      <c r="PLP1383" s="7"/>
      <c r="PLQ1383" s="7"/>
      <c r="PLR1383" s="7"/>
      <c r="PLS1383" s="7"/>
      <c r="PLT1383" s="7"/>
      <c r="PLU1383" s="7"/>
      <c r="PLV1383" s="7"/>
      <c r="PLW1383" s="7"/>
      <c r="PLX1383" s="7"/>
      <c r="PLY1383" s="7"/>
      <c r="PLZ1383" s="7"/>
      <c r="PMA1383" s="7"/>
      <c r="PMB1383" s="7"/>
      <c r="PMC1383" s="7"/>
      <c r="PMD1383" s="7"/>
      <c r="PME1383" s="7"/>
      <c r="PMF1383" s="7"/>
      <c r="PMG1383" s="7"/>
      <c r="PMH1383" s="7"/>
      <c r="PMI1383" s="7"/>
      <c r="PMJ1383" s="7"/>
      <c r="PMK1383" s="7"/>
      <c r="PML1383" s="7"/>
      <c r="PMM1383" s="7"/>
      <c r="PMN1383" s="7"/>
      <c r="PMO1383" s="7"/>
      <c r="PMP1383" s="7"/>
      <c r="PMQ1383" s="7"/>
      <c r="PMR1383" s="7"/>
      <c r="PMS1383" s="7"/>
      <c r="PMT1383" s="7"/>
      <c r="PMU1383" s="7"/>
      <c r="PMV1383" s="7"/>
      <c r="PMW1383" s="7"/>
      <c r="PMX1383" s="7"/>
      <c r="PMY1383" s="7"/>
      <c r="PMZ1383" s="7"/>
      <c r="PNA1383" s="7"/>
      <c r="PNB1383" s="7"/>
      <c r="PNC1383" s="7"/>
      <c r="PND1383" s="7"/>
      <c r="PNE1383" s="7"/>
      <c r="PNF1383" s="7"/>
      <c r="PNG1383" s="7"/>
      <c r="PNH1383" s="7"/>
      <c r="PNI1383" s="7"/>
      <c r="PNJ1383" s="7"/>
      <c r="PNK1383" s="7"/>
      <c r="PNL1383" s="7"/>
      <c r="PNM1383" s="7"/>
      <c r="PNN1383" s="7"/>
      <c r="PNO1383" s="7"/>
      <c r="PNP1383" s="7"/>
      <c r="PNQ1383" s="7"/>
      <c r="PNR1383" s="7"/>
      <c r="PNS1383" s="7"/>
      <c r="PNT1383" s="7"/>
      <c r="PNU1383" s="7"/>
      <c r="PNV1383" s="7"/>
      <c r="PNW1383" s="7"/>
      <c r="PNX1383" s="7"/>
      <c r="PNY1383" s="7"/>
      <c r="PNZ1383" s="7"/>
      <c r="POA1383" s="7"/>
      <c r="POB1383" s="7"/>
      <c r="POC1383" s="7"/>
      <c r="POD1383" s="7"/>
      <c r="POE1383" s="7"/>
      <c r="POF1383" s="7"/>
      <c r="POG1383" s="7"/>
      <c r="POH1383" s="7"/>
      <c r="POI1383" s="7"/>
      <c r="POJ1383" s="7"/>
      <c r="POK1383" s="7"/>
      <c r="POL1383" s="7"/>
      <c r="POM1383" s="7"/>
      <c r="PON1383" s="7"/>
      <c r="POO1383" s="7"/>
      <c r="POP1383" s="7"/>
      <c r="POQ1383" s="7"/>
      <c r="POR1383" s="7"/>
      <c r="POS1383" s="7"/>
      <c r="POT1383" s="7"/>
      <c r="POU1383" s="7"/>
      <c r="POV1383" s="7"/>
      <c r="POW1383" s="7"/>
      <c r="POX1383" s="7"/>
      <c r="POY1383" s="7"/>
      <c r="POZ1383" s="7"/>
      <c r="PPA1383" s="7"/>
      <c r="PPB1383" s="7"/>
      <c r="PPC1383" s="7"/>
      <c r="PPD1383" s="7"/>
      <c r="PPE1383" s="7"/>
      <c r="PPF1383" s="7"/>
      <c r="PPG1383" s="7"/>
      <c r="PPH1383" s="7"/>
      <c r="PPI1383" s="7"/>
      <c r="PPJ1383" s="7"/>
      <c r="PPK1383" s="7"/>
      <c r="PPL1383" s="7"/>
      <c r="PPM1383" s="7"/>
      <c r="PPN1383" s="7"/>
      <c r="PPO1383" s="7"/>
      <c r="PPP1383" s="7"/>
      <c r="PPQ1383" s="7"/>
      <c r="PPR1383" s="7"/>
      <c r="PPS1383" s="7"/>
      <c r="PPT1383" s="7"/>
      <c r="PPU1383" s="7"/>
      <c r="PPV1383" s="7"/>
      <c r="PPW1383" s="7"/>
      <c r="PPX1383" s="7"/>
      <c r="PPY1383" s="7"/>
      <c r="PPZ1383" s="7"/>
      <c r="PQA1383" s="7"/>
      <c r="PQB1383" s="7"/>
      <c r="PQC1383" s="7"/>
      <c r="PQD1383" s="7"/>
      <c r="PQE1383" s="7"/>
      <c r="PQF1383" s="7"/>
      <c r="PQG1383" s="7"/>
      <c r="PQH1383" s="7"/>
      <c r="PQI1383" s="7"/>
      <c r="PQJ1383" s="7"/>
      <c r="PQK1383" s="7"/>
      <c r="PQL1383" s="7"/>
      <c r="PQM1383" s="7"/>
      <c r="PQN1383" s="7"/>
      <c r="PQO1383" s="7"/>
      <c r="PQP1383" s="7"/>
      <c r="PQQ1383" s="7"/>
      <c r="PQR1383" s="7"/>
      <c r="PQS1383" s="7"/>
      <c r="PQT1383" s="7"/>
      <c r="PQU1383" s="7"/>
      <c r="PQV1383" s="7"/>
      <c r="PQW1383" s="7"/>
      <c r="PQX1383" s="7"/>
      <c r="PQY1383" s="7"/>
      <c r="PQZ1383" s="7"/>
      <c r="PRA1383" s="7"/>
      <c r="PRB1383" s="7"/>
      <c r="PRC1383" s="7"/>
      <c r="PRD1383" s="7"/>
      <c r="PRE1383" s="7"/>
      <c r="PRF1383" s="7"/>
      <c r="PRG1383" s="7"/>
      <c r="PRH1383" s="7"/>
      <c r="PRI1383" s="7"/>
      <c r="PRJ1383" s="7"/>
      <c r="PRK1383" s="7"/>
      <c r="PRL1383" s="7"/>
      <c r="PRM1383" s="7"/>
      <c r="PRN1383" s="7"/>
      <c r="PRO1383" s="7"/>
      <c r="PRP1383" s="7"/>
      <c r="PRQ1383" s="7"/>
      <c r="PRR1383" s="7"/>
      <c r="PRS1383" s="7"/>
      <c r="PRT1383" s="7"/>
      <c r="PRU1383" s="7"/>
      <c r="PRV1383" s="7"/>
      <c r="PRW1383" s="7"/>
      <c r="PRX1383" s="7"/>
      <c r="PRY1383" s="7"/>
      <c r="PRZ1383" s="7"/>
      <c r="PSA1383" s="7"/>
      <c r="PSB1383" s="7"/>
      <c r="PSC1383" s="7"/>
      <c r="PSD1383" s="7"/>
      <c r="PSE1383" s="7"/>
      <c r="PSF1383" s="7"/>
      <c r="PSG1383" s="7"/>
      <c r="PSH1383" s="7"/>
      <c r="PSI1383" s="7"/>
      <c r="PSJ1383" s="7"/>
      <c r="PSK1383" s="7"/>
      <c r="PSL1383" s="7"/>
      <c r="PSM1383" s="7"/>
      <c r="PSN1383" s="7"/>
      <c r="PSO1383" s="7"/>
      <c r="PSP1383" s="7"/>
      <c r="PSQ1383" s="7"/>
      <c r="PSR1383" s="7"/>
      <c r="PSS1383" s="7"/>
      <c r="PST1383" s="7"/>
      <c r="PSU1383" s="7"/>
      <c r="PSV1383" s="7"/>
      <c r="PSW1383" s="7"/>
      <c r="PSX1383" s="7"/>
      <c r="PSY1383" s="7"/>
      <c r="PSZ1383" s="7"/>
      <c r="PTA1383" s="7"/>
      <c r="PTB1383" s="7"/>
      <c r="PTC1383" s="7"/>
      <c r="PTD1383" s="7"/>
      <c r="PTE1383" s="7"/>
      <c r="PTF1383" s="7"/>
      <c r="PTG1383" s="7"/>
      <c r="PTH1383" s="7"/>
      <c r="PTI1383" s="7"/>
      <c r="PTJ1383" s="7"/>
      <c r="PTK1383" s="7"/>
      <c r="PTL1383" s="7"/>
      <c r="PTM1383" s="7"/>
      <c r="PTN1383" s="7"/>
      <c r="PTO1383" s="7"/>
      <c r="PTP1383" s="7"/>
      <c r="PTQ1383" s="7"/>
      <c r="PTR1383" s="7"/>
      <c r="PTS1383" s="7"/>
      <c r="PTT1383" s="7"/>
      <c r="PTU1383" s="7"/>
      <c r="PTV1383" s="7"/>
      <c r="PTW1383" s="7"/>
      <c r="PTX1383" s="7"/>
      <c r="PTY1383" s="7"/>
      <c r="PTZ1383" s="7"/>
      <c r="PUA1383" s="7"/>
      <c r="PUB1383" s="7"/>
      <c r="PUC1383" s="7"/>
      <c r="PUD1383" s="7"/>
      <c r="PUE1383" s="7"/>
      <c r="PUF1383" s="7"/>
      <c r="PUG1383" s="7"/>
      <c r="PUH1383" s="7"/>
      <c r="PUI1383" s="7"/>
      <c r="PUJ1383" s="7"/>
      <c r="PUK1383" s="7"/>
      <c r="PUL1383" s="7"/>
      <c r="PUM1383" s="7"/>
      <c r="PUN1383" s="7"/>
      <c r="PUO1383" s="7"/>
      <c r="PUP1383" s="7"/>
      <c r="PUQ1383" s="7"/>
      <c r="PUR1383" s="7"/>
      <c r="PUS1383" s="7"/>
      <c r="PUT1383" s="7"/>
      <c r="PUU1383" s="7"/>
      <c r="PUV1383" s="7"/>
      <c r="PUW1383" s="7"/>
      <c r="PUX1383" s="7"/>
      <c r="PUY1383" s="7"/>
      <c r="PUZ1383" s="7"/>
      <c r="PVA1383" s="7"/>
      <c r="PVB1383" s="7"/>
      <c r="PVC1383" s="7"/>
      <c r="PVD1383" s="7"/>
      <c r="PVE1383" s="7"/>
      <c r="PVF1383" s="7"/>
      <c r="PVG1383" s="7"/>
      <c r="PVH1383" s="7"/>
      <c r="PVI1383" s="7"/>
      <c r="PVJ1383" s="7"/>
      <c r="PVK1383" s="7"/>
      <c r="PVL1383" s="7"/>
      <c r="PVM1383" s="7"/>
      <c r="PVN1383" s="7"/>
      <c r="PVO1383" s="7"/>
      <c r="PVP1383" s="7"/>
      <c r="PVQ1383" s="7"/>
      <c r="PVR1383" s="7"/>
      <c r="PVS1383" s="7"/>
      <c r="PVT1383" s="7"/>
      <c r="PVU1383" s="7"/>
      <c r="PVV1383" s="7"/>
      <c r="PVW1383" s="7"/>
      <c r="PVX1383" s="7"/>
      <c r="PVY1383" s="7"/>
      <c r="PVZ1383" s="7"/>
      <c r="PWA1383" s="7"/>
      <c r="PWB1383" s="7"/>
      <c r="PWC1383" s="7"/>
      <c r="PWD1383" s="7"/>
      <c r="PWE1383" s="7"/>
      <c r="PWF1383" s="7"/>
      <c r="PWG1383" s="7"/>
      <c r="PWH1383" s="7"/>
      <c r="PWI1383" s="7"/>
      <c r="PWJ1383" s="7"/>
      <c r="PWK1383" s="7"/>
      <c r="PWL1383" s="7"/>
      <c r="PWM1383" s="7"/>
      <c r="PWN1383" s="7"/>
      <c r="PWO1383" s="7"/>
      <c r="PWP1383" s="7"/>
      <c r="PWQ1383" s="7"/>
      <c r="PWR1383" s="7"/>
      <c r="PWS1383" s="7"/>
      <c r="PWT1383" s="7"/>
      <c r="PWU1383" s="7"/>
      <c r="PWV1383" s="7"/>
      <c r="PWW1383" s="7"/>
      <c r="PWX1383" s="7"/>
      <c r="PWY1383" s="7"/>
      <c r="PWZ1383" s="7"/>
      <c r="PXA1383" s="7"/>
      <c r="PXB1383" s="7"/>
      <c r="PXC1383" s="7"/>
      <c r="PXD1383" s="7"/>
      <c r="PXE1383" s="7"/>
      <c r="PXF1383" s="7"/>
      <c r="PXG1383" s="7"/>
      <c r="PXH1383" s="7"/>
      <c r="PXI1383" s="7"/>
      <c r="PXJ1383" s="7"/>
      <c r="PXK1383" s="7"/>
      <c r="PXL1383" s="7"/>
      <c r="PXM1383" s="7"/>
      <c r="PXN1383" s="7"/>
      <c r="PXO1383" s="7"/>
      <c r="PXP1383" s="7"/>
      <c r="PXQ1383" s="7"/>
      <c r="PXR1383" s="7"/>
      <c r="PXS1383" s="7"/>
      <c r="PXT1383" s="7"/>
      <c r="PXU1383" s="7"/>
      <c r="PXV1383" s="7"/>
      <c r="PXW1383" s="7"/>
      <c r="PXX1383" s="7"/>
      <c r="PXY1383" s="7"/>
      <c r="PXZ1383" s="7"/>
      <c r="PYA1383" s="7"/>
      <c r="PYB1383" s="7"/>
      <c r="PYC1383" s="7"/>
      <c r="PYD1383" s="7"/>
      <c r="PYE1383" s="7"/>
      <c r="PYF1383" s="7"/>
      <c r="PYG1383" s="7"/>
      <c r="PYH1383" s="7"/>
      <c r="PYI1383" s="7"/>
      <c r="PYJ1383" s="7"/>
      <c r="PYK1383" s="7"/>
      <c r="PYL1383" s="7"/>
      <c r="PYM1383" s="7"/>
      <c r="PYN1383" s="7"/>
      <c r="PYO1383" s="7"/>
      <c r="PYP1383" s="7"/>
      <c r="PYQ1383" s="7"/>
      <c r="PYR1383" s="7"/>
      <c r="PYS1383" s="7"/>
      <c r="PYT1383" s="7"/>
      <c r="PYU1383" s="7"/>
      <c r="PYV1383" s="7"/>
      <c r="PYW1383" s="7"/>
      <c r="PYX1383" s="7"/>
      <c r="PYY1383" s="7"/>
      <c r="PYZ1383" s="7"/>
      <c r="PZA1383" s="7"/>
      <c r="PZB1383" s="7"/>
      <c r="PZC1383" s="7"/>
      <c r="PZD1383" s="7"/>
      <c r="PZE1383" s="7"/>
      <c r="PZF1383" s="7"/>
      <c r="PZG1383" s="7"/>
      <c r="PZH1383" s="7"/>
      <c r="PZI1383" s="7"/>
      <c r="PZJ1383" s="7"/>
      <c r="PZK1383" s="7"/>
      <c r="PZL1383" s="7"/>
      <c r="PZM1383" s="7"/>
      <c r="PZN1383" s="7"/>
      <c r="PZO1383" s="7"/>
      <c r="PZP1383" s="7"/>
      <c r="PZQ1383" s="7"/>
      <c r="PZR1383" s="7"/>
      <c r="PZS1383" s="7"/>
      <c r="PZT1383" s="7"/>
      <c r="PZU1383" s="7"/>
      <c r="PZV1383" s="7"/>
      <c r="PZW1383" s="7"/>
      <c r="PZX1383" s="7"/>
      <c r="PZY1383" s="7"/>
      <c r="PZZ1383" s="7"/>
      <c r="QAA1383" s="7"/>
      <c r="QAB1383" s="7"/>
      <c r="QAC1383" s="7"/>
      <c r="QAD1383" s="7"/>
      <c r="QAE1383" s="7"/>
      <c r="QAF1383" s="7"/>
      <c r="QAG1383" s="7"/>
      <c r="QAH1383" s="7"/>
      <c r="QAI1383" s="7"/>
      <c r="QAJ1383" s="7"/>
      <c r="QAK1383" s="7"/>
      <c r="QAL1383" s="7"/>
      <c r="QAM1383" s="7"/>
      <c r="QAN1383" s="7"/>
      <c r="QAO1383" s="7"/>
      <c r="QAP1383" s="7"/>
      <c r="QAQ1383" s="7"/>
      <c r="QAR1383" s="7"/>
      <c r="QAS1383" s="7"/>
      <c r="QAT1383" s="7"/>
      <c r="QAU1383" s="7"/>
      <c r="QAV1383" s="7"/>
      <c r="QAW1383" s="7"/>
      <c r="QAX1383" s="7"/>
      <c r="QAY1383" s="7"/>
      <c r="QAZ1383" s="7"/>
      <c r="QBA1383" s="7"/>
      <c r="QBB1383" s="7"/>
      <c r="QBC1383" s="7"/>
      <c r="QBD1383" s="7"/>
      <c r="QBE1383" s="7"/>
      <c r="QBF1383" s="7"/>
      <c r="QBG1383" s="7"/>
      <c r="QBH1383" s="7"/>
      <c r="QBI1383" s="7"/>
      <c r="QBJ1383" s="7"/>
      <c r="QBK1383" s="7"/>
      <c r="QBL1383" s="7"/>
      <c r="QBM1383" s="7"/>
      <c r="QBN1383" s="7"/>
      <c r="QBO1383" s="7"/>
      <c r="QBP1383" s="7"/>
      <c r="QBQ1383" s="7"/>
      <c r="QBR1383" s="7"/>
      <c r="QBS1383" s="7"/>
      <c r="QBT1383" s="7"/>
      <c r="QBU1383" s="7"/>
      <c r="QBV1383" s="7"/>
      <c r="QBW1383" s="7"/>
      <c r="QBX1383" s="7"/>
      <c r="QBY1383" s="7"/>
      <c r="QBZ1383" s="7"/>
      <c r="QCA1383" s="7"/>
      <c r="QCB1383" s="7"/>
      <c r="QCC1383" s="7"/>
      <c r="QCD1383" s="7"/>
      <c r="QCE1383" s="7"/>
      <c r="QCF1383" s="7"/>
      <c r="QCG1383" s="7"/>
      <c r="QCH1383" s="7"/>
      <c r="QCI1383" s="7"/>
      <c r="QCJ1383" s="7"/>
      <c r="QCK1383" s="7"/>
      <c r="QCL1383" s="7"/>
      <c r="QCM1383" s="7"/>
      <c r="QCN1383" s="7"/>
      <c r="QCO1383" s="7"/>
      <c r="QCP1383" s="7"/>
      <c r="QCQ1383" s="7"/>
      <c r="QCR1383" s="7"/>
      <c r="QCS1383" s="7"/>
      <c r="QCT1383" s="7"/>
      <c r="QCU1383" s="7"/>
      <c r="QCV1383" s="7"/>
      <c r="QCW1383" s="7"/>
      <c r="QCX1383" s="7"/>
      <c r="QCY1383" s="7"/>
      <c r="QCZ1383" s="7"/>
      <c r="QDA1383" s="7"/>
      <c r="QDB1383" s="7"/>
      <c r="QDC1383" s="7"/>
      <c r="QDD1383" s="7"/>
      <c r="QDE1383" s="7"/>
      <c r="QDF1383" s="7"/>
      <c r="QDG1383" s="7"/>
      <c r="QDH1383" s="7"/>
      <c r="QDI1383" s="7"/>
      <c r="QDJ1383" s="7"/>
      <c r="QDK1383" s="7"/>
      <c r="QDL1383" s="7"/>
      <c r="QDM1383" s="7"/>
      <c r="QDN1383" s="7"/>
      <c r="QDO1383" s="7"/>
      <c r="QDP1383" s="7"/>
      <c r="QDQ1383" s="7"/>
      <c r="QDR1383" s="7"/>
      <c r="QDS1383" s="7"/>
      <c r="QDT1383" s="7"/>
      <c r="QDU1383" s="7"/>
      <c r="QDV1383" s="7"/>
      <c r="QDW1383" s="7"/>
      <c r="QDX1383" s="7"/>
      <c r="QDY1383" s="7"/>
      <c r="QDZ1383" s="7"/>
      <c r="QEA1383" s="7"/>
      <c r="QEB1383" s="7"/>
      <c r="QEC1383" s="7"/>
      <c r="QED1383" s="7"/>
      <c r="QEE1383" s="7"/>
      <c r="QEF1383" s="7"/>
      <c r="QEG1383" s="7"/>
      <c r="QEH1383" s="7"/>
      <c r="QEI1383" s="7"/>
      <c r="QEJ1383" s="7"/>
      <c r="QEK1383" s="7"/>
      <c r="QEL1383" s="7"/>
      <c r="QEM1383" s="7"/>
      <c r="QEN1383" s="7"/>
      <c r="QEO1383" s="7"/>
      <c r="QEP1383" s="7"/>
      <c r="QEQ1383" s="7"/>
      <c r="QER1383" s="7"/>
      <c r="QES1383" s="7"/>
      <c r="QET1383" s="7"/>
      <c r="QEU1383" s="7"/>
      <c r="QEV1383" s="7"/>
      <c r="QEW1383" s="7"/>
      <c r="QEX1383" s="7"/>
      <c r="QEY1383" s="7"/>
      <c r="QEZ1383" s="7"/>
      <c r="QFA1383" s="7"/>
      <c r="QFB1383" s="7"/>
      <c r="QFC1383" s="7"/>
      <c r="QFD1383" s="7"/>
      <c r="QFE1383" s="7"/>
      <c r="QFF1383" s="7"/>
      <c r="QFG1383" s="7"/>
      <c r="QFH1383" s="7"/>
      <c r="QFI1383" s="7"/>
      <c r="QFJ1383" s="7"/>
      <c r="QFK1383" s="7"/>
      <c r="QFL1383" s="7"/>
      <c r="QFM1383" s="7"/>
      <c r="QFN1383" s="7"/>
      <c r="QFO1383" s="7"/>
      <c r="QFP1383" s="7"/>
      <c r="QFQ1383" s="7"/>
      <c r="QFR1383" s="7"/>
      <c r="QFS1383" s="7"/>
      <c r="QFT1383" s="7"/>
      <c r="QFU1383" s="7"/>
      <c r="QFV1383" s="7"/>
      <c r="QFW1383" s="7"/>
      <c r="QFX1383" s="7"/>
      <c r="QFY1383" s="7"/>
      <c r="QFZ1383" s="7"/>
      <c r="QGA1383" s="7"/>
      <c r="QGB1383" s="7"/>
      <c r="QGC1383" s="7"/>
      <c r="QGD1383" s="7"/>
      <c r="QGE1383" s="7"/>
      <c r="QGF1383" s="7"/>
      <c r="QGG1383" s="7"/>
      <c r="QGH1383" s="7"/>
      <c r="QGI1383" s="7"/>
      <c r="QGJ1383" s="7"/>
      <c r="QGK1383" s="7"/>
      <c r="QGL1383" s="7"/>
      <c r="QGM1383" s="7"/>
      <c r="QGN1383" s="7"/>
      <c r="QGO1383" s="7"/>
      <c r="QGP1383" s="7"/>
      <c r="QGQ1383" s="7"/>
      <c r="QGR1383" s="7"/>
      <c r="QGS1383" s="7"/>
      <c r="QGT1383" s="7"/>
      <c r="QGU1383" s="7"/>
      <c r="QGV1383" s="7"/>
      <c r="QGW1383" s="7"/>
      <c r="QGX1383" s="7"/>
      <c r="QGY1383" s="7"/>
      <c r="QGZ1383" s="7"/>
      <c r="QHA1383" s="7"/>
      <c r="QHB1383" s="7"/>
      <c r="QHC1383" s="7"/>
      <c r="QHD1383" s="7"/>
      <c r="QHE1383" s="7"/>
      <c r="QHF1383" s="7"/>
      <c r="QHG1383" s="7"/>
      <c r="QHH1383" s="7"/>
      <c r="QHI1383" s="7"/>
      <c r="QHJ1383" s="7"/>
      <c r="QHK1383" s="7"/>
      <c r="QHL1383" s="7"/>
      <c r="QHM1383" s="7"/>
      <c r="QHN1383" s="7"/>
      <c r="QHO1383" s="7"/>
      <c r="QHP1383" s="7"/>
      <c r="QHQ1383" s="7"/>
      <c r="QHR1383" s="7"/>
      <c r="QHS1383" s="7"/>
      <c r="QHT1383" s="7"/>
      <c r="QHU1383" s="7"/>
      <c r="QHV1383" s="7"/>
      <c r="QHW1383" s="7"/>
      <c r="QHX1383" s="7"/>
      <c r="QHY1383" s="7"/>
      <c r="QHZ1383" s="7"/>
      <c r="QIA1383" s="7"/>
      <c r="QIB1383" s="7"/>
      <c r="QIC1383" s="7"/>
      <c r="QID1383" s="7"/>
      <c r="QIE1383" s="7"/>
      <c r="QIF1383" s="7"/>
      <c r="QIG1383" s="7"/>
      <c r="QIH1383" s="7"/>
      <c r="QII1383" s="7"/>
      <c r="QIJ1383" s="7"/>
      <c r="QIK1383" s="7"/>
      <c r="QIL1383" s="7"/>
      <c r="QIM1383" s="7"/>
      <c r="QIN1383" s="7"/>
      <c r="QIO1383" s="7"/>
      <c r="QIP1383" s="7"/>
      <c r="QIQ1383" s="7"/>
      <c r="QIR1383" s="7"/>
      <c r="QIS1383" s="7"/>
      <c r="QIT1383" s="7"/>
      <c r="QIU1383" s="7"/>
      <c r="QIV1383" s="7"/>
      <c r="QIW1383" s="7"/>
      <c r="QIX1383" s="7"/>
      <c r="QIY1383" s="7"/>
      <c r="QIZ1383" s="7"/>
      <c r="QJA1383" s="7"/>
      <c r="QJB1383" s="7"/>
      <c r="QJC1383" s="7"/>
      <c r="QJD1383" s="7"/>
      <c r="QJE1383" s="7"/>
      <c r="QJF1383" s="7"/>
      <c r="QJG1383" s="7"/>
      <c r="QJH1383" s="7"/>
      <c r="QJI1383" s="7"/>
      <c r="QJJ1383" s="7"/>
      <c r="QJK1383" s="7"/>
      <c r="QJL1383" s="7"/>
      <c r="QJM1383" s="7"/>
      <c r="QJN1383" s="7"/>
      <c r="QJO1383" s="7"/>
      <c r="QJP1383" s="7"/>
      <c r="QJQ1383" s="7"/>
      <c r="QJR1383" s="7"/>
      <c r="QJS1383" s="7"/>
      <c r="QJT1383" s="7"/>
      <c r="QJU1383" s="7"/>
      <c r="QJV1383" s="7"/>
      <c r="QJW1383" s="7"/>
      <c r="QJX1383" s="7"/>
      <c r="QJY1383" s="7"/>
      <c r="QJZ1383" s="7"/>
      <c r="QKA1383" s="7"/>
      <c r="QKB1383" s="7"/>
      <c r="QKC1383" s="7"/>
      <c r="QKD1383" s="7"/>
      <c r="QKE1383" s="7"/>
      <c r="QKF1383" s="7"/>
      <c r="QKG1383" s="7"/>
      <c r="QKH1383" s="7"/>
      <c r="QKI1383" s="7"/>
      <c r="QKJ1383" s="7"/>
      <c r="QKK1383" s="7"/>
      <c r="QKL1383" s="7"/>
      <c r="QKM1383" s="7"/>
      <c r="QKN1383" s="7"/>
      <c r="QKO1383" s="7"/>
      <c r="QKP1383" s="7"/>
      <c r="QKQ1383" s="7"/>
      <c r="QKR1383" s="7"/>
      <c r="QKS1383" s="7"/>
      <c r="QKT1383" s="7"/>
      <c r="QKU1383" s="7"/>
      <c r="QKV1383" s="7"/>
      <c r="QKW1383" s="7"/>
      <c r="QKX1383" s="7"/>
      <c r="QKY1383" s="7"/>
      <c r="QKZ1383" s="7"/>
      <c r="QLA1383" s="7"/>
      <c r="QLB1383" s="7"/>
      <c r="QLC1383" s="7"/>
      <c r="QLD1383" s="7"/>
      <c r="QLE1383" s="7"/>
      <c r="QLF1383" s="7"/>
      <c r="QLG1383" s="7"/>
      <c r="QLH1383" s="7"/>
      <c r="QLI1383" s="7"/>
      <c r="QLJ1383" s="7"/>
      <c r="QLK1383" s="7"/>
      <c r="QLL1383" s="7"/>
      <c r="QLM1383" s="7"/>
      <c r="QLN1383" s="7"/>
      <c r="QLO1383" s="7"/>
      <c r="QLP1383" s="7"/>
      <c r="QLQ1383" s="7"/>
      <c r="QLR1383" s="7"/>
      <c r="QLS1383" s="7"/>
      <c r="QLT1383" s="7"/>
      <c r="QLU1383" s="7"/>
      <c r="QLV1383" s="7"/>
      <c r="QLW1383" s="7"/>
      <c r="QLX1383" s="7"/>
      <c r="QLY1383" s="7"/>
      <c r="QLZ1383" s="7"/>
      <c r="QMA1383" s="7"/>
      <c r="QMB1383" s="7"/>
      <c r="QMC1383" s="7"/>
      <c r="QMD1383" s="7"/>
      <c r="QME1383" s="7"/>
      <c r="QMF1383" s="7"/>
      <c r="QMG1383" s="7"/>
      <c r="QMH1383" s="7"/>
      <c r="QMI1383" s="7"/>
      <c r="QMJ1383" s="7"/>
      <c r="QMK1383" s="7"/>
      <c r="QML1383" s="7"/>
      <c r="QMM1383" s="7"/>
      <c r="QMN1383" s="7"/>
      <c r="QMO1383" s="7"/>
      <c r="QMP1383" s="7"/>
      <c r="QMQ1383" s="7"/>
      <c r="QMR1383" s="7"/>
      <c r="QMS1383" s="7"/>
      <c r="QMT1383" s="7"/>
      <c r="QMU1383" s="7"/>
      <c r="QMV1383" s="7"/>
      <c r="QMW1383" s="7"/>
      <c r="QMX1383" s="7"/>
      <c r="QMY1383" s="7"/>
      <c r="QMZ1383" s="7"/>
      <c r="QNA1383" s="7"/>
      <c r="QNB1383" s="7"/>
      <c r="QNC1383" s="7"/>
      <c r="QND1383" s="7"/>
      <c r="QNE1383" s="7"/>
      <c r="QNF1383" s="7"/>
      <c r="QNG1383" s="7"/>
      <c r="QNH1383" s="7"/>
      <c r="QNI1383" s="7"/>
      <c r="QNJ1383" s="7"/>
      <c r="QNK1383" s="7"/>
      <c r="QNL1383" s="7"/>
      <c r="QNM1383" s="7"/>
      <c r="QNN1383" s="7"/>
      <c r="QNO1383" s="7"/>
      <c r="QNP1383" s="7"/>
      <c r="QNQ1383" s="7"/>
      <c r="QNR1383" s="7"/>
      <c r="QNS1383" s="7"/>
      <c r="QNT1383" s="7"/>
      <c r="QNU1383" s="7"/>
      <c r="QNV1383" s="7"/>
      <c r="QNW1383" s="7"/>
      <c r="QNX1383" s="7"/>
      <c r="QNY1383" s="7"/>
      <c r="QNZ1383" s="7"/>
      <c r="QOA1383" s="7"/>
      <c r="QOB1383" s="7"/>
      <c r="QOC1383" s="7"/>
      <c r="QOD1383" s="7"/>
      <c r="QOE1383" s="7"/>
      <c r="QOF1383" s="7"/>
      <c r="QOG1383" s="7"/>
      <c r="QOH1383" s="7"/>
      <c r="QOI1383" s="7"/>
      <c r="QOJ1383" s="7"/>
      <c r="QOK1383" s="7"/>
      <c r="QOL1383" s="7"/>
      <c r="QOM1383" s="7"/>
      <c r="QON1383" s="7"/>
      <c r="QOO1383" s="7"/>
      <c r="QOP1383" s="7"/>
      <c r="QOQ1383" s="7"/>
      <c r="QOR1383" s="7"/>
      <c r="QOS1383" s="7"/>
      <c r="QOT1383" s="7"/>
      <c r="QOU1383" s="7"/>
      <c r="QOV1383" s="7"/>
      <c r="QOW1383" s="7"/>
      <c r="QOX1383" s="7"/>
      <c r="QOY1383" s="7"/>
      <c r="QOZ1383" s="7"/>
      <c r="QPA1383" s="7"/>
      <c r="QPB1383" s="7"/>
      <c r="QPC1383" s="7"/>
      <c r="QPD1383" s="7"/>
      <c r="QPE1383" s="7"/>
      <c r="QPF1383" s="7"/>
      <c r="QPG1383" s="7"/>
      <c r="QPH1383" s="7"/>
      <c r="QPI1383" s="7"/>
      <c r="QPJ1383" s="7"/>
      <c r="QPK1383" s="7"/>
      <c r="QPL1383" s="7"/>
      <c r="QPM1383" s="7"/>
      <c r="QPN1383" s="7"/>
      <c r="QPO1383" s="7"/>
      <c r="QPP1383" s="7"/>
      <c r="QPQ1383" s="7"/>
      <c r="QPR1383" s="7"/>
      <c r="QPS1383" s="7"/>
      <c r="QPT1383" s="7"/>
      <c r="QPU1383" s="7"/>
      <c r="QPV1383" s="7"/>
      <c r="QPW1383" s="7"/>
      <c r="QPX1383" s="7"/>
      <c r="QPY1383" s="7"/>
      <c r="QPZ1383" s="7"/>
      <c r="QQA1383" s="7"/>
      <c r="QQB1383" s="7"/>
      <c r="QQC1383" s="7"/>
      <c r="QQD1383" s="7"/>
      <c r="QQE1383" s="7"/>
      <c r="QQF1383" s="7"/>
      <c r="QQG1383" s="7"/>
      <c r="QQH1383" s="7"/>
      <c r="QQI1383" s="7"/>
      <c r="QQJ1383" s="7"/>
      <c r="QQK1383" s="7"/>
      <c r="QQL1383" s="7"/>
      <c r="QQM1383" s="7"/>
      <c r="QQN1383" s="7"/>
      <c r="QQO1383" s="7"/>
      <c r="QQP1383" s="7"/>
      <c r="QQQ1383" s="7"/>
      <c r="QQR1383" s="7"/>
      <c r="QQS1383" s="7"/>
      <c r="QQT1383" s="7"/>
      <c r="QQU1383" s="7"/>
      <c r="QQV1383" s="7"/>
      <c r="QQW1383" s="7"/>
      <c r="QQX1383" s="7"/>
      <c r="QQY1383" s="7"/>
      <c r="QQZ1383" s="7"/>
      <c r="QRA1383" s="7"/>
      <c r="QRB1383" s="7"/>
      <c r="QRC1383" s="7"/>
      <c r="QRD1383" s="7"/>
      <c r="QRE1383" s="7"/>
      <c r="QRF1383" s="7"/>
      <c r="QRG1383" s="7"/>
      <c r="QRH1383" s="7"/>
      <c r="QRI1383" s="7"/>
      <c r="QRJ1383" s="7"/>
      <c r="QRK1383" s="7"/>
      <c r="QRL1383" s="7"/>
      <c r="QRM1383" s="7"/>
      <c r="QRN1383" s="7"/>
      <c r="QRO1383" s="7"/>
      <c r="QRP1383" s="7"/>
      <c r="QRQ1383" s="7"/>
      <c r="QRR1383" s="7"/>
      <c r="QRS1383" s="7"/>
      <c r="QRT1383" s="7"/>
      <c r="QRU1383" s="7"/>
      <c r="QRV1383" s="7"/>
      <c r="QRW1383" s="7"/>
      <c r="QRX1383" s="7"/>
      <c r="QRY1383" s="7"/>
      <c r="QRZ1383" s="7"/>
      <c r="QSA1383" s="7"/>
      <c r="QSB1383" s="7"/>
      <c r="QSC1383" s="7"/>
      <c r="QSD1383" s="7"/>
      <c r="QSE1383" s="7"/>
      <c r="QSF1383" s="7"/>
      <c r="QSG1383" s="7"/>
      <c r="QSH1383" s="7"/>
      <c r="QSI1383" s="7"/>
      <c r="QSJ1383" s="7"/>
      <c r="QSK1383" s="7"/>
      <c r="QSL1383" s="7"/>
      <c r="QSM1383" s="7"/>
      <c r="QSN1383" s="7"/>
      <c r="QSO1383" s="7"/>
      <c r="QSP1383" s="7"/>
      <c r="QSQ1383" s="7"/>
      <c r="QSR1383" s="7"/>
      <c r="QSS1383" s="7"/>
      <c r="QST1383" s="7"/>
      <c r="QSU1383" s="7"/>
      <c r="QSV1383" s="7"/>
      <c r="QSW1383" s="7"/>
      <c r="QSX1383" s="7"/>
      <c r="QSY1383" s="7"/>
      <c r="QSZ1383" s="7"/>
      <c r="QTA1383" s="7"/>
      <c r="QTB1383" s="7"/>
      <c r="QTC1383" s="7"/>
      <c r="QTD1383" s="7"/>
      <c r="QTE1383" s="7"/>
      <c r="QTF1383" s="7"/>
      <c r="QTG1383" s="7"/>
      <c r="QTH1383" s="7"/>
      <c r="QTI1383" s="7"/>
      <c r="QTJ1383" s="7"/>
      <c r="QTK1383" s="7"/>
      <c r="QTL1383" s="7"/>
      <c r="QTM1383" s="7"/>
      <c r="QTN1383" s="7"/>
      <c r="QTO1383" s="7"/>
      <c r="QTP1383" s="7"/>
      <c r="QTQ1383" s="7"/>
      <c r="QTR1383" s="7"/>
      <c r="QTS1383" s="7"/>
      <c r="QTT1383" s="7"/>
      <c r="QTU1383" s="7"/>
      <c r="QTV1383" s="7"/>
      <c r="QTW1383" s="7"/>
      <c r="QTX1383" s="7"/>
      <c r="QTY1383" s="7"/>
      <c r="QTZ1383" s="7"/>
      <c r="QUA1383" s="7"/>
      <c r="QUB1383" s="7"/>
      <c r="QUC1383" s="7"/>
      <c r="QUD1383" s="7"/>
      <c r="QUE1383" s="7"/>
      <c r="QUF1383" s="7"/>
      <c r="QUG1383" s="7"/>
      <c r="QUH1383" s="7"/>
      <c r="QUI1383" s="7"/>
      <c r="QUJ1383" s="7"/>
      <c r="QUK1383" s="7"/>
      <c r="QUL1383" s="7"/>
      <c r="QUM1383" s="7"/>
      <c r="QUN1383" s="7"/>
      <c r="QUO1383" s="7"/>
      <c r="QUP1383" s="7"/>
      <c r="QUQ1383" s="7"/>
      <c r="QUR1383" s="7"/>
      <c r="QUS1383" s="7"/>
      <c r="QUT1383" s="7"/>
      <c r="QUU1383" s="7"/>
      <c r="QUV1383" s="7"/>
      <c r="QUW1383" s="7"/>
      <c r="QUX1383" s="7"/>
      <c r="QUY1383" s="7"/>
      <c r="QUZ1383" s="7"/>
      <c r="QVA1383" s="7"/>
      <c r="QVB1383" s="7"/>
      <c r="QVC1383" s="7"/>
      <c r="QVD1383" s="7"/>
      <c r="QVE1383" s="7"/>
      <c r="QVF1383" s="7"/>
      <c r="QVG1383" s="7"/>
      <c r="QVH1383" s="7"/>
      <c r="QVI1383" s="7"/>
      <c r="QVJ1383" s="7"/>
      <c r="QVK1383" s="7"/>
      <c r="QVL1383" s="7"/>
      <c r="QVM1383" s="7"/>
      <c r="QVN1383" s="7"/>
      <c r="QVO1383" s="7"/>
      <c r="QVP1383" s="7"/>
      <c r="QVQ1383" s="7"/>
      <c r="QVR1383" s="7"/>
      <c r="QVS1383" s="7"/>
      <c r="QVT1383" s="7"/>
      <c r="QVU1383" s="7"/>
      <c r="QVV1383" s="7"/>
      <c r="QVW1383" s="7"/>
      <c r="QVX1383" s="7"/>
      <c r="QVY1383" s="7"/>
      <c r="QVZ1383" s="7"/>
      <c r="QWA1383" s="7"/>
      <c r="QWB1383" s="7"/>
      <c r="QWC1383" s="7"/>
      <c r="QWD1383" s="7"/>
      <c r="QWE1383" s="7"/>
      <c r="QWF1383" s="7"/>
      <c r="QWG1383" s="7"/>
      <c r="QWH1383" s="7"/>
      <c r="QWI1383" s="7"/>
      <c r="QWJ1383" s="7"/>
      <c r="QWK1383" s="7"/>
      <c r="QWL1383" s="7"/>
      <c r="QWM1383" s="7"/>
      <c r="QWN1383" s="7"/>
      <c r="QWO1383" s="7"/>
      <c r="QWP1383" s="7"/>
      <c r="QWQ1383" s="7"/>
      <c r="QWR1383" s="7"/>
      <c r="QWS1383" s="7"/>
      <c r="QWT1383" s="7"/>
      <c r="QWU1383" s="7"/>
      <c r="QWV1383" s="7"/>
      <c r="QWW1383" s="7"/>
      <c r="QWX1383" s="7"/>
      <c r="QWY1383" s="7"/>
      <c r="QWZ1383" s="7"/>
      <c r="QXA1383" s="7"/>
      <c r="QXB1383" s="7"/>
      <c r="QXC1383" s="7"/>
      <c r="QXD1383" s="7"/>
      <c r="QXE1383" s="7"/>
      <c r="QXF1383" s="7"/>
      <c r="QXG1383" s="7"/>
      <c r="QXH1383" s="7"/>
      <c r="QXI1383" s="7"/>
      <c r="QXJ1383" s="7"/>
      <c r="QXK1383" s="7"/>
      <c r="QXL1383" s="7"/>
      <c r="QXM1383" s="7"/>
      <c r="QXN1383" s="7"/>
      <c r="QXO1383" s="7"/>
      <c r="QXP1383" s="7"/>
      <c r="QXQ1383" s="7"/>
      <c r="QXR1383" s="7"/>
      <c r="QXS1383" s="7"/>
      <c r="QXT1383" s="7"/>
      <c r="QXU1383" s="7"/>
      <c r="QXV1383" s="7"/>
      <c r="QXW1383" s="7"/>
      <c r="QXX1383" s="7"/>
      <c r="QXY1383" s="7"/>
      <c r="QXZ1383" s="7"/>
      <c r="QYA1383" s="7"/>
      <c r="QYB1383" s="7"/>
      <c r="QYC1383" s="7"/>
      <c r="QYD1383" s="7"/>
      <c r="QYE1383" s="7"/>
      <c r="QYF1383" s="7"/>
      <c r="QYG1383" s="7"/>
      <c r="QYH1383" s="7"/>
      <c r="QYI1383" s="7"/>
      <c r="QYJ1383" s="7"/>
      <c r="QYK1383" s="7"/>
      <c r="QYL1383" s="7"/>
      <c r="QYM1383" s="7"/>
      <c r="QYN1383" s="7"/>
      <c r="QYO1383" s="7"/>
      <c r="QYP1383" s="7"/>
      <c r="QYQ1383" s="7"/>
      <c r="QYR1383" s="7"/>
      <c r="QYS1383" s="7"/>
      <c r="QYT1383" s="7"/>
      <c r="QYU1383" s="7"/>
      <c r="QYV1383" s="7"/>
      <c r="QYW1383" s="7"/>
      <c r="QYX1383" s="7"/>
      <c r="QYY1383" s="7"/>
      <c r="QYZ1383" s="7"/>
      <c r="QZA1383" s="7"/>
      <c r="QZB1383" s="7"/>
      <c r="QZC1383" s="7"/>
      <c r="QZD1383" s="7"/>
      <c r="QZE1383" s="7"/>
      <c r="QZF1383" s="7"/>
      <c r="QZG1383" s="7"/>
      <c r="QZH1383" s="7"/>
      <c r="QZI1383" s="7"/>
      <c r="QZJ1383" s="7"/>
      <c r="QZK1383" s="7"/>
      <c r="QZL1383" s="7"/>
      <c r="QZM1383" s="7"/>
      <c r="QZN1383" s="7"/>
      <c r="QZO1383" s="7"/>
      <c r="QZP1383" s="7"/>
      <c r="QZQ1383" s="7"/>
      <c r="QZR1383" s="7"/>
      <c r="QZS1383" s="7"/>
      <c r="QZT1383" s="7"/>
      <c r="QZU1383" s="7"/>
      <c r="QZV1383" s="7"/>
      <c r="QZW1383" s="7"/>
      <c r="QZX1383" s="7"/>
      <c r="QZY1383" s="7"/>
      <c r="QZZ1383" s="7"/>
      <c r="RAA1383" s="7"/>
      <c r="RAB1383" s="7"/>
      <c r="RAC1383" s="7"/>
      <c r="RAD1383" s="7"/>
      <c r="RAE1383" s="7"/>
      <c r="RAF1383" s="7"/>
      <c r="RAG1383" s="7"/>
      <c r="RAH1383" s="7"/>
      <c r="RAI1383" s="7"/>
      <c r="RAJ1383" s="7"/>
      <c r="RAK1383" s="7"/>
      <c r="RAL1383" s="7"/>
      <c r="RAM1383" s="7"/>
      <c r="RAN1383" s="7"/>
      <c r="RAO1383" s="7"/>
      <c r="RAP1383" s="7"/>
      <c r="RAQ1383" s="7"/>
      <c r="RAR1383" s="7"/>
      <c r="RAS1383" s="7"/>
      <c r="RAT1383" s="7"/>
      <c r="RAU1383" s="7"/>
      <c r="RAV1383" s="7"/>
      <c r="RAW1383" s="7"/>
      <c r="RAX1383" s="7"/>
      <c r="RAY1383" s="7"/>
      <c r="RAZ1383" s="7"/>
      <c r="RBA1383" s="7"/>
      <c r="RBB1383" s="7"/>
      <c r="RBC1383" s="7"/>
      <c r="RBD1383" s="7"/>
      <c r="RBE1383" s="7"/>
      <c r="RBF1383" s="7"/>
      <c r="RBG1383" s="7"/>
      <c r="RBH1383" s="7"/>
      <c r="RBI1383" s="7"/>
      <c r="RBJ1383" s="7"/>
      <c r="RBK1383" s="7"/>
      <c r="RBL1383" s="7"/>
      <c r="RBM1383" s="7"/>
      <c r="RBN1383" s="7"/>
      <c r="RBO1383" s="7"/>
      <c r="RBP1383" s="7"/>
      <c r="RBQ1383" s="7"/>
      <c r="RBR1383" s="7"/>
      <c r="RBS1383" s="7"/>
      <c r="RBT1383" s="7"/>
      <c r="RBU1383" s="7"/>
      <c r="RBV1383" s="7"/>
      <c r="RBW1383" s="7"/>
      <c r="RBX1383" s="7"/>
      <c r="RBY1383" s="7"/>
      <c r="RBZ1383" s="7"/>
      <c r="RCA1383" s="7"/>
      <c r="RCB1383" s="7"/>
      <c r="RCC1383" s="7"/>
      <c r="RCD1383" s="7"/>
      <c r="RCE1383" s="7"/>
      <c r="RCF1383" s="7"/>
      <c r="RCG1383" s="7"/>
      <c r="RCH1383" s="7"/>
      <c r="RCI1383" s="7"/>
      <c r="RCJ1383" s="7"/>
      <c r="RCK1383" s="7"/>
      <c r="RCL1383" s="7"/>
      <c r="RCM1383" s="7"/>
      <c r="RCN1383" s="7"/>
      <c r="RCO1383" s="7"/>
      <c r="RCP1383" s="7"/>
      <c r="RCQ1383" s="7"/>
      <c r="RCR1383" s="7"/>
      <c r="RCS1383" s="7"/>
      <c r="RCT1383" s="7"/>
      <c r="RCU1383" s="7"/>
      <c r="RCV1383" s="7"/>
      <c r="RCW1383" s="7"/>
      <c r="RCX1383" s="7"/>
      <c r="RCY1383" s="7"/>
      <c r="RCZ1383" s="7"/>
      <c r="RDA1383" s="7"/>
      <c r="RDB1383" s="7"/>
      <c r="RDC1383" s="7"/>
      <c r="RDD1383" s="7"/>
      <c r="RDE1383" s="7"/>
      <c r="RDF1383" s="7"/>
      <c r="RDG1383" s="7"/>
      <c r="RDH1383" s="7"/>
      <c r="RDI1383" s="7"/>
      <c r="RDJ1383" s="7"/>
      <c r="RDK1383" s="7"/>
      <c r="RDL1383" s="7"/>
      <c r="RDM1383" s="7"/>
      <c r="RDN1383" s="7"/>
      <c r="RDO1383" s="7"/>
      <c r="RDP1383" s="7"/>
      <c r="RDQ1383" s="7"/>
      <c r="RDR1383" s="7"/>
      <c r="RDS1383" s="7"/>
      <c r="RDT1383" s="7"/>
      <c r="RDU1383" s="7"/>
      <c r="RDV1383" s="7"/>
      <c r="RDW1383" s="7"/>
      <c r="RDX1383" s="7"/>
      <c r="RDY1383" s="7"/>
      <c r="RDZ1383" s="7"/>
      <c r="REA1383" s="7"/>
      <c r="REB1383" s="7"/>
      <c r="REC1383" s="7"/>
      <c r="RED1383" s="7"/>
      <c r="REE1383" s="7"/>
      <c r="REF1383" s="7"/>
      <c r="REG1383" s="7"/>
      <c r="REH1383" s="7"/>
      <c r="REI1383" s="7"/>
      <c r="REJ1383" s="7"/>
      <c r="REK1383" s="7"/>
      <c r="REL1383" s="7"/>
      <c r="REM1383" s="7"/>
      <c r="REN1383" s="7"/>
      <c r="REO1383" s="7"/>
      <c r="REP1383" s="7"/>
      <c r="REQ1383" s="7"/>
      <c r="RER1383" s="7"/>
      <c r="RES1383" s="7"/>
      <c r="RET1383" s="7"/>
      <c r="REU1383" s="7"/>
      <c r="REV1383" s="7"/>
      <c r="REW1383" s="7"/>
      <c r="REX1383" s="7"/>
      <c r="REY1383" s="7"/>
      <c r="REZ1383" s="7"/>
      <c r="RFA1383" s="7"/>
      <c r="RFB1383" s="7"/>
      <c r="RFC1383" s="7"/>
      <c r="RFD1383" s="7"/>
      <c r="RFE1383" s="7"/>
      <c r="RFF1383" s="7"/>
      <c r="RFG1383" s="7"/>
      <c r="RFH1383" s="7"/>
      <c r="RFI1383" s="7"/>
      <c r="RFJ1383" s="7"/>
      <c r="RFK1383" s="7"/>
      <c r="RFL1383" s="7"/>
      <c r="RFM1383" s="7"/>
      <c r="RFN1383" s="7"/>
      <c r="RFO1383" s="7"/>
      <c r="RFP1383" s="7"/>
      <c r="RFQ1383" s="7"/>
      <c r="RFR1383" s="7"/>
      <c r="RFS1383" s="7"/>
      <c r="RFT1383" s="7"/>
      <c r="RFU1383" s="7"/>
      <c r="RFV1383" s="7"/>
      <c r="RFW1383" s="7"/>
      <c r="RFX1383" s="7"/>
      <c r="RFY1383" s="7"/>
      <c r="RFZ1383" s="7"/>
      <c r="RGA1383" s="7"/>
      <c r="RGB1383" s="7"/>
      <c r="RGC1383" s="7"/>
      <c r="RGD1383" s="7"/>
      <c r="RGE1383" s="7"/>
      <c r="RGF1383" s="7"/>
      <c r="RGG1383" s="7"/>
      <c r="RGH1383" s="7"/>
      <c r="RGI1383" s="7"/>
      <c r="RGJ1383" s="7"/>
      <c r="RGK1383" s="7"/>
      <c r="RGL1383" s="7"/>
      <c r="RGM1383" s="7"/>
      <c r="RGN1383" s="7"/>
      <c r="RGO1383" s="7"/>
      <c r="RGP1383" s="7"/>
      <c r="RGQ1383" s="7"/>
      <c r="RGR1383" s="7"/>
      <c r="RGS1383" s="7"/>
      <c r="RGT1383" s="7"/>
      <c r="RGU1383" s="7"/>
      <c r="RGV1383" s="7"/>
      <c r="RGW1383" s="7"/>
      <c r="RGX1383" s="7"/>
      <c r="RGY1383" s="7"/>
      <c r="RGZ1383" s="7"/>
      <c r="RHA1383" s="7"/>
      <c r="RHB1383" s="7"/>
      <c r="RHC1383" s="7"/>
      <c r="RHD1383" s="7"/>
      <c r="RHE1383" s="7"/>
      <c r="RHF1383" s="7"/>
      <c r="RHG1383" s="7"/>
      <c r="RHH1383" s="7"/>
      <c r="RHI1383" s="7"/>
      <c r="RHJ1383" s="7"/>
      <c r="RHK1383" s="7"/>
      <c r="RHL1383" s="7"/>
      <c r="RHM1383" s="7"/>
      <c r="RHN1383" s="7"/>
      <c r="RHO1383" s="7"/>
      <c r="RHP1383" s="7"/>
      <c r="RHQ1383" s="7"/>
      <c r="RHR1383" s="7"/>
      <c r="RHS1383" s="7"/>
      <c r="RHT1383" s="7"/>
      <c r="RHU1383" s="7"/>
      <c r="RHV1383" s="7"/>
      <c r="RHW1383" s="7"/>
      <c r="RHX1383" s="7"/>
      <c r="RHY1383" s="7"/>
      <c r="RHZ1383" s="7"/>
      <c r="RIA1383" s="7"/>
      <c r="RIB1383" s="7"/>
      <c r="RIC1383" s="7"/>
      <c r="RID1383" s="7"/>
      <c r="RIE1383" s="7"/>
      <c r="RIF1383" s="7"/>
      <c r="RIG1383" s="7"/>
      <c r="RIH1383" s="7"/>
      <c r="RII1383" s="7"/>
      <c r="RIJ1383" s="7"/>
      <c r="RIK1383" s="7"/>
      <c r="RIL1383" s="7"/>
      <c r="RIM1383" s="7"/>
      <c r="RIN1383" s="7"/>
      <c r="RIO1383" s="7"/>
      <c r="RIP1383" s="7"/>
      <c r="RIQ1383" s="7"/>
      <c r="RIR1383" s="7"/>
      <c r="RIS1383" s="7"/>
      <c r="RIT1383" s="7"/>
      <c r="RIU1383" s="7"/>
      <c r="RIV1383" s="7"/>
      <c r="RIW1383" s="7"/>
      <c r="RIX1383" s="7"/>
      <c r="RIY1383" s="7"/>
      <c r="RIZ1383" s="7"/>
      <c r="RJA1383" s="7"/>
      <c r="RJB1383" s="7"/>
      <c r="RJC1383" s="7"/>
      <c r="RJD1383" s="7"/>
      <c r="RJE1383" s="7"/>
      <c r="RJF1383" s="7"/>
      <c r="RJG1383" s="7"/>
      <c r="RJH1383" s="7"/>
      <c r="RJI1383" s="7"/>
      <c r="RJJ1383" s="7"/>
      <c r="RJK1383" s="7"/>
      <c r="RJL1383" s="7"/>
      <c r="RJM1383" s="7"/>
      <c r="RJN1383" s="7"/>
      <c r="RJO1383" s="7"/>
      <c r="RJP1383" s="7"/>
      <c r="RJQ1383" s="7"/>
      <c r="RJR1383" s="7"/>
      <c r="RJS1383" s="7"/>
      <c r="RJT1383" s="7"/>
      <c r="RJU1383" s="7"/>
      <c r="RJV1383" s="7"/>
      <c r="RJW1383" s="7"/>
      <c r="RJX1383" s="7"/>
      <c r="RJY1383" s="7"/>
      <c r="RJZ1383" s="7"/>
      <c r="RKA1383" s="7"/>
      <c r="RKB1383" s="7"/>
      <c r="RKC1383" s="7"/>
      <c r="RKD1383" s="7"/>
      <c r="RKE1383" s="7"/>
      <c r="RKF1383" s="7"/>
      <c r="RKG1383" s="7"/>
      <c r="RKH1383" s="7"/>
      <c r="RKI1383" s="7"/>
      <c r="RKJ1383" s="7"/>
      <c r="RKK1383" s="7"/>
      <c r="RKL1383" s="7"/>
      <c r="RKM1383" s="7"/>
      <c r="RKN1383" s="7"/>
      <c r="RKO1383" s="7"/>
      <c r="RKP1383" s="7"/>
      <c r="RKQ1383" s="7"/>
      <c r="RKR1383" s="7"/>
      <c r="RKS1383" s="7"/>
      <c r="RKT1383" s="7"/>
      <c r="RKU1383" s="7"/>
      <c r="RKV1383" s="7"/>
      <c r="RKW1383" s="7"/>
      <c r="RKX1383" s="7"/>
      <c r="RKY1383" s="7"/>
      <c r="RKZ1383" s="7"/>
      <c r="RLA1383" s="7"/>
      <c r="RLB1383" s="7"/>
      <c r="RLC1383" s="7"/>
      <c r="RLD1383" s="7"/>
      <c r="RLE1383" s="7"/>
      <c r="RLF1383" s="7"/>
      <c r="RLG1383" s="7"/>
      <c r="RLH1383" s="7"/>
      <c r="RLI1383" s="7"/>
      <c r="RLJ1383" s="7"/>
      <c r="RLK1383" s="7"/>
      <c r="RLL1383" s="7"/>
      <c r="RLM1383" s="7"/>
      <c r="RLN1383" s="7"/>
      <c r="RLO1383" s="7"/>
      <c r="RLP1383" s="7"/>
      <c r="RLQ1383" s="7"/>
      <c r="RLR1383" s="7"/>
      <c r="RLS1383" s="7"/>
      <c r="RLT1383" s="7"/>
      <c r="RLU1383" s="7"/>
      <c r="RLV1383" s="7"/>
      <c r="RLW1383" s="7"/>
      <c r="RLX1383" s="7"/>
      <c r="RLY1383" s="7"/>
      <c r="RLZ1383" s="7"/>
      <c r="RMA1383" s="7"/>
      <c r="RMB1383" s="7"/>
      <c r="RMC1383" s="7"/>
      <c r="RMD1383" s="7"/>
      <c r="RME1383" s="7"/>
      <c r="RMF1383" s="7"/>
      <c r="RMG1383" s="7"/>
      <c r="RMH1383" s="7"/>
      <c r="RMI1383" s="7"/>
      <c r="RMJ1383" s="7"/>
      <c r="RMK1383" s="7"/>
      <c r="RML1383" s="7"/>
      <c r="RMM1383" s="7"/>
      <c r="RMN1383" s="7"/>
      <c r="RMO1383" s="7"/>
      <c r="RMP1383" s="7"/>
      <c r="RMQ1383" s="7"/>
      <c r="RMR1383" s="7"/>
      <c r="RMS1383" s="7"/>
      <c r="RMT1383" s="7"/>
      <c r="RMU1383" s="7"/>
      <c r="RMV1383" s="7"/>
      <c r="RMW1383" s="7"/>
      <c r="RMX1383" s="7"/>
      <c r="RMY1383" s="7"/>
      <c r="RMZ1383" s="7"/>
      <c r="RNA1383" s="7"/>
      <c r="RNB1383" s="7"/>
      <c r="RNC1383" s="7"/>
      <c r="RND1383" s="7"/>
      <c r="RNE1383" s="7"/>
      <c r="RNF1383" s="7"/>
      <c r="RNG1383" s="7"/>
      <c r="RNH1383" s="7"/>
      <c r="RNI1383" s="7"/>
      <c r="RNJ1383" s="7"/>
      <c r="RNK1383" s="7"/>
      <c r="RNL1383" s="7"/>
      <c r="RNM1383" s="7"/>
      <c r="RNN1383" s="7"/>
      <c r="RNO1383" s="7"/>
      <c r="RNP1383" s="7"/>
      <c r="RNQ1383" s="7"/>
      <c r="RNR1383" s="7"/>
      <c r="RNS1383" s="7"/>
      <c r="RNT1383" s="7"/>
      <c r="RNU1383" s="7"/>
      <c r="RNV1383" s="7"/>
      <c r="RNW1383" s="7"/>
      <c r="RNX1383" s="7"/>
      <c r="RNY1383" s="7"/>
      <c r="RNZ1383" s="7"/>
      <c r="ROA1383" s="7"/>
      <c r="ROB1383" s="7"/>
      <c r="ROC1383" s="7"/>
      <c r="ROD1383" s="7"/>
      <c r="ROE1383" s="7"/>
      <c r="ROF1383" s="7"/>
      <c r="ROG1383" s="7"/>
      <c r="ROH1383" s="7"/>
      <c r="ROI1383" s="7"/>
      <c r="ROJ1383" s="7"/>
      <c r="ROK1383" s="7"/>
      <c r="ROL1383" s="7"/>
      <c r="ROM1383" s="7"/>
      <c r="RON1383" s="7"/>
      <c r="ROO1383" s="7"/>
      <c r="ROP1383" s="7"/>
      <c r="ROQ1383" s="7"/>
      <c r="ROR1383" s="7"/>
      <c r="ROS1383" s="7"/>
      <c r="ROT1383" s="7"/>
      <c r="ROU1383" s="7"/>
      <c r="ROV1383" s="7"/>
      <c r="ROW1383" s="7"/>
      <c r="ROX1383" s="7"/>
      <c r="ROY1383" s="7"/>
      <c r="ROZ1383" s="7"/>
      <c r="RPA1383" s="7"/>
      <c r="RPB1383" s="7"/>
      <c r="RPC1383" s="7"/>
      <c r="RPD1383" s="7"/>
      <c r="RPE1383" s="7"/>
      <c r="RPF1383" s="7"/>
      <c r="RPG1383" s="7"/>
      <c r="RPH1383" s="7"/>
      <c r="RPI1383" s="7"/>
      <c r="RPJ1383" s="7"/>
      <c r="RPK1383" s="7"/>
      <c r="RPL1383" s="7"/>
      <c r="RPM1383" s="7"/>
      <c r="RPN1383" s="7"/>
      <c r="RPO1383" s="7"/>
      <c r="RPP1383" s="7"/>
      <c r="RPQ1383" s="7"/>
      <c r="RPR1383" s="7"/>
      <c r="RPS1383" s="7"/>
      <c r="RPT1383" s="7"/>
      <c r="RPU1383" s="7"/>
      <c r="RPV1383" s="7"/>
      <c r="RPW1383" s="7"/>
      <c r="RPX1383" s="7"/>
      <c r="RPY1383" s="7"/>
      <c r="RPZ1383" s="7"/>
      <c r="RQA1383" s="7"/>
      <c r="RQB1383" s="7"/>
      <c r="RQC1383" s="7"/>
      <c r="RQD1383" s="7"/>
      <c r="RQE1383" s="7"/>
      <c r="RQF1383" s="7"/>
      <c r="RQG1383" s="7"/>
      <c r="RQH1383" s="7"/>
      <c r="RQI1383" s="7"/>
      <c r="RQJ1383" s="7"/>
      <c r="RQK1383" s="7"/>
      <c r="RQL1383" s="7"/>
      <c r="RQM1383" s="7"/>
      <c r="RQN1383" s="7"/>
      <c r="RQO1383" s="7"/>
      <c r="RQP1383" s="7"/>
      <c r="RQQ1383" s="7"/>
      <c r="RQR1383" s="7"/>
      <c r="RQS1383" s="7"/>
      <c r="RQT1383" s="7"/>
      <c r="RQU1383" s="7"/>
      <c r="RQV1383" s="7"/>
      <c r="RQW1383" s="7"/>
      <c r="RQX1383" s="7"/>
      <c r="RQY1383" s="7"/>
      <c r="RQZ1383" s="7"/>
      <c r="RRA1383" s="7"/>
      <c r="RRB1383" s="7"/>
      <c r="RRC1383" s="7"/>
      <c r="RRD1383" s="7"/>
      <c r="RRE1383" s="7"/>
      <c r="RRF1383" s="7"/>
      <c r="RRG1383" s="7"/>
      <c r="RRH1383" s="7"/>
      <c r="RRI1383" s="7"/>
      <c r="RRJ1383" s="7"/>
      <c r="RRK1383" s="7"/>
      <c r="RRL1383" s="7"/>
      <c r="RRM1383" s="7"/>
      <c r="RRN1383" s="7"/>
      <c r="RRO1383" s="7"/>
      <c r="RRP1383" s="7"/>
      <c r="RRQ1383" s="7"/>
      <c r="RRR1383" s="7"/>
      <c r="RRS1383" s="7"/>
      <c r="RRT1383" s="7"/>
      <c r="RRU1383" s="7"/>
      <c r="RRV1383" s="7"/>
      <c r="RRW1383" s="7"/>
      <c r="RRX1383" s="7"/>
      <c r="RRY1383" s="7"/>
      <c r="RRZ1383" s="7"/>
      <c r="RSA1383" s="7"/>
      <c r="RSB1383" s="7"/>
      <c r="RSC1383" s="7"/>
      <c r="RSD1383" s="7"/>
      <c r="RSE1383" s="7"/>
      <c r="RSF1383" s="7"/>
      <c r="RSG1383" s="7"/>
      <c r="RSH1383" s="7"/>
      <c r="RSI1383" s="7"/>
      <c r="RSJ1383" s="7"/>
      <c r="RSK1383" s="7"/>
      <c r="RSL1383" s="7"/>
      <c r="RSM1383" s="7"/>
      <c r="RSN1383" s="7"/>
      <c r="RSO1383" s="7"/>
      <c r="RSP1383" s="7"/>
      <c r="RSQ1383" s="7"/>
      <c r="RSR1383" s="7"/>
      <c r="RSS1383" s="7"/>
      <c r="RST1383" s="7"/>
      <c r="RSU1383" s="7"/>
      <c r="RSV1383" s="7"/>
      <c r="RSW1383" s="7"/>
      <c r="RSX1383" s="7"/>
      <c r="RSY1383" s="7"/>
      <c r="RSZ1383" s="7"/>
      <c r="RTA1383" s="7"/>
      <c r="RTB1383" s="7"/>
      <c r="RTC1383" s="7"/>
      <c r="RTD1383" s="7"/>
      <c r="RTE1383" s="7"/>
      <c r="RTF1383" s="7"/>
      <c r="RTG1383" s="7"/>
      <c r="RTH1383" s="7"/>
      <c r="RTI1383" s="7"/>
      <c r="RTJ1383" s="7"/>
      <c r="RTK1383" s="7"/>
      <c r="RTL1383" s="7"/>
      <c r="RTM1383" s="7"/>
      <c r="RTN1383" s="7"/>
      <c r="RTO1383" s="7"/>
      <c r="RTP1383" s="7"/>
      <c r="RTQ1383" s="7"/>
      <c r="RTR1383" s="7"/>
      <c r="RTS1383" s="7"/>
      <c r="RTT1383" s="7"/>
      <c r="RTU1383" s="7"/>
      <c r="RTV1383" s="7"/>
      <c r="RTW1383" s="7"/>
      <c r="RTX1383" s="7"/>
      <c r="RTY1383" s="7"/>
      <c r="RTZ1383" s="7"/>
      <c r="RUA1383" s="7"/>
      <c r="RUB1383" s="7"/>
      <c r="RUC1383" s="7"/>
      <c r="RUD1383" s="7"/>
      <c r="RUE1383" s="7"/>
      <c r="RUF1383" s="7"/>
      <c r="RUG1383" s="7"/>
      <c r="RUH1383" s="7"/>
      <c r="RUI1383" s="7"/>
      <c r="RUJ1383" s="7"/>
      <c r="RUK1383" s="7"/>
      <c r="RUL1383" s="7"/>
      <c r="RUM1383" s="7"/>
      <c r="RUN1383" s="7"/>
      <c r="RUO1383" s="7"/>
      <c r="RUP1383" s="7"/>
      <c r="RUQ1383" s="7"/>
      <c r="RUR1383" s="7"/>
      <c r="RUS1383" s="7"/>
      <c r="RUT1383" s="7"/>
      <c r="RUU1383" s="7"/>
      <c r="RUV1383" s="7"/>
      <c r="RUW1383" s="7"/>
      <c r="RUX1383" s="7"/>
      <c r="RUY1383" s="7"/>
      <c r="RUZ1383" s="7"/>
      <c r="RVA1383" s="7"/>
      <c r="RVB1383" s="7"/>
      <c r="RVC1383" s="7"/>
      <c r="RVD1383" s="7"/>
      <c r="RVE1383" s="7"/>
      <c r="RVF1383" s="7"/>
      <c r="RVG1383" s="7"/>
      <c r="RVH1383" s="7"/>
      <c r="RVI1383" s="7"/>
      <c r="RVJ1383" s="7"/>
      <c r="RVK1383" s="7"/>
      <c r="RVL1383" s="7"/>
      <c r="RVM1383" s="7"/>
      <c r="RVN1383" s="7"/>
      <c r="RVO1383" s="7"/>
      <c r="RVP1383" s="7"/>
      <c r="RVQ1383" s="7"/>
      <c r="RVR1383" s="7"/>
      <c r="RVS1383" s="7"/>
      <c r="RVT1383" s="7"/>
      <c r="RVU1383" s="7"/>
      <c r="RVV1383" s="7"/>
      <c r="RVW1383" s="7"/>
      <c r="RVX1383" s="7"/>
      <c r="RVY1383" s="7"/>
      <c r="RVZ1383" s="7"/>
      <c r="RWA1383" s="7"/>
      <c r="RWB1383" s="7"/>
      <c r="RWC1383" s="7"/>
      <c r="RWD1383" s="7"/>
      <c r="RWE1383" s="7"/>
      <c r="RWF1383" s="7"/>
      <c r="RWG1383" s="7"/>
      <c r="RWH1383" s="7"/>
      <c r="RWI1383" s="7"/>
      <c r="RWJ1383" s="7"/>
      <c r="RWK1383" s="7"/>
      <c r="RWL1383" s="7"/>
      <c r="RWM1383" s="7"/>
      <c r="RWN1383" s="7"/>
      <c r="RWO1383" s="7"/>
      <c r="RWP1383" s="7"/>
      <c r="RWQ1383" s="7"/>
      <c r="RWR1383" s="7"/>
      <c r="RWS1383" s="7"/>
      <c r="RWT1383" s="7"/>
      <c r="RWU1383" s="7"/>
      <c r="RWV1383" s="7"/>
      <c r="RWW1383" s="7"/>
      <c r="RWX1383" s="7"/>
      <c r="RWY1383" s="7"/>
      <c r="RWZ1383" s="7"/>
      <c r="RXA1383" s="7"/>
      <c r="RXB1383" s="7"/>
      <c r="RXC1383" s="7"/>
      <c r="RXD1383" s="7"/>
      <c r="RXE1383" s="7"/>
      <c r="RXF1383" s="7"/>
      <c r="RXG1383" s="7"/>
      <c r="RXH1383" s="7"/>
      <c r="RXI1383" s="7"/>
      <c r="RXJ1383" s="7"/>
      <c r="RXK1383" s="7"/>
      <c r="RXL1383" s="7"/>
      <c r="RXM1383" s="7"/>
      <c r="RXN1383" s="7"/>
      <c r="RXO1383" s="7"/>
      <c r="RXP1383" s="7"/>
      <c r="RXQ1383" s="7"/>
      <c r="RXR1383" s="7"/>
      <c r="RXS1383" s="7"/>
      <c r="RXT1383" s="7"/>
      <c r="RXU1383" s="7"/>
      <c r="RXV1383" s="7"/>
      <c r="RXW1383" s="7"/>
      <c r="RXX1383" s="7"/>
      <c r="RXY1383" s="7"/>
      <c r="RXZ1383" s="7"/>
      <c r="RYA1383" s="7"/>
      <c r="RYB1383" s="7"/>
      <c r="RYC1383" s="7"/>
      <c r="RYD1383" s="7"/>
      <c r="RYE1383" s="7"/>
      <c r="RYF1383" s="7"/>
      <c r="RYG1383" s="7"/>
      <c r="RYH1383" s="7"/>
      <c r="RYI1383" s="7"/>
      <c r="RYJ1383" s="7"/>
      <c r="RYK1383" s="7"/>
      <c r="RYL1383" s="7"/>
      <c r="RYM1383" s="7"/>
      <c r="RYN1383" s="7"/>
      <c r="RYO1383" s="7"/>
      <c r="RYP1383" s="7"/>
      <c r="RYQ1383" s="7"/>
      <c r="RYR1383" s="7"/>
      <c r="RYS1383" s="7"/>
      <c r="RYT1383" s="7"/>
      <c r="RYU1383" s="7"/>
      <c r="RYV1383" s="7"/>
      <c r="RYW1383" s="7"/>
      <c r="RYX1383" s="7"/>
      <c r="RYY1383" s="7"/>
      <c r="RYZ1383" s="7"/>
      <c r="RZA1383" s="7"/>
      <c r="RZB1383" s="7"/>
      <c r="RZC1383" s="7"/>
      <c r="RZD1383" s="7"/>
      <c r="RZE1383" s="7"/>
      <c r="RZF1383" s="7"/>
      <c r="RZG1383" s="7"/>
      <c r="RZH1383" s="7"/>
      <c r="RZI1383" s="7"/>
      <c r="RZJ1383" s="7"/>
      <c r="RZK1383" s="7"/>
      <c r="RZL1383" s="7"/>
      <c r="RZM1383" s="7"/>
      <c r="RZN1383" s="7"/>
      <c r="RZO1383" s="7"/>
      <c r="RZP1383" s="7"/>
      <c r="RZQ1383" s="7"/>
      <c r="RZR1383" s="7"/>
      <c r="RZS1383" s="7"/>
      <c r="RZT1383" s="7"/>
      <c r="RZU1383" s="7"/>
      <c r="RZV1383" s="7"/>
      <c r="RZW1383" s="7"/>
      <c r="RZX1383" s="7"/>
      <c r="RZY1383" s="7"/>
      <c r="RZZ1383" s="7"/>
      <c r="SAA1383" s="7"/>
      <c r="SAB1383" s="7"/>
      <c r="SAC1383" s="7"/>
      <c r="SAD1383" s="7"/>
      <c r="SAE1383" s="7"/>
      <c r="SAF1383" s="7"/>
      <c r="SAG1383" s="7"/>
      <c r="SAH1383" s="7"/>
      <c r="SAI1383" s="7"/>
      <c r="SAJ1383" s="7"/>
      <c r="SAK1383" s="7"/>
      <c r="SAL1383" s="7"/>
      <c r="SAM1383" s="7"/>
      <c r="SAN1383" s="7"/>
      <c r="SAO1383" s="7"/>
      <c r="SAP1383" s="7"/>
      <c r="SAQ1383" s="7"/>
      <c r="SAR1383" s="7"/>
      <c r="SAS1383" s="7"/>
      <c r="SAT1383" s="7"/>
      <c r="SAU1383" s="7"/>
      <c r="SAV1383" s="7"/>
      <c r="SAW1383" s="7"/>
      <c r="SAX1383" s="7"/>
      <c r="SAY1383" s="7"/>
      <c r="SAZ1383" s="7"/>
      <c r="SBA1383" s="7"/>
      <c r="SBB1383" s="7"/>
      <c r="SBC1383" s="7"/>
      <c r="SBD1383" s="7"/>
      <c r="SBE1383" s="7"/>
      <c r="SBF1383" s="7"/>
      <c r="SBG1383" s="7"/>
      <c r="SBH1383" s="7"/>
      <c r="SBI1383" s="7"/>
      <c r="SBJ1383" s="7"/>
      <c r="SBK1383" s="7"/>
      <c r="SBL1383" s="7"/>
      <c r="SBM1383" s="7"/>
      <c r="SBN1383" s="7"/>
      <c r="SBO1383" s="7"/>
      <c r="SBP1383" s="7"/>
      <c r="SBQ1383" s="7"/>
      <c r="SBR1383" s="7"/>
      <c r="SBS1383" s="7"/>
      <c r="SBT1383" s="7"/>
      <c r="SBU1383" s="7"/>
      <c r="SBV1383" s="7"/>
      <c r="SBW1383" s="7"/>
      <c r="SBX1383" s="7"/>
      <c r="SBY1383" s="7"/>
      <c r="SBZ1383" s="7"/>
      <c r="SCA1383" s="7"/>
      <c r="SCB1383" s="7"/>
      <c r="SCC1383" s="7"/>
      <c r="SCD1383" s="7"/>
      <c r="SCE1383" s="7"/>
      <c r="SCF1383" s="7"/>
      <c r="SCG1383" s="7"/>
      <c r="SCH1383" s="7"/>
      <c r="SCI1383" s="7"/>
      <c r="SCJ1383" s="7"/>
      <c r="SCK1383" s="7"/>
      <c r="SCL1383" s="7"/>
      <c r="SCM1383" s="7"/>
      <c r="SCN1383" s="7"/>
      <c r="SCO1383" s="7"/>
      <c r="SCP1383" s="7"/>
      <c r="SCQ1383" s="7"/>
      <c r="SCR1383" s="7"/>
      <c r="SCS1383" s="7"/>
      <c r="SCT1383" s="7"/>
      <c r="SCU1383" s="7"/>
      <c r="SCV1383" s="7"/>
      <c r="SCW1383" s="7"/>
      <c r="SCX1383" s="7"/>
      <c r="SCY1383" s="7"/>
      <c r="SCZ1383" s="7"/>
      <c r="SDA1383" s="7"/>
      <c r="SDB1383" s="7"/>
      <c r="SDC1383" s="7"/>
      <c r="SDD1383" s="7"/>
      <c r="SDE1383" s="7"/>
      <c r="SDF1383" s="7"/>
      <c r="SDG1383" s="7"/>
      <c r="SDH1383" s="7"/>
      <c r="SDI1383" s="7"/>
      <c r="SDJ1383" s="7"/>
      <c r="SDK1383" s="7"/>
      <c r="SDL1383" s="7"/>
      <c r="SDM1383" s="7"/>
      <c r="SDN1383" s="7"/>
      <c r="SDO1383" s="7"/>
      <c r="SDP1383" s="7"/>
      <c r="SDQ1383" s="7"/>
      <c r="SDR1383" s="7"/>
      <c r="SDS1383" s="7"/>
      <c r="SDT1383" s="7"/>
      <c r="SDU1383" s="7"/>
      <c r="SDV1383" s="7"/>
      <c r="SDW1383" s="7"/>
      <c r="SDX1383" s="7"/>
      <c r="SDY1383" s="7"/>
      <c r="SDZ1383" s="7"/>
      <c r="SEA1383" s="7"/>
      <c r="SEB1383" s="7"/>
      <c r="SEC1383" s="7"/>
      <c r="SED1383" s="7"/>
      <c r="SEE1383" s="7"/>
      <c r="SEF1383" s="7"/>
      <c r="SEG1383" s="7"/>
      <c r="SEH1383" s="7"/>
      <c r="SEI1383" s="7"/>
      <c r="SEJ1383" s="7"/>
      <c r="SEK1383" s="7"/>
      <c r="SEL1383" s="7"/>
      <c r="SEM1383" s="7"/>
      <c r="SEN1383" s="7"/>
      <c r="SEO1383" s="7"/>
      <c r="SEP1383" s="7"/>
      <c r="SEQ1383" s="7"/>
      <c r="SER1383" s="7"/>
      <c r="SES1383" s="7"/>
      <c r="SET1383" s="7"/>
      <c r="SEU1383" s="7"/>
      <c r="SEV1383" s="7"/>
      <c r="SEW1383" s="7"/>
      <c r="SEX1383" s="7"/>
      <c r="SEY1383" s="7"/>
      <c r="SEZ1383" s="7"/>
      <c r="SFA1383" s="7"/>
      <c r="SFB1383" s="7"/>
      <c r="SFC1383" s="7"/>
      <c r="SFD1383" s="7"/>
      <c r="SFE1383" s="7"/>
      <c r="SFF1383" s="7"/>
      <c r="SFG1383" s="7"/>
      <c r="SFH1383" s="7"/>
      <c r="SFI1383" s="7"/>
      <c r="SFJ1383" s="7"/>
      <c r="SFK1383" s="7"/>
      <c r="SFL1383" s="7"/>
      <c r="SFM1383" s="7"/>
      <c r="SFN1383" s="7"/>
      <c r="SFO1383" s="7"/>
      <c r="SFP1383" s="7"/>
      <c r="SFQ1383" s="7"/>
      <c r="SFR1383" s="7"/>
      <c r="SFS1383" s="7"/>
      <c r="SFT1383" s="7"/>
      <c r="SFU1383" s="7"/>
      <c r="SFV1383" s="7"/>
      <c r="SFW1383" s="7"/>
      <c r="SFX1383" s="7"/>
      <c r="SFY1383" s="7"/>
      <c r="SFZ1383" s="7"/>
      <c r="SGA1383" s="7"/>
      <c r="SGB1383" s="7"/>
      <c r="SGC1383" s="7"/>
      <c r="SGD1383" s="7"/>
      <c r="SGE1383" s="7"/>
      <c r="SGF1383" s="7"/>
      <c r="SGG1383" s="7"/>
      <c r="SGH1383" s="7"/>
      <c r="SGI1383" s="7"/>
      <c r="SGJ1383" s="7"/>
      <c r="SGK1383" s="7"/>
      <c r="SGL1383" s="7"/>
      <c r="SGM1383" s="7"/>
      <c r="SGN1383" s="7"/>
      <c r="SGO1383" s="7"/>
      <c r="SGP1383" s="7"/>
      <c r="SGQ1383" s="7"/>
      <c r="SGR1383" s="7"/>
      <c r="SGS1383" s="7"/>
      <c r="SGT1383" s="7"/>
      <c r="SGU1383" s="7"/>
      <c r="SGV1383" s="7"/>
      <c r="SGW1383" s="7"/>
      <c r="SGX1383" s="7"/>
      <c r="SGY1383" s="7"/>
      <c r="SGZ1383" s="7"/>
      <c r="SHA1383" s="7"/>
      <c r="SHB1383" s="7"/>
      <c r="SHC1383" s="7"/>
      <c r="SHD1383" s="7"/>
      <c r="SHE1383" s="7"/>
      <c r="SHF1383" s="7"/>
      <c r="SHG1383" s="7"/>
      <c r="SHH1383" s="7"/>
      <c r="SHI1383" s="7"/>
      <c r="SHJ1383" s="7"/>
      <c r="SHK1383" s="7"/>
      <c r="SHL1383" s="7"/>
      <c r="SHM1383" s="7"/>
      <c r="SHN1383" s="7"/>
      <c r="SHO1383" s="7"/>
      <c r="SHP1383" s="7"/>
      <c r="SHQ1383" s="7"/>
      <c r="SHR1383" s="7"/>
      <c r="SHS1383" s="7"/>
      <c r="SHT1383" s="7"/>
      <c r="SHU1383" s="7"/>
      <c r="SHV1383" s="7"/>
      <c r="SHW1383" s="7"/>
      <c r="SHX1383" s="7"/>
      <c r="SHY1383" s="7"/>
      <c r="SHZ1383" s="7"/>
      <c r="SIA1383" s="7"/>
      <c r="SIB1383" s="7"/>
      <c r="SIC1383" s="7"/>
      <c r="SID1383" s="7"/>
      <c r="SIE1383" s="7"/>
      <c r="SIF1383" s="7"/>
      <c r="SIG1383" s="7"/>
      <c r="SIH1383" s="7"/>
      <c r="SII1383" s="7"/>
      <c r="SIJ1383" s="7"/>
      <c r="SIK1383" s="7"/>
      <c r="SIL1383" s="7"/>
      <c r="SIM1383" s="7"/>
      <c r="SIN1383" s="7"/>
      <c r="SIO1383" s="7"/>
      <c r="SIP1383" s="7"/>
      <c r="SIQ1383" s="7"/>
      <c r="SIR1383" s="7"/>
      <c r="SIS1383" s="7"/>
      <c r="SIT1383" s="7"/>
      <c r="SIU1383" s="7"/>
      <c r="SIV1383" s="7"/>
      <c r="SIW1383" s="7"/>
      <c r="SIX1383" s="7"/>
      <c r="SIY1383" s="7"/>
      <c r="SIZ1383" s="7"/>
      <c r="SJA1383" s="7"/>
      <c r="SJB1383" s="7"/>
      <c r="SJC1383" s="7"/>
      <c r="SJD1383" s="7"/>
      <c r="SJE1383" s="7"/>
      <c r="SJF1383" s="7"/>
      <c r="SJG1383" s="7"/>
      <c r="SJH1383" s="7"/>
      <c r="SJI1383" s="7"/>
      <c r="SJJ1383" s="7"/>
      <c r="SJK1383" s="7"/>
      <c r="SJL1383" s="7"/>
      <c r="SJM1383" s="7"/>
      <c r="SJN1383" s="7"/>
      <c r="SJO1383" s="7"/>
      <c r="SJP1383" s="7"/>
      <c r="SJQ1383" s="7"/>
      <c r="SJR1383" s="7"/>
      <c r="SJS1383" s="7"/>
      <c r="SJT1383" s="7"/>
      <c r="SJU1383" s="7"/>
      <c r="SJV1383" s="7"/>
      <c r="SJW1383" s="7"/>
      <c r="SJX1383" s="7"/>
      <c r="SJY1383" s="7"/>
      <c r="SJZ1383" s="7"/>
      <c r="SKA1383" s="7"/>
      <c r="SKB1383" s="7"/>
      <c r="SKC1383" s="7"/>
      <c r="SKD1383" s="7"/>
      <c r="SKE1383" s="7"/>
      <c r="SKF1383" s="7"/>
      <c r="SKG1383" s="7"/>
      <c r="SKH1383" s="7"/>
      <c r="SKI1383" s="7"/>
      <c r="SKJ1383" s="7"/>
      <c r="SKK1383" s="7"/>
      <c r="SKL1383" s="7"/>
      <c r="SKM1383" s="7"/>
      <c r="SKN1383" s="7"/>
      <c r="SKO1383" s="7"/>
      <c r="SKP1383" s="7"/>
      <c r="SKQ1383" s="7"/>
      <c r="SKR1383" s="7"/>
      <c r="SKS1383" s="7"/>
      <c r="SKT1383" s="7"/>
      <c r="SKU1383" s="7"/>
      <c r="SKV1383" s="7"/>
      <c r="SKW1383" s="7"/>
      <c r="SKX1383" s="7"/>
      <c r="SKY1383" s="7"/>
      <c r="SKZ1383" s="7"/>
      <c r="SLA1383" s="7"/>
      <c r="SLB1383" s="7"/>
      <c r="SLC1383" s="7"/>
      <c r="SLD1383" s="7"/>
      <c r="SLE1383" s="7"/>
      <c r="SLF1383" s="7"/>
      <c r="SLG1383" s="7"/>
      <c r="SLH1383" s="7"/>
      <c r="SLI1383" s="7"/>
      <c r="SLJ1383" s="7"/>
      <c r="SLK1383" s="7"/>
      <c r="SLL1383" s="7"/>
      <c r="SLM1383" s="7"/>
      <c r="SLN1383" s="7"/>
      <c r="SLO1383" s="7"/>
      <c r="SLP1383" s="7"/>
      <c r="SLQ1383" s="7"/>
      <c r="SLR1383" s="7"/>
      <c r="SLS1383" s="7"/>
      <c r="SLT1383" s="7"/>
      <c r="SLU1383" s="7"/>
      <c r="SLV1383" s="7"/>
      <c r="SLW1383" s="7"/>
      <c r="SLX1383" s="7"/>
      <c r="SLY1383" s="7"/>
      <c r="SLZ1383" s="7"/>
      <c r="SMA1383" s="7"/>
      <c r="SMB1383" s="7"/>
      <c r="SMC1383" s="7"/>
      <c r="SMD1383" s="7"/>
      <c r="SME1383" s="7"/>
      <c r="SMF1383" s="7"/>
      <c r="SMG1383" s="7"/>
      <c r="SMH1383" s="7"/>
      <c r="SMI1383" s="7"/>
      <c r="SMJ1383" s="7"/>
      <c r="SMK1383" s="7"/>
      <c r="SML1383" s="7"/>
      <c r="SMM1383" s="7"/>
      <c r="SMN1383" s="7"/>
      <c r="SMO1383" s="7"/>
      <c r="SMP1383" s="7"/>
      <c r="SMQ1383" s="7"/>
      <c r="SMR1383" s="7"/>
      <c r="SMS1383" s="7"/>
      <c r="SMT1383" s="7"/>
      <c r="SMU1383" s="7"/>
      <c r="SMV1383" s="7"/>
      <c r="SMW1383" s="7"/>
      <c r="SMX1383" s="7"/>
      <c r="SMY1383" s="7"/>
      <c r="SMZ1383" s="7"/>
      <c r="SNA1383" s="7"/>
      <c r="SNB1383" s="7"/>
      <c r="SNC1383" s="7"/>
      <c r="SND1383" s="7"/>
      <c r="SNE1383" s="7"/>
      <c r="SNF1383" s="7"/>
      <c r="SNG1383" s="7"/>
      <c r="SNH1383" s="7"/>
      <c r="SNI1383" s="7"/>
      <c r="SNJ1383" s="7"/>
      <c r="SNK1383" s="7"/>
      <c r="SNL1383" s="7"/>
      <c r="SNM1383" s="7"/>
      <c r="SNN1383" s="7"/>
      <c r="SNO1383" s="7"/>
      <c r="SNP1383" s="7"/>
      <c r="SNQ1383" s="7"/>
      <c r="SNR1383" s="7"/>
      <c r="SNS1383" s="7"/>
      <c r="SNT1383" s="7"/>
      <c r="SNU1383" s="7"/>
      <c r="SNV1383" s="7"/>
      <c r="SNW1383" s="7"/>
      <c r="SNX1383" s="7"/>
      <c r="SNY1383" s="7"/>
      <c r="SNZ1383" s="7"/>
      <c r="SOA1383" s="7"/>
      <c r="SOB1383" s="7"/>
      <c r="SOC1383" s="7"/>
      <c r="SOD1383" s="7"/>
      <c r="SOE1383" s="7"/>
      <c r="SOF1383" s="7"/>
      <c r="SOG1383" s="7"/>
      <c r="SOH1383" s="7"/>
      <c r="SOI1383" s="7"/>
      <c r="SOJ1383" s="7"/>
      <c r="SOK1383" s="7"/>
      <c r="SOL1383" s="7"/>
      <c r="SOM1383" s="7"/>
      <c r="SON1383" s="7"/>
      <c r="SOO1383" s="7"/>
      <c r="SOP1383" s="7"/>
      <c r="SOQ1383" s="7"/>
      <c r="SOR1383" s="7"/>
      <c r="SOS1383" s="7"/>
      <c r="SOT1383" s="7"/>
      <c r="SOU1383" s="7"/>
      <c r="SOV1383" s="7"/>
      <c r="SOW1383" s="7"/>
      <c r="SOX1383" s="7"/>
      <c r="SOY1383" s="7"/>
      <c r="SOZ1383" s="7"/>
      <c r="SPA1383" s="7"/>
      <c r="SPB1383" s="7"/>
      <c r="SPC1383" s="7"/>
      <c r="SPD1383" s="7"/>
      <c r="SPE1383" s="7"/>
      <c r="SPF1383" s="7"/>
      <c r="SPG1383" s="7"/>
      <c r="SPH1383" s="7"/>
      <c r="SPI1383" s="7"/>
      <c r="SPJ1383" s="7"/>
      <c r="SPK1383" s="7"/>
      <c r="SPL1383" s="7"/>
      <c r="SPM1383" s="7"/>
      <c r="SPN1383" s="7"/>
      <c r="SPO1383" s="7"/>
      <c r="SPP1383" s="7"/>
      <c r="SPQ1383" s="7"/>
      <c r="SPR1383" s="7"/>
      <c r="SPS1383" s="7"/>
      <c r="SPT1383" s="7"/>
      <c r="SPU1383" s="7"/>
      <c r="SPV1383" s="7"/>
      <c r="SPW1383" s="7"/>
      <c r="SPX1383" s="7"/>
      <c r="SPY1383" s="7"/>
      <c r="SPZ1383" s="7"/>
      <c r="SQA1383" s="7"/>
      <c r="SQB1383" s="7"/>
      <c r="SQC1383" s="7"/>
      <c r="SQD1383" s="7"/>
      <c r="SQE1383" s="7"/>
      <c r="SQF1383" s="7"/>
      <c r="SQG1383" s="7"/>
      <c r="SQH1383" s="7"/>
      <c r="SQI1383" s="7"/>
      <c r="SQJ1383" s="7"/>
      <c r="SQK1383" s="7"/>
      <c r="SQL1383" s="7"/>
      <c r="SQM1383" s="7"/>
      <c r="SQN1383" s="7"/>
      <c r="SQO1383" s="7"/>
      <c r="SQP1383" s="7"/>
      <c r="SQQ1383" s="7"/>
      <c r="SQR1383" s="7"/>
      <c r="SQS1383" s="7"/>
      <c r="SQT1383" s="7"/>
      <c r="SQU1383" s="7"/>
      <c r="SQV1383" s="7"/>
      <c r="SQW1383" s="7"/>
      <c r="SQX1383" s="7"/>
      <c r="SQY1383" s="7"/>
      <c r="SQZ1383" s="7"/>
      <c r="SRA1383" s="7"/>
      <c r="SRB1383" s="7"/>
      <c r="SRC1383" s="7"/>
      <c r="SRD1383" s="7"/>
      <c r="SRE1383" s="7"/>
      <c r="SRF1383" s="7"/>
      <c r="SRG1383" s="7"/>
      <c r="SRH1383" s="7"/>
      <c r="SRI1383" s="7"/>
      <c r="SRJ1383" s="7"/>
      <c r="SRK1383" s="7"/>
      <c r="SRL1383" s="7"/>
      <c r="SRM1383" s="7"/>
      <c r="SRN1383" s="7"/>
      <c r="SRO1383" s="7"/>
      <c r="SRP1383" s="7"/>
      <c r="SRQ1383" s="7"/>
      <c r="SRR1383" s="7"/>
      <c r="SRS1383" s="7"/>
      <c r="SRT1383" s="7"/>
      <c r="SRU1383" s="7"/>
      <c r="SRV1383" s="7"/>
      <c r="SRW1383" s="7"/>
      <c r="SRX1383" s="7"/>
      <c r="SRY1383" s="7"/>
      <c r="SRZ1383" s="7"/>
      <c r="SSA1383" s="7"/>
      <c r="SSB1383" s="7"/>
      <c r="SSC1383" s="7"/>
      <c r="SSD1383" s="7"/>
      <c r="SSE1383" s="7"/>
      <c r="SSF1383" s="7"/>
      <c r="SSG1383" s="7"/>
      <c r="SSH1383" s="7"/>
      <c r="SSI1383" s="7"/>
      <c r="SSJ1383" s="7"/>
      <c r="SSK1383" s="7"/>
      <c r="SSL1383" s="7"/>
      <c r="SSM1383" s="7"/>
      <c r="SSN1383" s="7"/>
      <c r="SSO1383" s="7"/>
      <c r="SSP1383" s="7"/>
      <c r="SSQ1383" s="7"/>
      <c r="SSR1383" s="7"/>
      <c r="SSS1383" s="7"/>
      <c r="SST1383" s="7"/>
      <c r="SSU1383" s="7"/>
      <c r="SSV1383" s="7"/>
      <c r="SSW1383" s="7"/>
      <c r="SSX1383" s="7"/>
      <c r="SSY1383" s="7"/>
      <c r="SSZ1383" s="7"/>
      <c r="STA1383" s="7"/>
      <c r="STB1383" s="7"/>
      <c r="STC1383" s="7"/>
      <c r="STD1383" s="7"/>
      <c r="STE1383" s="7"/>
      <c r="STF1383" s="7"/>
      <c r="STG1383" s="7"/>
      <c r="STH1383" s="7"/>
      <c r="STI1383" s="7"/>
      <c r="STJ1383" s="7"/>
      <c r="STK1383" s="7"/>
      <c r="STL1383" s="7"/>
      <c r="STM1383" s="7"/>
      <c r="STN1383" s="7"/>
      <c r="STO1383" s="7"/>
      <c r="STP1383" s="7"/>
      <c r="STQ1383" s="7"/>
      <c r="STR1383" s="7"/>
      <c r="STS1383" s="7"/>
      <c r="STT1383" s="7"/>
      <c r="STU1383" s="7"/>
      <c r="STV1383" s="7"/>
      <c r="STW1383" s="7"/>
      <c r="STX1383" s="7"/>
      <c r="STY1383" s="7"/>
      <c r="STZ1383" s="7"/>
      <c r="SUA1383" s="7"/>
      <c r="SUB1383" s="7"/>
      <c r="SUC1383" s="7"/>
      <c r="SUD1383" s="7"/>
      <c r="SUE1383" s="7"/>
      <c r="SUF1383" s="7"/>
      <c r="SUG1383" s="7"/>
      <c r="SUH1383" s="7"/>
      <c r="SUI1383" s="7"/>
      <c r="SUJ1383" s="7"/>
      <c r="SUK1383" s="7"/>
      <c r="SUL1383" s="7"/>
      <c r="SUM1383" s="7"/>
      <c r="SUN1383" s="7"/>
      <c r="SUO1383" s="7"/>
      <c r="SUP1383" s="7"/>
      <c r="SUQ1383" s="7"/>
      <c r="SUR1383" s="7"/>
      <c r="SUS1383" s="7"/>
      <c r="SUT1383" s="7"/>
      <c r="SUU1383" s="7"/>
      <c r="SUV1383" s="7"/>
      <c r="SUW1383" s="7"/>
      <c r="SUX1383" s="7"/>
      <c r="SUY1383" s="7"/>
      <c r="SUZ1383" s="7"/>
      <c r="SVA1383" s="7"/>
      <c r="SVB1383" s="7"/>
      <c r="SVC1383" s="7"/>
      <c r="SVD1383" s="7"/>
      <c r="SVE1383" s="7"/>
      <c r="SVF1383" s="7"/>
      <c r="SVG1383" s="7"/>
      <c r="SVH1383" s="7"/>
      <c r="SVI1383" s="7"/>
      <c r="SVJ1383" s="7"/>
      <c r="SVK1383" s="7"/>
      <c r="SVL1383" s="7"/>
      <c r="SVM1383" s="7"/>
      <c r="SVN1383" s="7"/>
      <c r="SVO1383" s="7"/>
      <c r="SVP1383" s="7"/>
      <c r="SVQ1383" s="7"/>
      <c r="SVR1383" s="7"/>
      <c r="SVS1383" s="7"/>
      <c r="SVT1383" s="7"/>
      <c r="SVU1383" s="7"/>
      <c r="SVV1383" s="7"/>
      <c r="SVW1383" s="7"/>
      <c r="SVX1383" s="7"/>
      <c r="SVY1383" s="7"/>
      <c r="SVZ1383" s="7"/>
      <c r="SWA1383" s="7"/>
      <c r="SWB1383" s="7"/>
      <c r="SWC1383" s="7"/>
      <c r="SWD1383" s="7"/>
      <c r="SWE1383" s="7"/>
      <c r="SWF1383" s="7"/>
      <c r="SWG1383" s="7"/>
      <c r="SWH1383" s="7"/>
      <c r="SWI1383" s="7"/>
      <c r="SWJ1383" s="7"/>
      <c r="SWK1383" s="7"/>
      <c r="SWL1383" s="7"/>
      <c r="SWM1383" s="7"/>
      <c r="SWN1383" s="7"/>
      <c r="SWO1383" s="7"/>
      <c r="SWP1383" s="7"/>
      <c r="SWQ1383" s="7"/>
      <c r="SWR1383" s="7"/>
      <c r="SWS1383" s="7"/>
      <c r="SWT1383" s="7"/>
      <c r="SWU1383" s="7"/>
      <c r="SWV1383" s="7"/>
      <c r="SWW1383" s="7"/>
      <c r="SWX1383" s="7"/>
      <c r="SWY1383" s="7"/>
      <c r="SWZ1383" s="7"/>
      <c r="SXA1383" s="7"/>
      <c r="SXB1383" s="7"/>
      <c r="SXC1383" s="7"/>
      <c r="SXD1383" s="7"/>
      <c r="SXE1383" s="7"/>
      <c r="SXF1383" s="7"/>
      <c r="SXG1383" s="7"/>
      <c r="SXH1383" s="7"/>
      <c r="SXI1383" s="7"/>
      <c r="SXJ1383" s="7"/>
      <c r="SXK1383" s="7"/>
      <c r="SXL1383" s="7"/>
      <c r="SXM1383" s="7"/>
      <c r="SXN1383" s="7"/>
      <c r="SXO1383" s="7"/>
      <c r="SXP1383" s="7"/>
      <c r="SXQ1383" s="7"/>
      <c r="SXR1383" s="7"/>
      <c r="SXS1383" s="7"/>
      <c r="SXT1383" s="7"/>
      <c r="SXU1383" s="7"/>
      <c r="SXV1383" s="7"/>
      <c r="SXW1383" s="7"/>
      <c r="SXX1383" s="7"/>
      <c r="SXY1383" s="7"/>
      <c r="SXZ1383" s="7"/>
      <c r="SYA1383" s="7"/>
      <c r="SYB1383" s="7"/>
      <c r="SYC1383" s="7"/>
      <c r="SYD1383" s="7"/>
      <c r="SYE1383" s="7"/>
      <c r="SYF1383" s="7"/>
      <c r="SYG1383" s="7"/>
      <c r="SYH1383" s="7"/>
      <c r="SYI1383" s="7"/>
      <c r="SYJ1383" s="7"/>
      <c r="SYK1383" s="7"/>
      <c r="SYL1383" s="7"/>
      <c r="SYM1383" s="7"/>
      <c r="SYN1383" s="7"/>
      <c r="SYO1383" s="7"/>
      <c r="SYP1383" s="7"/>
      <c r="SYQ1383" s="7"/>
      <c r="SYR1383" s="7"/>
      <c r="SYS1383" s="7"/>
      <c r="SYT1383" s="7"/>
      <c r="SYU1383" s="7"/>
      <c r="SYV1383" s="7"/>
      <c r="SYW1383" s="7"/>
      <c r="SYX1383" s="7"/>
      <c r="SYY1383" s="7"/>
      <c r="SYZ1383" s="7"/>
      <c r="SZA1383" s="7"/>
      <c r="SZB1383" s="7"/>
      <c r="SZC1383" s="7"/>
      <c r="SZD1383" s="7"/>
      <c r="SZE1383" s="7"/>
      <c r="SZF1383" s="7"/>
      <c r="SZG1383" s="7"/>
      <c r="SZH1383" s="7"/>
      <c r="SZI1383" s="7"/>
      <c r="SZJ1383" s="7"/>
      <c r="SZK1383" s="7"/>
      <c r="SZL1383" s="7"/>
      <c r="SZM1383" s="7"/>
      <c r="SZN1383" s="7"/>
      <c r="SZO1383" s="7"/>
      <c r="SZP1383" s="7"/>
      <c r="SZQ1383" s="7"/>
      <c r="SZR1383" s="7"/>
      <c r="SZS1383" s="7"/>
      <c r="SZT1383" s="7"/>
      <c r="SZU1383" s="7"/>
      <c r="SZV1383" s="7"/>
      <c r="SZW1383" s="7"/>
      <c r="SZX1383" s="7"/>
      <c r="SZY1383" s="7"/>
      <c r="SZZ1383" s="7"/>
      <c r="TAA1383" s="7"/>
      <c r="TAB1383" s="7"/>
      <c r="TAC1383" s="7"/>
      <c r="TAD1383" s="7"/>
      <c r="TAE1383" s="7"/>
      <c r="TAF1383" s="7"/>
      <c r="TAG1383" s="7"/>
      <c r="TAH1383" s="7"/>
      <c r="TAI1383" s="7"/>
      <c r="TAJ1383" s="7"/>
      <c r="TAK1383" s="7"/>
      <c r="TAL1383" s="7"/>
      <c r="TAM1383" s="7"/>
      <c r="TAN1383" s="7"/>
      <c r="TAO1383" s="7"/>
      <c r="TAP1383" s="7"/>
      <c r="TAQ1383" s="7"/>
      <c r="TAR1383" s="7"/>
      <c r="TAS1383" s="7"/>
      <c r="TAT1383" s="7"/>
      <c r="TAU1383" s="7"/>
      <c r="TAV1383" s="7"/>
      <c r="TAW1383" s="7"/>
      <c r="TAX1383" s="7"/>
      <c r="TAY1383" s="7"/>
      <c r="TAZ1383" s="7"/>
      <c r="TBA1383" s="7"/>
      <c r="TBB1383" s="7"/>
      <c r="TBC1383" s="7"/>
      <c r="TBD1383" s="7"/>
      <c r="TBE1383" s="7"/>
      <c r="TBF1383" s="7"/>
      <c r="TBG1383" s="7"/>
      <c r="TBH1383" s="7"/>
      <c r="TBI1383" s="7"/>
      <c r="TBJ1383" s="7"/>
      <c r="TBK1383" s="7"/>
      <c r="TBL1383" s="7"/>
      <c r="TBM1383" s="7"/>
      <c r="TBN1383" s="7"/>
      <c r="TBO1383" s="7"/>
      <c r="TBP1383" s="7"/>
      <c r="TBQ1383" s="7"/>
      <c r="TBR1383" s="7"/>
      <c r="TBS1383" s="7"/>
      <c r="TBT1383" s="7"/>
      <c r="TBU1383" s="7"/>
      <c r="TBV1383" s="7"/>
      <c r="TBW1383" s="7"/>
      <c r="TBX1383" s="7"/>
      <c r="TBY1383" s="7"/>
      <c r="TBZ1383" s="7"/>
      <c r="TCA1383" s="7"/>
      <c r="TCB1383" s="7"/>
      <c r="TCC1383" s="7"/>
      <c r="TCD1383" s="7"/>
      <c r="TCE1383" s="7"/>
      <c r="TCF1383" s="7"/>
      <c r="TCG1383" s="7"/>
      <c r="TCH1383" s="7"/>
      <c r="TCI1383" s="7"/>
      <c r="TCJ1383" s="7"/>
      <c r="TCK1383" s="7"/>
      <c r="TCL1383" s="7"/>
      <c r="TCM1383" s="7"/>
      <c r="TCN1383" s="7"/>
      <c r="TCO1383" s="7"/>
      <c r="TCP1383" s="7"/>
      <c r="TCQ1383" s="7"/>
      <c r="TCR1383" s="7"/>
      <c r="TCS1383" s="7"/>
      <c r="TCT1383" s="7"/>
      <c r="TCU1383" s="7"/>
      <c r="TCV1383" s="7"/>
      <c r="TCW1383" s="7"/>
      <c r="TCX1383" s="7"/>
      <c r="TCY1383" s="7"/>
      <c r="TCZ1383" s="7"/>
      <c r="TDA1383" s="7"/>
      <c r="TDB1383" s="7"/>
      <c r="TDC1383" s="7"/>
      <c r="TDD1383" s="7"/>
      <c r="TDE1383" s="7"/>
      <c r="TDF1383" s="7"/>
      <c r="TDG1383" s="7"/>
      <c r="TDH1383" s="7"/>
      <c r="TDI1383" s="7"/>
      <c r="TDJ1383" s="7"/>
      <c r="TDK1383" s="7"/>
      <c r="TDL1383" s="7"/>
      <c r="TDM1383" s="7"/>
      <c r="TDN1383" s="7"/>
      <c r="TDO1383" s="7"/>
      <c r="TDP1383" s="7"/>
      <c r="TDQ1383" s="7"/>
      <c r="TDR1383" s="7"/>
      <c r="TDS1383" s="7"/>
      <c r="TDT1383" s="7"/>
      <c r="TDU1383" s="7"/>
      <c r="TDV1383" s="7"/>
      <c r="TDW1383" s="7"/>
      <c r="TDX1383" s="7"/>
      <c r="TDY1383" s="7"/>
      <c r="TDZ1383" s="7"/>
      <c r="TEA1383" s="7"/>
      <c r="TEB1383" s="7"/>
      <c r="TEC1383" s="7"/>
      <c r="TED1383" s="7"/>
      <c r="TEE1383" s="7"/>
      <c r="TEF1383" s="7"/>
      <c r="TEG1383" s="7"/>
      <c r="TEH1383" s="7"/>
      <c r="TEI1383" s="7"/>
      <c r="TEJ1383" s="7"/>
      <c r="TEK1383" s="7"/>
      <c r="TEL1383" s="7"/>
      <c r="TEM1383" s="7"/>
      <c r="TEN1383" s="7"/>
      <c r="TEO1383" s="7"/>
      <c r="TEP1383" s="7"/>
      <c r="TEQ1383" s="7"/>
      <c r="TER1383" s="7"/>
      <c r="TES1383" s="7"/>
      <c r="TET1383" s="7"/>
      <c r="TEU1383" s="7"/>
      <c r="TEV1383" s="7"/>
      <c r="TEW1383" s="7"/>
      <c r="TEX1383" s="7"/>
      <c r="TEY1383" s="7"/>
      <c r="TEZ1383" s="7"/>
      <c r="TFA1383" s="7"/>
      <c r="TFB1383" s="7"/>
      <c r="TFC1383" s="7"/>
      <c r="TFD1383" s="7"/>
      <c r="TFE1383" s="7"/>
      <c r="TFF1383" s="7"/>
      <c r="TFG1383" s="7"/>
      <c r="TFH1383" s="7"/>
      <c r="TFI1383" s="7"/>
      <c r="TFJ1383" s="7"/>
      <c r="TFK1383" s="7"/>
      <c r="TFL1383" s="7"/>
      <c r="TFM1383" s="7"/>
      <c r="TFN1383" s="7"/>
      <c r="TFO1383" s="7"/>
      <c r="TFP1383" s="7"/>
      <c r="TFQ1383" s="7"/>
      <c r="TFR1383" s="7"/>
      <c r="TFS1383" s="7"/>
      <c r="TFT1383" s="7"/>
      <c r="TFU1383" s="7"/>
      <c r="TFV1383" s="7"/>
      <c r="TFW1383" s="7"/>
      <c r="TFX1383" s="7"/>
      <c r="TFY1383" s="7"/>
      <c r="TFZ1383" s="7"/>
      <c r="TGA1383" s="7"/>
      <c r="TGB1383" s="7"/>
      <c r="TGC1383" s="7"/>
      <c r="TGD1383" s="7"/>
      <c r="TGE1383" s="7"/>
      <c r="TGF1383" s="7"/>
      <c r="TGG1383" s="7"/>
      <c r="TGH1383" s="7"/>
      <c r="TGI1383" s="7"/>
      <c r="TGJ1383" s="7"/>
      <c r="TGK1383" s="7"/>
      <c r="TGL1383" s="7"/>
      <c r="TGM1383" s="7"/>
      <c r="TGN1383" s="7"/>
      <c r="TGO1383" s="7"/>
      <c r="TGP1383" s="7"/>
      <c r="TGQ1383" s="7"/>
      <c r="TGR1383" s="7"/>
      <c r="TGS1383" s="7"/>
      <c r="TGT1383" s="7"/>
      <c r="TGU1383" s="7"/>
      <c r="TGV1383" s="7"/>
      <c r="TGW1383" s="7"/>
      <c r="TGX1383" s="7"/>
      <c r="TGY1383" s="7"/>
      <c r="TGZ1383" s="7"/>
      <c r="THA1383" s="7"/>
      <c r="THB1383" s="7"/>
      <c r="THC1383" s="7"/>
      <c r="THD1383" s="7"/>
      <c r="THE1383" s="7"/>
      <c r="THF1383" s="7"/>
      <c r="THG1383" s="7"/>
      <c r="THH1383" s="7"/>
      <c r="THI1383" s="7"/>
      <c r="THJ1383" s="7"/>
      <c r="THK1383" s="7"/>
      <c r="THL1383" s="7"/>
      <c r="THM1383" s="7"/>
      <c r="THN1383" s="7"/>
      <c r="THO1383" s="7"/>
      <c r="THP1383" s="7"/>
      <c r="THQ1383" s="7"/>
      <c r="THR1383" s="7"/>
      <c r="THS1383" s="7"/>
      <c r="THT1383" s="7"/>
      <c r="THU1383" s="7"/>
      <c r="THV1383" s="7"/>
      <c r="THW1383" s="7"/>
      <c r="THX1383" s="7"/>
      <c r="THY1383" s="7"/>
      <c r="THZ1383" s="7"/>
      <c r="TIA1383" s="7"/>
      <c r="TIB1383" s="7"/>
      <c r="TIC1383" s="7"/>
      <c r="TID1383" s="7"/>
      <c r="TIE1383" s="7"/>
      <c r="TIF1383" s="7"/>
      <c r="TIG1383" s="7"/>
      <c r="TIH1383" s="7"/>
      <c r="TII1383" s="7"/>
      <c r="TIJ1383" s="7"/>
      <c r="TIK1383" s="7"/>
      <c r="TIL1383" s="7"/>
      <c r="TIM1383" s="7"/>
      <c r="TIN1383" s="7"/>
      <c r="TIO1383" s="7"/>
      <c r="TIP1383" s="7"/>
      <c r="TIQ1383" s="7"/>
      <c r="TIR1383" s="7"/>
      <c r="TIS1383" s="7"/>
      <c r="TIT1383" s="7"/>
      <c r="TIU1383" s="7"/>
      <c r="TIV1383" s="7"/>
      <c r="TIW1383" s="7"/>
      <c r="TIX1383" s="7"/>
      <c r="TIY1383" s="7"/>
      <c r="TIZ1383" s="7"/>
      <c r="TJA1383" s="7"/>
      <c r="TJB1383" s="7"/>
      <c r="TJC1383" s="7"/>
      <c r="TJD1383" s="7"/>
      <c r="TJE1383" s="7"/>
      <c r="TJF1383" s="7"/>
      <c r="TJG1383" s="7"/>
      <c r="TJH1383" s="7"/>
      <c r="TJI1383" s="7"/>
      <c r="TJJ1383" s="7"/>
      <c r="TJK1383" s="7"/>
      <c r="TJL1383" s="7"/>
      <c r="TJM1383" s="7"/>
      <c r="TJN1383" s="7"/>
      <c r="TJO1383" s="7"/>
      <c r="TJP1383" s="7"/>
      <c r="TJQ1383" s="7"/>
      <c r="TJR1383" s="7"/>
      <c r="TJS1383" s="7"/>
      <c r="TJT1383" s="7"/>
      <c r="TJU1383" s="7"/>
      <c r="TJV1383" s="7"/>
      <c r="TJW1383" s="7"/>
      <c r="TJX1383" s="7"/>
      <c r="TJY1383" s="7"/>
      <c r="TJZ1383" s="7"/>
      <c r="TKA1383" s="7"/>
      <c r="TKB1383" s="7"/>
      <c r="TKC1383" s="7"/>
      <c r="TKD1383" s="7"/>
      <c r="TKE1383" s="7"/>
      <c r="TKF1383" s="7"/>
      <c r="TKG1383" s="7"/>
      <c r="TKH1383" s="7"/>
      <c r="TKI1383" s="7"/>
      <c r="TKJ1383" s="7"/>
      <c r="TKK1383" s="7"/>
      <c r="TKL1383" s="7"/>
      <c r="TKM1383" s="7"/>
      <c r="TKN1383" s="7"/>
      <c r="TKO1383" s="7"/>
      <c r="TKP1383" s="7"/>
      <c r="TKQ1383" s="7"/>
      <c r="TKR1383" s="7"/>
      <c r="TKS1383" s="7"/>
      <c r="TKT1383" s="7"/>
      <c r="TKU1383" s="7"/>
      <c r="TKV1383" s="7"/>
      <c r="TKW1383" s="7"/>
      <c r="TKX1383" s="7"/>
      <c r="TKY1383" s="7"/>
      <c r="TKZ1383" s="7"/>
      <c r="TLA1383" s="7"/>
      <c r="TLB1383" s="7"/>
      <c r="TLC1383" s="7"/>
      <c r="TLD1383" s="7"/>
      <c r="TLE1383" s="7"/>
      <c r="TLF1383" s="7"/>
      <c r="TLG1383" s="7"/>
      <c r="TLH1383" s="7"/>
      <c r="TLI1383" s="7"/>
      <c r="TLJ1383" s="7"/>
      <c r="TLK1383" s="7"/>
      <c r="TLL1383" s="7"/>
      <c r="TLM1383" s="7"/>
      <c r="TLN1383" s="7"/>
      <c r="TLO1383" s="7"/>
      <c r="TLP1383" s="7"/>
      <c r="TLQ1383" s="7"/>
      <c r="TLR1383" s="7"/>
      <c r="TLS1383" s="7"/>
      <c r="TLT1383" s="7"/>
      <c r="TLU1383" s="7"/>
      <c r="TLV1383" s="7"/>
      <c r="TLW1383" s="7"/>
      <c r="TLX1383" s="7"/>
      <c r="TLY1383" s="7"/>
      <c r="TLZ1383" s="7"/>
      <c r="TMA1383" s="7"/>
      <c r="TMB1383" s="7"/>
      <c r="TMC1383" s="7"/>
      <c r="TMD1383" s="7"/>
      <c r="TME1383" s="7"/>
      <c r="TMF1383" s="7"/>
      <c r="TMG1383" s="7"/>
      <c r="TMH1383" s="7"/>
      <c r="TMI1383" s="7"/>
      <c r="TMJ1383" s="7"/>
      <c r="TMK1383" s="7"/>
      <c r="TML1383" s="7"/>
      <c r="TMM1383" s="7"/>
      <c r="TMN1383" s="7"/>
      <c r="TMO1383" s="7"/>
      <c r="TMP1383" s="7"/>
      <c r="TMQ1383" s="7"/>
      <c r="TMR1383" s="7"/>
      <c r="TMS1383" s="7"/>
      <c r="TMT1383" s="7"/>
      <c r="TMU1383" s="7"/>
      <c r="TMV1383" s="7"/>
      <c r="TMW1383" s="7"/>
      <c r="TMX1383" s="7"/>
      <c r="TMY1383" s="7"/>
      <c r="TMZ1383" s="7"/>
      <c r="TNA1383" s="7"/>
      <c r="TNB1383" s="7"/>
      <c r="TNC1383" s="7"/>
      <c r="TND1383" s="7"/>
      <c r="TNE1383" s="7"/>
      <c r="TNF1383" s="7"/>
      <c r="TNG1383" s="7"/>
      <c r="TNH1383" s="7"/>
      <c r="TNI1383" s="7"/>
      <c r="TNJ1383" s="7"/>
      <c r="TNK1383" s="7"/>
      <c r="TNL1383" s="7"/>
      <c r="TNM1383" s="7"/>
      <c r="TNN1383" s="7"/>
      <c r="TNO1383" s="7"/>
      <c r="TNP1383" s="7"/>
      <c r="TNQ1383" s="7"/>
      <c r="TNR1383" s="7"/>
      <c r="TNS1383" s="7"/>
      <c r="TNT1383" s="7"/>
      <c r="TNU1383" s="7"/>
      <c r="TNV1383" s="7"/>
      <c r="TNW1383" s="7"/>
      <c r="TNX1383" s="7"/>
      <c r="TNY1383" s="7"/>
      <c r="TNZ1383" s="7"/>
      <c r="TOA1383" s="7"/>
      <c r="TOB1383" s="7"/>
      <c r="TOC1383" s="7"/>
      <c r="TOD1383" s="7"/>
      <c r="TOE1383" s="7"/>
      <c r="TOF1383" s="7"/>
      <c r="TOG1383" s="7"/>
      <c r="TOH1383" s="7"/>
      <c r="TOI1383" s="7"/>
      <c r="TOJ1383" s="7"/>
      <c r="TOK1383" s="7"/>
      <c r="TOL1383" s="7"/>
      <c r="TOM1383" s="7"/>
      <c r="TON1383" s="7"/>
      <c r="TOO1383" s="7"/>
      <c r="TOP1383" s="7"/>
      <c r="TOQ1383" s="7"/>
      <c r="TOR1383" s="7"/>
      <c r="TOS1383" s="7"/>
      <c r="TOT1383" s="7"/>
      <c r="TOU1383" s="7"/>
      <c r="TOV1383" s="7"/>
      <c r="TOW1383" s="7"/>
      <c r="TOX1383" s="7"/>
      <c r="TOY1383" s="7"/>
      <c r="TOZ1383" s="7"/>
      <c r="TPA1383" s="7"/>
      <c r="TPB1383" s="7"/>
      <c r="TPC1383" s="7"/>
      <c r="TPD1383" s="7"/>
      <c r="TPE1383" s="7"/>
      <c r="TPF1383" s="7"/>
      <c r="TPG1383" s="7"/>
      <c r="TPH1383" s="7"/>
      <c r="TPI1383" s="7"/>
      <c r="TPJ1383" s="7"/>
      <c r="TPK1383" s="7"/>
      <c r="TPL1383" s="7"/>
      <c r="TPM1383" s="7"/>
      <c r="TPN1383" s="7"/>
      <c r="TPO1383" s="7"/>
      <c r="TPP1383" s="7"/>
      <c r="TPQ1383" s="7"/>
      <c r="TPR1383" s="7"/>
      <c r="TPS1383" s="7"/>
      <c r="TPT1383" s="7"/>
      <c r="TPU1383" s="7"/>
      <c r="TPV1383" s="7"/>
      <c r="TPW1383" s="7"/>
      <c r="TPX1383" s="7"/>
      <c r="TPY1383" s="7"/>
      <c r="TPZ1383" s="7"/>
      <c r="TQA1383" s="7"/>
      <c r="TQB1383" s="7"/>
      <c r="TQC1383" s="7"/>
      <c r="TQD1383" s="7"/>
      <c r="TQE1383" s="7"/>
      <c r="TQF1383" s="7"/>
      <c r="TQG1383" s="7"/>
      <c r="TQH1383" s="7"/>
      <c r="TQI1383" s="7"/>
      <c r="TQJ1383" s="7"/>
      <c r="TQK1383" s="7"/>
      <c r="TQL1383" s="7"/>
      <c r="TQM1383" s="7"/>
      <c r="TQN1383" s="7"/>
      <c r="TQO1383" s="7"/>
      <c r="TQP1383" s="7"/>
      <c r="TQQ1383" s="7"/>
      <c r="TQR1383" s="7"/>
      <c r="TQS1383" s="7"/>
      <c r="TQT1383" s="7"/>
      <c r="TQU1383" s="7"/>
      <c r="TQV1383" s="7"/>
      <c r="TQW1383" s="7"/>
      <c r="TQX1383" s="7"/>
      <c r="TQY1383" s="7"/>
      <c r="TQZ1383" s="7"/>
      <c r="TRA1383" s="7"/>
      <c r="TRB1383" s="7"/>
      <c r="TRC1383" s="7"/>
      <c r="TRD1383" s="7"/>
      <c r="TRE1383" s="7"/>
      <c r="TRF1383" s="7"/>
      <c r="TRG1383" s="7"/>
      <c r="TRH1383" s="7"/>
      <c r="TRI1383" s="7"/>
      <c r="TRJ1383" s="7"/>
      <c r="TRK1383" s="7"/>
      <c r="TRL1383" s="7"/>
      <c r="TRM1383" s="7"/>
      <c r="TRN1383" s="7"/>
      <c r="TRO1383" s="7"/>
      <c r="TRP1383" s="7"/>
      <c r="TRQ1383" s="7"/>
      <c r="TRR1383" s="7"/>
      <c r="TRS1383" s="7"/>
      <c r="TRT1383" s="7"/>
      <c r="TRU1383" s="7"/>
      <c r="TRV1383" s="7"/>
      <c r="TRW1383" s="7"/>
      <c r="TRX1383" s="7"/>
      <c r="TRY1383" s="7"/>
      <c r="TRZ1383" s="7"/>
      <c r="TSA1383" s="7"/>
      <c r="TSB1383" s="7"/>
      <c r="TSC1383" s="7"/>
      <c r="TSD1383" s="7"/>
      <c r="TSE1383" s="7"/>
      <c r="TSF1383" s="7"/>
      <c r="TSG1383" s="7"/>
      <c r="TSH1383" s="7"/>
      <c r="TSI1383" s="7"/>
      <c r="TSJ1383" s="7"/>
      <c r="TSK1383" s="7"/>
      <c r="TSL1383" s="7"/>
      <c r="TSM1383" s="7"/>
      <c r="TSN1383" s="7"/>
      <c r="TSO1383" s="7"/>
      <c r="TSP1383" s="7"/>
      <c r="TSQ1383" s="7"/>
      <c r="TSR1383" s="7"/>
      <c r="TSS1383" s="7"/>
      <c r="TST1383" s="7"/>
      <c r="TSU1383" s="7"/>
      <c r="TSV1383" s="7"/>
      <c r="TSW1383" s="7"/>
      <c r="TSX1383" s="7"/>
      <c r="TSY1383" s="7"/>
      <c r="TSZ1383" s="7"/>
      <c r="TTA1383" s="7"/>
      <c r="TTB1383" s="7"/>
      <c r="TTC1383" s="7"/>
      <c r="TTD1383" s="7"/>
      <c r="TTE1383" s="7"/>
      <c r="TTF1383" s="7"/>
      <c r="TTG1383" s="7"/>
      <c r="TTH1383" s="7"/>
      <c r="TTI1383" s="7"/>
      <c r="TTJ1383" s="7"/>
      <c r="TTK1383" s="7"/>
      <c r="TTL1383" s="7"/>
      <c r="TTM1383" s="7"/>
      <c r="TTN1383" s="7"/>
      <c r="TTO1383" s="7"/>
      <c r="TTP1383" s="7"/>
      <c r="TTQ1383" s="7"/>
      <c r="TTR1383" s="7"/>
      <c r="TTS1383" s="7"/>
      <c r="TTT1383" s="7"/>
      <c r="TTU1383" s="7"/>
      <c r="TTV1383" s="7"/>
      <c r="TTW1383" s="7"/>
      <c r="TTX1383" s="7"/>
      <c r="TTY1383" s="7"/>
      <c r="TTZ1383" s="7"/>
      <c r="TUA1383" s="7"/>
      <c r="TUB1383" s="7"/>
      <c r="TUC1383" s="7"/>
      <c r="TUD1383" s="7"/>
      <c r="TUE1383" s="7"/>
      <c r="TUF1383" s="7"/>
      <c r="TUG1383" s="7"/>
      <c r="TUH1383" s="7"/>
      <c r="TUI1383" s="7"/>
      <c r="TUJ1383" s="7"/>
      <c r="TUK1383" s="7"/>
      <c r="TUL1383" s="7"/>
      <c r="TUM1383" s="7"/>
      <c r="TUN1383" s="7"/>
      <c r="TUO1383" s="7"/>
      <c r="TUP1383" s="7"/>
      <c r="TUQ1383" s="7"/>
      <c r="TUR1383" s="7"/>
      <c r="TUS1383" s="7"/>
      <c r="TUT1383" s="7"/>
      <c r="TUU1383" s="7"/>
      <c r="TUV1383" s="7"/>
      <c r="TUW1383" s="7"/>
      <c r="TUX1383" s="7"/>
      <c r="TUY1383" s="7"/>
      <c r="TUZ1383" s="7"/>
      <c r="TVA1383" s="7"/>
      <c r="TVB1383" s="7"/>
      <c r="TVC1383" s="7"/>
      <c r="TVD1383" s="7"/>
      <c r="TVE1383" s="7"/>
      <c r="TVF1383" s="7"/>
      <c r="TVG1383" s="7"/>
      <c r="TVH1383" s="7"/>
      <c r="TVI1383" s="7"/>
      <c r="TVJ1383" s="7"/>
      <c r="TVK1383" s="7"/>
      <c r="TVL1383" s="7"/>
      <c r="TVM1383" s="7"/>
      <c r="TVN1383" s="7"/>
      <c r="TVO1383" s="7"/>
      <c r="TVP1383" s="7"/>
      <c r="TVQ1383" s="7"/>
      <c r="TVR1383" s="7"/>
      <c r="TVS1383" s="7"/>
      <c r="TVT1383" s="7"/>
      <c r="TVU1383" s="7"/>
      <c r="TVV1383" s="7"/>
      <c r="TVW1383" s="7"/>
      <c r="TVX1383" s="7"/>
      <c r="TVY1383" s="7"/>
      <c r="TVZ1383" s="7"/>
      <c r="TWA1383" s="7"/>
      <c r="TWB1383" s="7"/>
      <c r="TWC1383" s="7"/>
      <c r="TWD1383" s="7"/>
      <c r="TWE1383" s="7"/>
      <c r="TWF1383" s="7"/>
      <c r="TWG1383" s="7"/>
      <c r="TWH1383" s="7"/>
      <c r="TWI1383" s="7"/>
      <c r="TWJ1383" s="7"/>
      <c r="TWK1383" s="7"/>
      <c r="TWL1383" s="7"/>
      <c r="TWM1383" s="7"/>
      <c r="TWN1383" s="7"/>
      <c r="TWO1383" s="7"/>
      <c r="TWP1383" s="7"/>
      <c r="TWQ1383" s="7"/>
      <c r="TWR1383" s="7"/>
      <c r="TWS1383" s="7"/>
      <c r="TWT1383" s="7"/>
      <c r="TWU1383" s="7"/>
      <c r="TWV1383" s="7"/>
      <c r="TWW1383" s="7"/>
      <c r="TWX1383" s="7"/>
      <c r="TWY1383" s="7"/>
      <c r="TWZ1383" s="7"/>
      <c r="TXA1383" s="7"/>
      <c r="TXB1383" s="7"/>
      <c r="TXC1383" s="7"/>
      <c r="TXD1383" s="7"/>
      <c r="TXE1383" s="7"/>
      <c r="TXF1383" s="7"/>
      <c r="TXG1383" s="7"/>
      <c r="TXH1383" s="7"/>
      <c r="TXI1383" s="7"/>
      <c r="TXJ1383" s="7"/>
      <c r="TXK1383" s="7"/>
      <c r="TXL1383" s="7"/>
      <c r="TXM1383" s="7"/>
      <c r="TXN1383" s="7"/>
      <c r="TXO1383" s="7"/>
      <c r="TXP1383" s="7"/>
      <c r="TXQ1383" s="7"/>
      <c r="TXR1383" s="7"/>
      <c r="TXS1383" s="7"/>
      <c r="TXT1383" s="7"/>
      <c r="TXU1383" s="7"/>
      <c r="TXV1383" s="7"/>
      <c r="TXW1383" s="7"/>
      <c r="TXX1383" s="7"/>
      <c r="TXY1383" s="7"/>
      <c r="TXZ1383" s="7"/>
      <c r="TYA1383" s="7"/>
      <c r="TYB1383" s="7"/>
      <c r="TYC1383" s="7"/>
      <c r="TYD1383" s="7"/>
      <c r="TYE1383" s="7"/>
      <c r="TYF1383" s="7"/>
      <c r="TYG1383" s="7"/>
      <c r="TYH1383" s="7"/>
      <c r="TYI1383" s="7"/>
      <c r="TYJ1383" s="7"/>
      <c r="TYK1383" s="7"/>
      <c r="TYL1383" s="7"/>
      <c r="TYM1383" s="7"/>
      <c r="TYN1383" s="7"/>
      <c r="TYO1383" s="7"/>
      <c r="TYP1383" s="7"/>
      <c r="TYQ1383" s="7"/>
      <c r="TYR1383" s="7"/>
      <c r="TYS1383" s="7"/>
      <c r="TYT1383" s="7"/>
      <c r="TYU1383" s="7"/>
      <c r="TYV1383" s="7"/>
      <c r="TYW1383" s="7"/>
      <c r="TYX1383" s="7"/>
      <c r="TYY1383" s="7"/>
      <c r="TYZ1383" s="7"/>
      <c r="TZA1383" s="7"/>
      <c r="TZB1383" s="7"/>
      <c r="TZC1383" s="7"/>
      <c r="TZD1383" s="7"/>
      <c r="TZE1383" s="7"/>
      <c r="TZF1383" s="7"/>
      <c r="TZG1383" s="7"/>
      <c r="TZH1383" s="7"/>
      <c r="TZI1383" s="7"/>
      <c r="TZJ1383" s="7"/>
      <c r="TZK1383" s="7"/>
      <c r="TZL1383" s="7"/>
      <c r="TZM1383" s="7"/>
      <c r="TZN1383" s="7"/>
      <c r="TZO1383" s="7"/>
      <c r="TZP1383" s="7"/>
      <c r="TZQ1383" s="7"/>
      <c r="TZR1383" s="7"/>
      <c r="TZS1383" s="7"/>
      <c r="TZT1383" s="7"/>
      <c r="TZU1383" s="7"/>
      <c r="TZV1383" s="7"/>
      <c r="TZW1383" s="7"/>
      <c r="TZX1383" s="7"/>
      <c r="TZY1383" s="7"/>
      <c r="TZZ1383" s="7"/>
      <c r="UAA1383" s="7"/>
      <c r="UAB1383" s="7"/>
      <c r="UAC1383" s="7"/>
      <c r="UAD1383" s="7"/>
      <c r="UAE1383" s="7"/>
      <c r="UAF1383" s="7"/>
      <c r="UAG1383" s="7"/>
      <c r="UAH1383" s="7"/>
      <c r="UAI1383" s="7"/>
      <c r="UAJ1383" s="7"/>
      <c r="UAK1383" s="7"/>
      <c r="UAL1383" s="7"/>
      <c r="UAM1383" s="7"/>
      <c r="UAN1383" s="7"/>
      <c r="UAO1383" s="7"/>
      <c r="UAP1383" s="7"/>
      <c r="UAQ1383" s="7"/>
      <c r="UAR1383" s="7"/>
      <c r="UAS1383" s="7"/>
      <c r="UAT1383" s="7"/>
      <c r="UAU1383" s="7"/>
      <c r="UAV1383" s="7"/>
      <c r="UAW1383" s="7"/>
      <c r="UAX1383" s="7"/>
      <c r="UAY1383" s="7"/>
      <c r="UAZ1383" s="7"/>
      <c r="UBA1383" s="7"/>
      <c r="UBB1383" s="7"/>
      <c r="UBC1383" s="7"/>
      <c r="UBD1383" s="7"/>
      <c r="UBE1383" s="7"/>
      <c r="UBF1383" s="7"/>
      <c r="UBG1383" s="7"/>
      <c r="UBH1383" s="7"/>
      <c r="UBI1383" s="7"/>
      <c r="UBJ1383" s="7"/>
      <c r="UBK1383" s="7"/>
      <c r="UBL1383" s="7"/>
      <c r="UBM1383" s="7"/>
      <c r="UBN1383" s="7"/>
      <c r="UBO1383" s="7"/>
      <c r="UBP1383" s="7"/>
      <c r="UBQ1383" s="7"/>
      <c r="UBR1383" s="7"/>
      <c r="UBS1383" s="7"/>
      <c r="UBT1383" s="7"/>
      <c r="UBU1383" s="7"/>
      <c r="UBV1383" s="7"/>
      <c r="UBW1383" s="7"/>
      <c r="UBX1383" s="7"/>
      <c r="UBY1383" s="7"/>
      <c r="UBZ1383" s="7"/>
      <c r="UCA1383" s="7"/>
      <c r="UCB1383" s="7"/>
      <c r="UCC1383" s="7"/>
      <c r="UCD1383" s="7"/>
      <c r="UCE1383" s="7"/>
      <c r="UCF1383" s="7"/>
      <c r="UCG1383" s="7"/>
      <c r="UCH1383" s="7"/>
      <c r="UCI1383" s="7"/>
      <c r="UCJ1383" s="7"/>
      <c r="UCK1383" s="7"/>
      <c r="UCL1383" s="7"/>
      <c r="UCM1383" s="7"/>
      <c r="UCN1383" s="7"/>
      <c r="UCO1383" s="7"/>
      <c r="UCP1383" s="7"/>
      <c r="UCQ1383" s="7"/>
      <c r="UCR1383" s="7"/>
      <c r="UCS1383" s="7"/>
      <c r="UCT1383" s="7"/>
      <c r="UCU1383" s="7"/>
      <c r="UCV1383" s="7"/>
      <c r="UCW1383" s="7"/>
      <c r="UCX1383" s="7"/>
      <c r="UCY1383" s="7"/>
      <c r="UCZ1383" s="7"/>
      <c r="UDA1383" s="7"/>
      <c r="UDB1383" s="7"/>
      <c r="UDC1383" s="7"/>
      <c r="UDD1383" s="7"/>
      <c r="UDE1383" s="7"/>
      <c r="UDF1383" s="7"/>
      <c r="UDG1383" s="7"/>
      <c r="UDH1383" s="7"/>
      <c r="UDI1383" s="7"/>
      <c r="UDJ1383" s="7"/>
      <c r="UDK1383" s="7"/>
      <c r="UDL1383" s="7"/>
      <c r="UDM1383" s="7"/>
      <c r="UDN1383" s="7"/>
      <c r="UDO1383" s="7"/>
      <c r="UDP1383" s="7"/>
      <c r="UDQ1383" s="7"/>
      <c r="UDR1383" s="7"/>
      <c r="UDS1383" s="7"/>
      <c r="UDT1383" s="7"/>
      <c r="UDU1383" s="7"/>
      <c r="UDV1383" s="7"/>
      <c r="UDW1383" s="7"/>
      <c r="UDX1383" s="7"/>
      <c r="UDY1383" s="7"/>
      <c r="UDZ1383" s="7"/>
      <c r="UEA1383" s="7"/>
      <c r="UEB1383" s="7"/>
      <c r="UEC1383" s="7"/>
      <c r="UED1383" s="7"/>
      <c r="UEE1383" s="7"/>
      <c r="UEF1383" s="7"/>
      <c r="UEG1383" s="7"/>
      <c r="UEH1383" s="7"/>
      <c r="UEI1383" s="7"/>
      <c r="UEJ1383" s="7"/>
      <c r="UEK1383" s="7"/>
      <c r="UEL1383" s="7"/>
      <c r="UEM1383" s="7"/>
      <c r="UEN1383" s="7"/>
      <c r="UEO1383" s="7"/>
      <c r="UEP1383" s="7"/>
      <c r="UEQ1383" s="7"/>
      <c r="UER1383" s="7"/>
      <c r="UES1383" s="7"/>
      <c r="UET1383" s="7"/>
      <c r="UEU1383" s="7"/>
      <c r="UEV1383" s="7"/>
      <c r="UEW1383" s="7"/>
      <c r="UEX1383" s="7"/>
      <c r="UEY1383" s="7"/>
      <c r="UEZ1383" s="7"/>
      <c r="UFA1383" s="7"/>
      <c r="UFB1383" s="7"/>
      <c r="UFC1383" s="7"/>
      <c r="UFD1383" s="7"/>
      <c r="UFE1383" s="7"/>
      <c r="UFF1383" s="7"/>
      <c r="UFG1383" s="7"/>
      <c r="UFH1383" s="7"/>
      <c r="UFI1383" s="7"/>
      <c r="UFJ1383" s="7"/>
      <c r="UFK1383" s="7"/>
      <c r="UFL1383" s="7"/>
      <c r="UFM1383" s="7"/>
      <c r="UFN1383" s="7"/>
      <c r="UFO1383" s="7"/>
      <c r="UFP1383" s="7"/>
      <c r="UFQ1383" s="7"/>
      <c r="UFR1383" s="7"/>
      <c r="UFS1383" s="7"/>
      <c r="UFT1383" s="7"/>
      <c r="UFU1383" s="7"/>
      <c r="UFV1383" s="7"/>
      <c r="UFW1383" s="7"/>
      <c r="UFX1383" s="7"/>
      <c r="UFY1383" s="7"/>
      <c r="UFZ1383" s="7"/>
      <c r="UGA1383" s="7"/>
      <c r="UGB1383" s="7"/>
      <c r="UGC1383" s="7"/>
      <c r="UGD1383" s="7"/>
      <c r="UGE1383" s="7"/>
      <c r="UGF1383" s="7"/>
      <c r="UGG1383" s="7"/>
      <c r="UGH1383" s="7"/>
      <c r="UGI1383" s="7"/>
      <c r="UGJ1383" s="7"/>
      <c r="UGK1383" s="7"/>
      <c r="UGL1383" s="7"/>
      <c r="UGM1383" s="7"/>
      <c r="UGN1383" s="7"/>
      <c r="UGO1383" s="7"/>
      <c r="UGP1383" s="7"/>
      <c r="UGQ1383" s="7"/>
      <c r="UGR1383" s="7"/>
      <c r="UGS1383" s="7"/>
      <c r="UGT1383" s="7"/>
      <c r="UGU1383" s="7"/>
      <c r="UGV1383" s="7"/>
      <c r="UGW1383" s="7"/>
      <c r="UGX1383" s="7"/>
      <c r="UGY1383" s="7"/>
      <c r="UGZ1383" s="7"/>
      <c r="UHA1383" s="7"/>
      <c r="UHB1383" s="7"/>
      <c r="UHC1383" s="7"/>
      <c r="UHD1383" s="7"/>
      <c r="UHE1383" s="7"/>
      <c r="UHF1383" s="7"/>
      <c r="UHG1383" s="7"/>
      <c r="UHH1383" s="7"/>
      <c r="UHI1383" s="7"/>
      <c r="UHJ1383" s="7"/>
      <c r="UHK1383" s="7"/>
      <c r="UHL1383" s="7"/>
      <c r="UHM1383" s="7"/>
      <c r="UHN1383" s="7"/>
      <c r="UHO1383" s="7"/>
      <c r="UHP1383" s="7"/>
      <c r="UHQ1383" s="7"/>
      <c r="UHR1383" s="7"/>
      <c r="UHS1383" s="7"/>
      <c r="UHT1383" s="7"/>
      <c r="UHU1383" s="7"/>
      <c r="UHV1383" s="7"/>
      <c r="UHW1383" s="7"/>
      <c r="UHX1383" s="7"/>
      <c r="UHY1383" s="7"/>
      <c r="UHZ1383" s="7"/>
      <c r="UIA1383" s="7"/>
      <c r="UIB1383" s="7"/>
      <c r="UIC1383" s="7"/>
      <c r="UID1383" s="7"/>
      <c r="UIE1383" s="7"/>
      <c r="UIF1383" s="7"/>
      <c r="UIG1383" s="7"/>
      <c r="UIH1383" s="7"/>
      <c r="UII1383" s="7"/>
      <c r="UIJ1383" s="7"/>
      <c r="UIK1383" s="7"/>
      <c r="UIL1383" s="7"/>
      <c r="UIM1383" s="7"/>
      <c r="UIN1383" s="7"/>
      <c r="UIO1383" s="7"/>
      <c r="UIP1383" s="7"/>
      <c r="UIQ1383" s="7"/>
      <c r="UIR1383" s="7"/>
      <c r="UIS1383" s="7"/>
      <c r="UIT1383" s="7"/>
      <c r="UIU1383" s="7"/>
      <c r="UIV1383" s="7"/>
      <c r="UIW1383" s="7"/>
      <c r="UIX1383" s="7"/>
      <c r="UIY1383" s="7"/>
      <c r="UIZ1383" s="7"/>
      <c r="UJA1383" s="7"/>
      <c r="UJB1383" s="7"/>
      <c r="UJC1383" s="7"/>
      <c r="UJD1383" s="7"/>
      <c r="UJE1383" s="7"/>
      <c r="UJF1383" s="7"/>
      <c r="UJG1383" s="7"/>
      <c r="UJH1383" s="7"/>
      <c r="UJI1383" s="7"/>
      <c r="UJJ1383" s="7"/>
      <c r="UJK1383" s="7"/>
      <c r="UJL1383" s="7"/>
      <c r="UJM1383" s="7"/>
      <c r="UJN1383" s="7"/>
      <c r="UJO1383" s="7"/>
      <c r="UJP1383" s="7"/>
      <c r="UJQ1383" s="7"/>
      <c r="UJR1383" s="7"/>
      <c r="UJS1383" s="7"/>
      <c r="UJT1383" s="7"/>
      <c r="UJU1383" s="7"/>
      <c r="UJV1383" s="7"/>
      <c r="UJW1383" s="7"/>
      <c r="UJX1383" s="7"/>
      <c r="UJY1383" s="7"/>
      <c r="UJZ1383" s="7"/>
      <c r="UKA1383" s="7"/>
      <c r="UKB1383" s="7"/>
      <c r="UKC1383" s="7"/>
      <c r="UKD1383" s="7"/>
      <c r="UKE1383" s="7"/>
      <c r="UKF1383" s="7"/>
      <c r="UKG1383" s="7"/>
      <c r="UKH1383" s="7"/>
      <c r="UKI1383" s="7"/>
      <c r="UKJ1383" s="7"/>
      <c r="UKK1383" s="7"/>
      <c r="UKL1383" s="7"/>
      <c r="UKM1383" s="7"/>
      <c r="UKN1383" s="7"/>
      <c r="UKO1383" s="7"/>
      <c r="UKP1383" s="7"/>
      <c r="UKQ1383" s="7"/>
      <c r="UKR1383" s="7"/>
      <c r="UKS1383" s="7"/>
      <c r="UKT1383" s="7"/>
      <c r="UKU1383" s="7"/>
      <c r="UKV1383" s="7"/>
      <c r="UKW1383" s="7"/>
      <c r="UKX1383" s="7"/>
      <c r="UKY1383" s="7"/>
      <c r="UKZ1383" s="7"/>
      <c r="ULA1383" s="7"/>
      <c r="ULB1383" s="7"/>
      <c r="ULC1383" s="7"/>
      <c r="ULD1383" s="7"/>
      <c r="ULE1383" s="7"/>
      <c r="ULF1383" s="7"/>
      <c r="ULG1383" s="7"/>
      <c r="ULH1383" s="7"/>
      <c r="ULI1383" s="7"/>
      <c r="ULJ1383" s="7"/>
      <c r="ULK1383" s="7"/>
      <c r="ULL1383" s="7"/>
      <c r="ULM1383" s="7"/>
      <c r="ULN1383" s="7"/>
      <c r="ULO1383" s="7"/>
      <c r="ULP1383" s="7"/>
      <c r="ULQ1383" s="7"/>
      <c r="ULR1383" s="7"/>
      <c r="ULS1383" s="7"/>
      <c r="ULT1383" s="7"/>
      <c r="ULU1383" s="7"/>
      <c r="ULV1383" s="7"/>
      <c r="ULW1383" s="7"/>
      <c r="ULX1383" s="7"/>
      <c r="ULY1383" s="7"/>
      <c r="ULZ1383" s="7"/>
      <c r="UMA1383" s="7"/>
      <c r="UMB1383" s="7"/>
      <c r="UMC1383" s="7"/>
      <c r="UMD1383" s="7"/>
      <c r="UME1383" s="7"/>
      <c r="UMF1383" s="7"/>
      <c r="UMG1383" s="7"/>
      <c r="UMH1383" s="7"/>
      <c r="UMI1383" s="7"/>
      <c r="UMJ1383" s="7"/>
      <c r="UMK1383" s="7"/>
      <c r="UML1383" s="7"/>
      <c r="UMM1383" s="7"/>
      <c r="UMN1383" s="7"/>
      <c r="UMO1383" s="7"/>
      <c r="UMP1383" s="7"/>
      <c r="UMQ1383" s="7"/>
      <c r="UMR1383" s="7"/>
      <c r="UMS1383" s="7"/>
      <c r="UMT1383" s="7"/>
      <c r="UMU1383" s="7"/>
      <c r="UMV1383" s="7"/>
      <c r="UMW1383" s="7"/>
      <c r="UMX1383" s="7"/>
      <c r="UMY1383" s="7"/>
      <c r="UMZ1383" s="7"/>
      <c r="UNA1383" s="7"/>
      <c r="UNB1383" s="7"/>
      <c r="UNC1383" s="7"/>
      <c r="UND1383" s="7"/>
      <c r="UNE1383" s="7"/>
      <c r="UNF1383" s="7"/>
      <c r="UNG1383" s="7"/>
      <c r="UNH1383" s="7"/>
      <c r="UNI1383" s="7"/>
      <c r="UNJ1383" s="7"/>
      <c r="UNK1383" s="7"/>
      <c r="UNL1383" s="7"/>
      <c r="UNM1383" s="7"/>
      <c r="UNN1383" s="7"/>
      <c r="UNO1383" s="7"/>
      <c r="UNP1383" s="7"/>
      <c r="UNQ1383" s="7"/>
      <c r="UNR1383" s="7"/>
      <c r="UNS1383" s="7"/>
      <c r="UNT1383" s="7"/>
      <c r="UNU1383" s="7"/>
      <c r="UNV1383" s="7"/>
      <c r="UNW1383" s="7"/>
      <c r="UNX1383" s="7"/>
      <c r="UNY1383" s="7"/>
      <c r="UNZ1383" s="7"/>
      <c r="UOA1383" s="7"/>
      <c r="UOB1383" s="7"/>
      <c r="UOC1383" s="7"/>
      <c r="UOD1383" s="7"/>
      <c r="UOE1383" s="7"/>
      <c r="UOF1383" s="7"/>
      <c r="UOG1383" s="7"/>
      <c r="UOH1383" s="7"/>
      <c r="UOI1383" s="7"/>
      <c r="UOJ1383" s="7"/>
      <c r="UOK1383" s="7"/>
      <c r="UOL1383" s="7"/>
      <c r="UOM1383" s="7"/>
      <c r="UON1383" s="7"/>
      <c r="UOO1383" s="7"/>
      <c r="UOP1383" s="7"/>
      <c r="UOQ1383" s="7"/>
      <c r="UOR1383" s="7"/>
      <c r="UOS1383" s="7"/>
      <c r="UOT1383" s="7"/>
      <c r="UOU1383" s="7"/>
      <c r="UOV1383" s="7"/>
      <c r="UOW1383" s="7"/>
      <c r="UOX1383" s="7"/>
      <c r="UOY1383" s="7"/>
      <c r="UOZ1383" s="7"/>
      <c r="UPA1383" s="7"/>
      <c r="UPB1383" s="7"/>
      <c r="UPC1383" s="7"/>
      <c r="UPD1383" s="7"/>
      <c r="UPE1383" s="7"/>
      <c r="UPF1383" s="7"/>
      <c r="UPG1383" s="7"/>
      <c r="UPH1383" s="7"/>
      <c r="UPI1383" s="7"/>
      <c r="UPJ1383" s="7"/>
      <c r="UPK1383" s="7"/>
      <c r="UPL1383" s="7"/>
      <c r="UPM1383" s="7"/>
      <c r="UPN1383" s="7"/>
      <c r="UPO1383" s="7"/>
      <c r="UPP1383" s="7"/>
      <c r="UPQ1383" s="7"/>
      <c r="UPR1383" s="7"/>
      <c r="UPS1383" s="7"/>
      <c r="UPT1383" s="7"/>
      <c r="UPU1383" s="7"/>
      <c r="UPV1383" s="7"/>
      <c r="UPW1383" s="7"/>
      <c r="UPX1383" s="7"/>
      <c r="UPY1383" s="7"/>
      <c r="UPZ1383" s="7"/>
      <c r="UQA1383" s="7"/>
      <c r="UQB1383" s="7"/>
      <c r="UQC1383" s="7"/>
      <c r="UQD1383" s="7"/>
      <c r="UQE1383" s="7"/>
      <c r="UQF1383" s="7"/>
      <c r="UQG1383" s="7"/>
      <c r="UQH1383" s="7"/>
      <c r="UQI1383" s="7"/>
      <c r="UQJ1383" s="7"/>
      <c r="UQK1383" s="7"/>
      <c r="UQL1383" s="7"/>
      <c r="UQM1383" s="7"/>
      <c r="UQN1383" s="7"/>
      <c r="UQO1383" s="7"/>
      <c r="UQP1383" s="7"/>
      <c r="UQQ1383" s="7"/>
      <c r="UQR1383" s="7"/>
      <c r="UQS1383" s="7"/>
      <c r="UQT1383" s="7"/>
      <c r="UQU1383" s="7"/>
      <c r="UQV1383" s="7"/>
      <c r="UQW1383" s="7"/>
      <c r="UQX1383" s="7"/>
      <c r="UQY1383" s="7"/>
      <c r="UQZ1383" s="7"/>
      <c r="URA1383" s="7"/>
      <c r="URB1383" s="7"/>
      <c r="URC1383" s="7"/>
      <c r="URD1383" s="7"/>
      <c r="URE1383" s="7"/>
      <c r="URF1383" s="7"/>
      <c r="URG1383" s="7"/>
      <c r="URH1383" s="7"/>
      <c r="URI1383" s="7"/>
      <c r="URJ1383" s="7"/>
      <c r="URK1383" s="7"/>
      <c r="URL1383" s="7"/>
      <c r="URM1383" s="7"/>
      <c r="URN1383" s="7"/>
      <c r="URO1383" s="7"/>
      <c r="URP1383" s="7"/>
      <c r="URQ1383" s="7"/>
      <c r="URR1383" s="7"/>
      <c r="URS1383" s="7"/>
      <c r="URT1383" s="7"/>
      <c r="URU1383" s="7"/>
      <c r="URV1383" s="7"/>
      <c r="URW1383" s="7"/>
      <c r="URX1383" s="7"/>
      <c r="URY1383" s="7"/>
      <c r="URZ1383" s="7"/>
      <c r="USA1383" s="7"/>
      <c r="USB1383" s="7"/>
      <c r="USC1383" s="7"/>
      <c r="USD1383" s="7"/>
      <c r="USE1383" s="7"/>
      <c r="USF1383" s="7"/>
      <c r="USG1383" s="7"/>
      <c r="USH1383" s="7"/>
      <c r="USI1383" s="7"/>
      <c r="USJ1383" s="7"/>
      <c r="USK1383" s="7"/>
      <c r="USL1383" s="7"/>
      <c r="USM1383" s="7"/>
      <c r="USN1383" s="7"/>
      <c r="USO1383" s="7"/>
      <c r="USP1383" s="7"/>
      <c r="USQ1383" s="7"/>
      <c r="USR1383" s="7"/>
      <c r="USS1383" s="7"/>
      <c r="UST1383" s="7"/>
      <c r="USU1383" s="7"/>
      <c r="USV1383" s="7"/>
      <c r="USW1383" s="7"/>
      <c r="USX1383" s="7"/>
      <c r="USY1383" s="7"/>
      <c r="USZ1383" s="7"/>
      <c r="UTA1383" s="7"/>
      <c r="UTB1383" s="7"/>
      <c r="UTC1383" s="7"/>
      <c r="UTD1383" s="7"/>
      <c r="UTE1383" s="7"/>
      <c r="UTF1383" s="7"/>
      <c r="UTG1383" s="7"/>
      <c r="UTH1383" s="7"/>
      <c r="UTI1383" s="7"/>
      <c r="UTJ1383" s="7"/>
      <c r="UTK1383" s="7"/>
      <c r="UTL1383" s="7"/>
      <c r="UTM1383" s="7"/>
      <c r="UTN1383" s="7"/>
      <c r="UTO1383" s="7"/>
      <c r="UTP1383" s="7"/>
      <c r="UTQ1383" s="7"/>
      <c r="UTR1383" s="7"/>
      <c r="UTS1383" s="7"/>
      <c r="UTT1383" s="7"/>
      <c r="UTU1383" s="7"/>
      <c r="UTV1383" s="7"/>
      <c r="UTW1383" s="7"/>
      <c r="UTX1383" s="7"/>
      <c r="UTY1383" s="7"/>
      <c r="UTZ1383" s="7"/>
      <c r="UUA1383" s="7"/>
      <c r="UUB1383" s="7"/>
      <c r="UUC1383" s="7"/>
      <c r="UUD1383" s="7"/>
      <c r="UUE1383" s="7"/>
      <c r="UUF1383" s="7"/>
      <c r="UUG1383" s="7"/>
      <c r="UUH1383" s="7"/>
      <c r="UUI1383" s="7"/>
      <c r="UUJ1383" s="7"/>
      <c r="UUK1383" s="7"/>
      <c r="UUL1383" s="7"/>
      <c r="UUM1383" s="7"/>
      <c r="UUN1383" s="7"/>
      <c r="UUO1383" s="7"/>
      <c r="UUP1383" s="7"/>
      <c r="UUQ1383" s="7"/>
      <c r="UUR1383" s="7"/>
      <c r="UUS1383" s="7"/>
      <c r="UUT1383" s="7"/>
      <c r="UUU1383" s="7"/>
      <c r="UUV1383" s="7"/>
      <c r="UUW1383" s="7"/>
      <c r="UUX1383" s="7"/>
      <c r="UUY1383" s="7"/>
      <c r="UUZ1383" s="7"/>
      <c r="UVA1383" s="7"/>
      <c r="UVB1383" s="7"/>
      <c r="UVC1383" s="7"/>
      <c r="UVD1383" s="7"/>
      <c r="UVE1383" s="7"/>
      <c r="UVF1383" s="7"/>
      <c r="UVG1383" s="7"/>
      <c r="UVH1383" s="7"/>
      <c r="UVI1383" s="7"/>
      <c r="UVJ1383" s="7"/>
      <c r="UVK1383" s="7"/>
      <c r="UVL1383" s="7"/>
      <c r="UVM1383" s="7"/>
      <c r="UVN1383" s="7"/>
      <c r="UVO1383" s="7"/>
      <c r="UVP1383" s="7"/>
      <c r="UVQ1383" s="7"/>
      <c r="UVR1383" s="7"/>
      <c r="UVS1383" s="7"/>
      <c r="UVT1383" s="7"/>
      <c r="UVU1383" s="7"/>
      <c r="UVV1383" s="7"/>
      <c r="UVW1383" s="7"/>
      <c r="UVX1383" s="7"/>
      <c r="UVY1383" s="7"/>
      <c r="UVZ1383" s="7"/>
      <c r="UWA1383" s="7"/>
      <c r="UWB1383" s="7"/>
      <c r="UWC1383" s="7"/>
      <c r="UWD1383" s="7"/>
      <c r="UWE1383" s="7"/>
      <c r="UWF1383" s="7"/>
      <c r="UWG1383" s="7"/>
      <c r="UWH1383" s="7"/>
      <c r="UWI1383" s="7"/>
      <c r="UWJ1383" s="7"/>
      <c r="UWK1383" s="7"/>
      <c r="UWL1383" s="7"/>
      <c r="UWM1383" s="7"/>
      <c r="UWN1383" s="7"/>
      <c r="UWO1383" s="7"/>
      <c r="UWP1383" s="7"/>
      <c r="UWQ1383" s="7"/>
      <c r="UWR1383" s="7"/>
      <c r="UWS1383" s="7"/>
      <c r="UWT1383" s="7"/>
      <c r="UWU1383" s="7"/>
      <c r="UWV1383" s="7"/>
      <c r="UWW1383" s="7"/>
      <c r="UWX1383" s="7"/>
      <c r="UWY1383" s="7"/>
      <c r="UWZ1383" s="7"/>
      <c r="UXA1383" s="7"/>
      <c r="UXB1383" s="7"/>
      <c r="UXC1383" s="7"/>
      <c r="UXD1383" s="7"/>
      <c r="UXE1383" s="7"/>
      <c r="UXF1383" s="7"/>
      <c r="UXG1383" s="7"/>
      <c r="UXH1383" s="7"/>
      <c r="UXI1383" s="7"/>
      <c r="UXJ1383" s="7"/>
      <c r="UXK1383" s="7"/>
      <c r="UXL1383" s="7"/>
      <c r="UXM1383" s="7"/>
      <c r="UXN1383" s="7"/>
      <c r="UXO1383" s="7"/>
      <c r="UXP1383" s="7"/>
      <c r="UXQ1383" s="7"/>
      <c r="UXR1383" s="7"/>
      <c r="UXS1383" s="7"/>
      <c r="UXT1383" s="7"/>
      <c r="UXU1383" s="7"/>
      <c r="UXV1383" s="7"/>
      <c r="UXW1383" s="7"/>
      <c r="UXX1383" s="7"/>
      <c r="UXY1383" s="7"/>
      <c r="UXZ1383" s="7"/>
      <c r="UYA1383" s="7"/>
      <c r="UYB1383" s="7"/>
      <c r="UYC1383" s="7"/>
      <c r="UYD1383" s="7"/>
      <c r="UYE1383" s="7"/>
      <c r="UYF1383" s="7"/>
      <c r="UYG1383" s="7"/>
      <c r="UYH1383" s="7"/>
      <c r="UYI1383" s="7"/>
      <c r="UYJ1383" s="7"/>
      <c r="UYK1383" s="7"/>
      <c r="UYL1383" s="7"/>
      <c r="UYM1383" s="7"/>
      <c r="UYN1383" s="7"/>
      <c r="UYO1383" s="7"/>
      <c r="UYP1383" s="7"/>
      <c r="UYQ1383" s="7"/>
      <c r="UYR1383" s="7"/>
      <c r="UYS1383" s="7"/>
      <c r="UYT1383" s="7"/>
      <c r="UYU1383" s="7"/>
      <c r="UYV1383" s="7"/>
      <c r="UYW1383" s="7"/>
      <c r="UYX1383" s="7"/>
      <c r="UYY1383" s="7"/>
      <c r="UYZ1383" s="7"/>
      <c r="UZA1383" s="7"/>
      <c r="UZB1383" s="7"/>
      <c r="UZC1383" s="7"/>
      <c r="UZD1383" s="7"/>
      <c r="UZE1383" s="7"/>
      <c r="UZF1383" s="7"/>
      <c r="UZG1383" s="7"/>
      <c r="UZH1383" s="7"/>
      <c r="UZI1383" s="7"/>
      <c r="UZJ1383" s="7"/>
      <c r="UZK1383" s="7"/>
      <c r="UZL1383" s="7"/>
      <c r="UZM1383" s="7"/>
      <c r="UZN1383" s="7"/>
      <c r="UZO1383" s="7"/>
      <c r="UZP1383" s="7"/>
      <c r="UZQ1383" s="7"/>
      <c r="UZR1383" s="7"/>
      <c r="UZS1383" s="7"/>
      <c r="UZT1383" s="7"/>
      <c r="UZU1383" s="7"/>
      <c r="UZV1383" s="7"/>
      <c r="UZW1383" s="7"/>
      <c r="UZX1383" s="7"/>
      <c r="UZY1383" s="7"/>
      <c r="UZZ1383" s="7"/>
      <c r="VAA1383" s="7"/>
      <c r="VAB1383" s="7"/>
      <c r="VAC1383" s="7"/>
      <c r="VAD1383" s="7"/>
      <c r="VAE1383" s="7"/>
      <c r="VAF1383" s="7"/>
      <c r="VAG1383" s="7"/>
      <c r="VAH1383" s="7"/>
      <c r="VAI1383" s="7"/>
      <c r="VAJ1383" s="7"/>
      <c r="VAK1383" s="7"/>
      <c r="VAL1383" s="7"/>
      <c r="VAM1383" s="7"/>
      <c r="VAN1383" s="7"/>
      <c r="VAO1383" s="7"/>
      <c r="VAP1383" s="7"/>
      <c r="VAQ1383" s="7"/>
      <c r="VAR1383" s="7"/>
      <c r="VAS1383" s="7"/>
      <c r="VAT1383" s="7"/>
      <c r="VAU1383" s="7"/>
      <c r="VAV1383" s="7"/>
      <c r="VAW1383" s="7"/>
      <c r="VAX1383" s="7"/>
      <c r="VAY1383" s="7"/>
      <c r="VAZ1383" s="7"/>
      <c r="VBA1383" s="7"/>
      <c r="VBB1383" s="7"/>
      <c r="VBC1383" s="7"/>
      <c r="VBD1383" s="7"/>
      <c r="VBE1383" s="7"/>
      <c r="VBF1383" s="7"/>
      <c r="VBG1383" s="7"/>
      <c r="VBH1383" s="7"/>
      <c r="VBI1383" s="7"/>
      <c r="VBJ1383" s="7"/>
      <c r="VBK1383" s="7"/>
      <c r="VBL1383" s="7"/>
      <c r="VBM1383" s="7"/>
      <c r="VBN1383" s="7"/>
      <c r="VBO1383" s="7"/>
      <c r="VBP1383" s="7"/>
      <c r="VBQ1383" s="7"/>
      <c r="VBR1383" s="7"/>
      <c r="VBS1383" s="7"/>
      <c r="VBT1383" s="7"/>
      <c r="VBU1383" s="7"/>
      <c r="VBV1383" s="7"/>
      <c r="VBW1383" s="7"/>
      <c r="VBX1383" s="7"/>
      <c r="VBY1383" s="7"/>
      <c r="VBZ1383" s="7"/>
      <c r="VCA1383" s="7"/>
      <c r="VCB1383" s="7"/>
      <c r="VCC1383" s="7"/>
      <c r="VCD1383" s="7"/>
      <c r="VCE1383" s="7"/>
      <c r="VCF1383" s="7"/>
      <c r="VCG1383" s="7"/>
      <c r="VCH1383" s="7"/>
      <c r="VCI1383" s="7"/>
      <c r="VCJ1383" s="7"/>
      <c r="VCK1383" s="7"/>
      <c r="VCL1383" s="7"/>
      <c r="VCM1383" s="7"/>
      <c r="VCN1383" s="7"/>
      <c r="VCO1383" s="7"/>
      <c r="VCP1383" s="7"/>
      <c r="VCQ1383" s="7"/>
      <c r="VCR1383" s="7"/>
      <c r="VCS1383" s="7"/>
      <c r="VCT1383" s="7"/>
      <c r="VCU1383" s="7"/>
      <c r="VCV1383" s="7"/>
      <c r="VCW1383" s="7"/>
      <c r="VCX1383" s="7"/>
      <c r="VCY1383" s="7"/>
      <c r="VCZ1383" s="7"/>
      <c r="VDA1383" s="7"/>
      <c r="VDB1383" s="7"/>
      <c r="VDC1383" s="7"/>
      <c r="VDD1383" s="7"/>
      <c r="VDE1383" s="7"/>
      <c r="VDF1383" s="7"/>
      <c r="VDG1383" s="7"/>
      <c r="VDH1383" s="7"/>
      <c r="VDI1383" s="7"/>
      <c r="VDJ1383" s="7"/>
      <c r="VDK1383" s="7"/>
      <c r="VDL1383" s="7"/>
      <c r="VDM1383" s="7"/>
      <c r="VDN1383" s="7"/>
      <c r="VDO1383" s="7"/>
      <c r="VDP1383" s="7"/>
      <c r="VDQ1383" s="7"/>
      <c r="VDR1383" s="7"/>
      <c r="VDS1383" s="7"/>
      <c r="VDT1383" s="7"/>
      <c r="VDU1383" s="7"/>
      <c r="VDV1383" s="7"/>
      <c r="VDW1383" s="7"/>
      <c r="VDX1383" s="7"/>
      <c r="VDY1383" s="7"/>
      <c r="VDZ1383" s="7"/>
      <c r="VEA1383" s="7"/>
      <c r="VEB1383" s="7"/>
      <c r="VEC1383" s="7"/>
      <c r="VED1383" s="7"/>
      <c r="VEE1383" s="7"/>
      <c r="VEF1383" s="7"/>
      <c r="VEG1383" s="7"/>
      <c r="VEH1383" s="7"/>
      <c r="VEI1383" s="7"/>
      <c r="VEJ1383" s="7"/>
      <c r="VEK1383" s="7"/>
      <c r="VEL1383" s="7"/>
      <c r="VEM1383" s="7"/>
      <c r="VEN1383" s="7"/>
      <c r="VEO1383" s="7"/>
      <c r="VEP1383" s="7"/>
      <c r="VEQ1383" s="7"/>
      <c r="VER1383" s="7"/>
      <c r="VES1383" s="7"/>
      <c r="VET1383" s="7"/>
      <c r="VEU1383" s="7"/>
      <c r="VEV1383" s="7"/>
      <c r="VEW1383" s="7"/>
      <c r="VEX1383" s="7"/>
      <c r="VEY1383" s="7"/>
      <c r="VEZ1383" s="7"/>
      <c r="VFA1383" s="7"/>
      <c r="VFB1383" s="7"/>
      <c r="VFC1383" s="7"/>
      <c r="VFD1383" s="7"/>
      <c r="VFE1383" s="7"/>
      <c r="VFF1383" s="7"/>
      <c r="VFG1383" s="7"/>
      <c r="VFH1383" s="7"/>
      <c r="VFI1383" s="7"/>
      <c r="VFJ1383" s="7"/>
      <c r="VFK1383" s="7"/>
      <c r="VFL1383" s="7"/>
      <c r="VFM1383" s="7"/>
      <c r="VFN1383" s="7"/>
      <c r="VFO1383" s="7"/>
      <c r="VFP1383" s="7"/>
      <c r="VFQ1383" s="7"/>
      <c r="VFR1383" s="7"/>
      <c r="VFS1383" s="7"/>
      <c r="VFT1383" s="7"/>
      <c r="VFU1383" s="7"/>
      <c r="VFV1383" s="7"/>
      <c r="VFW1383" s="7"/>
      <c r="VFX1383" s="7"/>
      <c r="VFY1383" s="7"/>
      <c r="VFZ1383" s="7"/>
      <c r="VGA1383" s="7"/>
      <c r="VGB1383" s="7"/>
      <c r="VGC1383" s="7"/>
      <c r="VGD1383" s="7"/>
      <c r="VGE1383" s="7"/>
      <c r="VGF1383" s="7"/>
      <c r="VGG1383" s="7"/>
      <c r="VGH1383" s="7"/>
      <c r="VGI1383" s="7"/>
      <c r="VGJ1383" s="7"/>
      <c r="VGK1383" s="7"/>
      <c r="VGL1383" s="7"/>
      <c r="VGM1383" s="7"/>
      <c r="VGN1383" s="7"/>
      <c r="VGO1383" s="7"/>
      <c r="VGP1383" s="7"/>
      <c r="VGQ1383" s="7"/>
      <c r="VGR1383" s="7"/>
      <c r="VGS1383" s="7"/>
      <c r="VGT1383" s="7"/>
      <c r="VGU1383" s="7"/>
      <c r="VGV1383" s="7"/>
      <c r="VGW1383" s="7"/>
      <c r="VGX1383" s="7"/>
      <c r="VGY1383" s="7"/>
      <c r="VGZ1383" s="7"/>
      <c r="VHA1383" s="7"/>
      <c r="VHB1383" s="7"/>
      <c r="VHC1383" s="7"/>
      <c r="VHD1383" s="7"/>
      <c r="VHE1383" s="7"/>
      <c r="VHF1383" s="7"/>
      <c r="VHG1383" s="7"/>
      <c r="VHH1383" s="7"/>
      <c r="VHI1383" s="7"/>
      <c r="VHJ1383" s="7"/>
      <c r="VHK1383" s="7"/>
      <c r="VHL1383" s="7"/>
      <c r="VHM1383" s="7"/>
      <c r="VHN1383" s="7"/>
      <c r="VHO1383" s="7"/>
      <c r="VHP1383" s="7"/>
      <c r="VHQ1383" s="7"/>
      <c r="VHR1383" s="7"/>
      <c r="VHS1383" s="7"/>
      <c r="VHT1383" s="7"/>
      <c r="VHU1383" s="7"/>
      <c r="VHV1383" s="7"/>
      <c r="VHW1383" s="7"/>
      <c r="VHX1383" s="7"/>
      <c r="VHY1383" s="7"/>
      <c r="VHZ1383" s="7"/>
      <c r="VIA1383" s="7"/>
      <c r="VIB1383" s="7"/>
      <c r="VIC1383" s="7"/>
      <c r="VID1383" s="7"/>
      <c r="VIE1383" s="7"/>
      <c r="VIF1383" s="7"/>
      <c r="VIG1383" s="7"/>
      <c r="VIH1383" s="7"/>
      <c r="VII1383" s="7"/>
      <c r="VIJ1383" s="7"/>
      <c r="VIK1383" s="7"/>
      <c r="VIL1383" s="7"/>
      <c r="VIM1383" s="7"/>
      <c r="VIN1383" s="7"/>
      <c r="VIO1383" s="7"/>
      <c r="VIP1383" s="7"/>
      <c r="VIQ1383" s="7"/>
      <c r="VIR1383" s="7"/>
      <c r="VIS1383" s="7"/>
      <c r="VIT1383" s="7"/>
      <c r="VIU1383" s="7"/>
      <c r="VIV1383" s="7"/>
      <c r="VIW1383" s="7"/>
      <c r="VIX1383" s="7"/>
      <c r="VIY1383" s="7"/>
      <c r="VIZ1383" s="7"/>
      <c r="VJA1383" s="7"/>
      <c r="VJB1383" s="7"/>
      <c r="VJC1383" s="7"/>
      <c r="VJD1383" s="7"/>
      <c r="VJE1383" s="7"/>
      <c r="VJF1383" s="7"/>
      <c r="VJG1383" s="7"/>
      <c r="VJH1383" s="7"/>
      <c r="VJI1383" s="7"/>
      <c r="VJJ1383" s="7"/>
      <c r="VJK1383" s="7"/>
      <c r="VJL1383" s="7"/>
      <c r="VJM1383" s="7"/>
      <c r="VJN1383" s="7"/>
      <c r="VJO1383" s="7"/>
      <c r="VJP1383" s="7"/>
      <c r="VJQ1383" s="7"/>
      <c r="VJR1383" s="7"/>
      <c r="VJS1383" s="7"/>
      <c r="VJT1383" s="7"/>
      <c r="VJU1383" s="7"/>
      <c r="VJV1383" s="7"/>
      <c r="VJW1383" s="7"/>
      <c r="VJX1383" s="7"/>
      <c r="VJY1383" s="7"/>
      <c r="VJZ1383" s="7"/>
      <c r="VKA1383" s="7"/>
      <c r="VKB1383" s="7"/>
      <c r="VKC1383" s="7"/>
      <c r="VKD1383" s="7"/>
      <c r="VKE1383" s="7"/>
      <c r="VKF1383" s="7"/>
      <c r="VKG1383" s="7"/>
      <c r="VKH1383" s="7"/>
      <c r="VKI1383" s="7"/>
      <c r="VKJ1383" s="7"/>
      <c r="VKK1383" s="7"/>
      <c r="VKL1383" s="7"/>
      <c r="VKM1383" s="7"/>
      <c r="VKN1383" s="7"/>
      <c r="VKO1383" s="7"/>
      <c r="VKP1383" s="7"/>
      <c r="VKQ1383" s="7"/>
      <c r="VKR1383" s="7"/>
      <c r="VKS1383" s="7"/>
      <c r="VKT1383" s="7"/>
      <c r="VKU1383" s="7"/>
      <c r="VKV1383" s="7"/>
      <c r="VKW1383" s="7"/>
      <c r="VKX1383" s="7"/>
      <c r="VKY1383" s="7"/>
      <c r="VKZ1383" s="7"/>
      <c r="VLA1383" s="7"/>
      <c r="VLB1383" s="7"/>
      <c r="VLC1383" s="7"/>
      <c r="VLD1383" s="7"/>
      <c r="VLE1383" s="7"/>
      <c r="VLF1383" s="7"/>
      <c r="VLG1383" s="7"/>
      <c r="VLH1383" s="7"/>
      <c r="VLI1383" s="7"/>
      <c r="VLJ1383" s="7"/>
      <c r="VLK1383" s="7"/>
      <c r="VLL1383" s="7"/>
      <c r="VLM1383" s="7"/>
      <c r="VLN1383" s="7"/>
      <c r="VLO1383" s="7"/>
      <c r="VLP1383" s="7"/>
      <c r="VLQ1383" s="7"/>
      <c r="VLR1383" s="7"/>
      <c r="VLS1383" s="7"/>
      <c r="VLT1383" s="7"/>
      <c r="VLU1383" s="7"/>
      <c r="VLV1383" s="7"/>
      <c r="VLW1383" s="7"/>
      <c r="VLX1383" s="7"/>
      <c r="VLY1383" s="7"/>
      <c r="VLZ1383" s="7"/>
      <c r="VMA1383" s="7"/>
      <c r="VMB1383" s="7"/>
      <c r="VMC1383" s="7"/>
      <c r="VMD1383" s="7"/>
      <c r="VME1383" s="7"/>
      <c r="VMF1383" s="7"/>
      <c r="VMG1383" s="7"/>
      <c r="VMH1383" s="7"/>
      <c r="VMI1383" s="7"/>
      <c r="VMJ1383" s="7"/>
      <c r="VMK1383" s="7"/>
      <c r="VML1383" s="7"/>
      <c r="VMM1383" s="7"/>
      <c r="VMN1383" s="7"/>
      <c r="VMO1383" s="7"/>
      <c r="VMP1383" s="7"/>
      <c r="VMQ1383" s="7"/>
      <c r="VMR1383" s="7"/>
      <c r="VMS1383" s="7"/>
      <c r="VMT1383" s="7"/>
      <c r="VMU1383" s="7"/>
      <c r="VMV1383" s="7"/>
      <c r="VMW1383" s="7"/>
      <c r="VMX1383" s="7"/>
      <c r="VMY1383" s="7"/>
      <c r="VMZ1383" s="7"/>
      <c r="VNA1383" s="7"/>
      <c r="VNB1383" s="7"/>
      <c r="VNC1383" s="7"/>
      <c r="VND1383" s="7"/>
      <c r="VNE1383" s="7"/>
      <c r="VNF1383" s="7"/>
      <c r="VNG1383" s="7"/>
      <c r="VNH1383" s="7"/>
      <c r="VNI1383" s="7"/>
      <c r="VNJ1383" s="7"/>
      <c r="VNK1383" s="7"/>
      <c r="VNL1383" s="7"/>
      <c r="VNM1383" s="7"/>
      <c r="VNN1383" s="7"/>
      <c r="VNO1383" s="7"/>
      <c r="VNP1383" s="7"/>
      <c r="VNQ1383" s="7"/>
      <c r="VNR1383" s="7"/>
      <c r="VNS1383" s="7"/>
      <c r="VNT1383" s="7"/>
      <c r="VNU1383" s="7"/>
      <c r="VNV1383" s="7"/>
      <c r="VNW1383" s="7"/>
      <c r="VNX1383" s="7"/>
      <c r="VNY1383" s="7"/>
      <c r="VNZ1383" s="7"/>
      <c r="VOA1383" s="7"/>
      <c r="VOB1383" s="7"/>
      <c r="VOC1383" s="7"/>
      <c r="VOD1383" s="7"/>
      <c r="VOE1383" s="7"/>
      <c r="VOF1383" s="7"/>
      <c r="VOG1383" s="7"/>
      <c r="VOH1383" s="7"/>
      <c r="VOI1383" s="7"/>
      <c r="VOJ1383" s="7"/>
      <c r="VOK1383" s="7"/>
      <c r="VOL1383" s="7"/>
      <c r="VOM1383" s="7"/>
      <c r="VON1383" s="7"/>
      <c r="VOO1383" s="7"/>
      <c r="VOP1383" s="7"/>
      <c r="VOQ1383" s="7"/>
      <c r="VOR1383" s="7"/>
      <c r="VOS1383" s="7"/>
      <c r="VOT1383" s="7"/>
      <c r="VOU1383" s="7"/>
      <c r="VOV1383" s="7"/>
      <c r="VOW1383" s="7"/>
      <c r="VOX1383" s="7"/>
      <c r="VOY1383" s="7"/>
      <c r="VOZ1383" s="7"/>
      <c r="VPA1383" s="7"/>
      <c r="VPB1383" s="7"/>
      <c r="VPC1383" s="7"/>
      <c r="VPD1383" s="7"/>
      <c r="VPE1383" s="7"/>
      <c r="VPF1383" s="7"/>
      <c r="VPG1383" s="7"/>
      <c r="VPH1383" s="7"/>
      <c r="VPI1383" s="7"/>
      <c r="VPJ1383" s="7"/>
      <c r="VPK1383" s="7"/>
      <c r="VPL1383" s="7"/>
      <c r="VPM1383" s="7"/>
      <c r="VPN1383" s="7"/>
      <c r="VPO1383" s="7"/>
      <c r="VPP1383" s="7"/>
      <c r="VPQ1383" s="7"/>
      <c r="VPR1383" s="7"/>
      <c r="VPS1383" s="7"/>
      <c r="VPT1383" s="7"/>
      <c r="VPU1383" s="7"/>
      <c r="VPV1383" s="7"/>
      <c r="VPW1383" s="7"/>
      <c r="VPX1383" s="7"/>
      <c r="VPY1383" s="7"/>
      <c r="VPZ1383" s="7"/>
      <c r="VQA1383" s="7"/>
      <c r="VQB1383" s="7"/>
      <c r="VQC1383" s="7"/>
      <c r="VQD1383" s="7"/>
      <c r="VQE1383" s="7"/>
      <c r="VQF1383" s="7"/>
      <c r="VQG1383" s="7"/>
      <c r="VQH1383" s="7"/>
      <c r="VQI1383" s="7"/>
      <c r="VQJ1383" s="7"/>
      <c r="VQK1383" s="7"/>
      <c r="VQL1383" s="7"/>
      <c r="VQM1383" s="7"/>
      <c r="VQN1383" s="7"/>
      <c r="VQO1383" s="7"/>
      <c r="VQP1383" s="7"/>
      <c r="VQQ1383" s="7"/>
      <c r="VQR1383" s="7"/>
      <c r="VQS1383" s="7"/>
      <c r="VQT1383" s="7"/>
      <c r="VQU1383" s="7"/>
      <c r="VQV1383" s="7"/>
      <c r="VQW1383" s="7"/>
      <c r="VQX1383" s="7"/>
      <c r="VQY1383" s="7"/>
      <c r="VQZ1383" s="7"/>
      <c r="VRA1383" s="7"/>
      <c r="VRB1383" s="7"/>
      <c r="VRC1383" s="7"/>
      <c r="VRD1383" s="7"/>
      <c r="VRE1383" s="7"/>
      <c r="VRF1383" s="7"/>
      <c r="VRG1383" s="7"/>
      <c r="VRH1383" s="7"/>
      <c r="VRI1383" s="7"/>
      <c r="VRJ1383" s="7"/>
      <c r="VRK1383" s="7"/>
      <c r="VRL1383" s="7"/>
      <c r="VRM1383" s="7"/>
      <c r="VRN1383" s="7"/>
      <c r="VRO1383" s="7"/>
      <c r="VRP1383" s="7"/>
      <c r="VRQ1383" s="7"/>
      <c r="VRR1383" s="7"/>
      <c r="VRS1383" s="7"/>
      <c r="VRT1383" s="7"/>
      <c r="VRU1383" s="7"/>
      <c r="VRV1383" s="7"/>
      <c r="VRW1383" s="7"/>
      <c r="VRX1383" s="7"/>
      <c r="VRY1383" s="7"/>
      <c r="VRZ1383" s="7"/>
      <c r="VSA1383" s="7"/>
      <c r="VSB1383" s="7"/>
      <c r="VSC1383" s="7"/>
      <c r="VSD1383" s="7"/>
      <c r="VSE1383" s="7"/>
      <c r="VSF1383" s="7"/>
      <c r="VSG1383" s="7"/>
      <c r="VSH1383" s="7"/>
      <c r="VSI1383" s="7"/>
      <c r="VSJ1383" s="7"/>
      <c r="VSK1383" s="7"/>
      <c r="VSL1383" s="7"/>
      <c r="VSM1383" s="7"/>
      <c r="VSN1383" s="7"/>
      <c r="VSO1383" s="7"/>
      <c r="VSP1383" s="7"/>
      <c r="VSQ1383" s="7"/>
      <c r="VSR1383" s="7"/>
      <c r="VSS1383" s="7"/>
      <c r="VST1383" s="7"/>
      <c r="VSU1383" s="7"/>
      <c r="VSV1383" s="7"/>
      <c r="VSW1383" s="7"/>
      <c r="VSX1383" s="7"/>
      <c r="VSY1383" s="7"/>
      <c r="VSZ1383" s="7"/>
      <c r="VTA1383" s="7"/>
      <c r="VTB1383" s="7"/>
      <c r="VTC1383" s="7"/>
      <c r="VTD1383" s="7"/>
      <c r="VTE1383" s="7"/>
      <c r="VTF1383" s="7"/>
      <c r="VTG1383" s="7"/>
      <c r="VTH1383" s="7"/>
      <c r="VTI1383" s="7"/>
      <c r="VTJ1383" s="7"/>
      <c r="VTK1383" s="7"/>
      <c r="VTL1383" s="7"/>
      <c r="VTM1383" s="7"/>
      <c r="VTN1383" s="7"/>
      <c r="VTO1383" s="7"/>
      <c r="VTP1383" s="7"/>
      <c r="VTQ1383" s="7"/>
      <c r="VTR1383" s="7"/>
      <c r="VTS1383" s="7"/>
      <c r="VTT1383" s="7"/>
      <c r="VTU1383" s="7"/>
      <c r="VTV1383" s="7"/>
      <c r="VTW1383" s="7"/>
      <c r="VTX1383" s="7"/>
      <c r="VTY1383" s="7"/>
      <c r="VTZ1383" s="7"/>
      <c r="VUA1383" s="7"/>
      <c r="VUB1383" s="7"/>
      <c r="VUC1383" s="7"/>
      <c r="VUD1383" s="7"/>
      <c r="VUE1383" s="7"/>
      <c r="VUF1383" s="7"/>
      <c r="VUG1383" s="7"/>
      <c r="VUH1383" s="7"/>
      <c r="VUI1383" s="7"/>
      <c r="VUJ1383" s="7"/>
      <c r="VUK1383" s="7"/>
      <c r="VUL1383" s="7"/>
      <c r="VUM1383" s="7"/>
      <c r="VUN1383" s="7"/>
      <c r="VUO1383" s="7"/>
      <c r="VUP1383" s="7"/>
      <c r="VUQ1383" s="7"/>
      <c r="VUR1383" s="7"/>
      <c r="VUS1383" s="7"/>
      <c r="VUT1383" s="7"/>
      <c r="VUU1383" s="7"/>
      <c r="VUV1383" s="7"/>
      <c r="VUW1383" s="7"/>
      <c r="VUX1383" s="7"/>
      <c r="VUY1383" s="7"/>
      <c r="VUZ1383" s="7"/>
      <c r="VVA1383" s="7"/>
      <c r="VVB1383" s="7"/>
      <c r="VVC1383" s="7"/>
      <c r="VVD1383" s="7"/>
      <c r="VVE1383" s="7"/>
      <c r="VVF1383" s="7"/>
      <c r="VVG1383" s="7"/>
      <c r="VVH1383" s="7"/>
      <c r="VVI1383" s="7"/>
      <c r="VVJ1383" s="7"/>
      <c r="VVK1383" s="7"/>
      <c r="VVL1383" s="7"/>
      <c r="VVM1383" s="7"/>
      <c r="VVN1383" s="7"/>
      <c r="VVO1383" s="7"/>
      <c r="VVP1383" s="7"/>
      <c r="VVQ1383" s="7"/>
      <c r="VVR1383" s="7"/>
      <c r="VVS1383" s="7"/>
      <c r="VVT1383" s="7"/>
      <c r="VVU1383" s="7"/>
      <c r="VVV1383" s="7"/>
      <c r="VVW1383" s="7"/>
      <c r="VVX1383" s="7"/>
      <c r="VVY1383" s="7"/>
      <c r="VVZ1383" s="7"/>
      <c r="VWA1383" s="7"/>
      <c r="VWB1383" s="7"/>
      <c r="VWC1383" s="7"/>
      <c r="VWD1383" s="7"/>
      <c r="VWE1383" s="7"/>
      <c r="VWF1383" s="7"/>
      <c r="VWG1383" s="7"/>
      <c r="VWH1383" s="7"/>
      <c r="VWI1383" s="7"/>
      <c r="VWJ1383" s="7"/>
      <c r="VWK1383" s="7"/>
      <c r="VWL1383" s="7"/>
      <c r="VWM1383" s="7"/>
      <c r="VWN1383" s="7"/>
      <c r="VWO1383" s="7"/>
      <c r="VWP1383" s="7"/>
      <c r="VWQ1383" s="7"/>
      <c r="VWR1383" s="7"/>
      <c r="VWS1383" s="7"/>
      <c r="VWT1383" s="7"/>
      <c r="VWU1383" s="7"/>
      <c r="VWV1383" s="7"/>
      <c r="VWW1383" s="7"/>
      <c r="VWX1383" s="7"/>
      <c r="VWY1383" s="7"/>
      <c r="VWZ1383" s="7"/>
      <c r="VXA1383" s="7"/>
      <c r="VXB1383" s="7"/>
      <c r="VXC1383" s="7"/>
      <c r="VXD1383" s="7"/>
      <c r="VXE1383" s="7"/>
      <c r="VXF1383" s="7"/>
      <c r="VXG1383" s="7"/>
      <c r="VXH1383" s="7"/>
      <c r="VXI1383" s="7"/>
      <c r="VXJ1383" s="7"/>
      <c r="VXK1383" s="7"/>
      <c r="VXL1383" s="7"/>
      <c r="VXM1383" s="7"/>
      <c r="VXN1383" s="7"/>
      <c r="VXO1383" s="7"/>
      <c r="VXP1383" s="7"/>
      <c r="VXQ1383" s="7"/>
      <c r="VXR1383" s="7"/>
      <c r="VXS1383" s="7"/>
      <c r="VXT1383" s="7"/>
      <c r="VXU1383" s="7"/>
      <c r="VXV1383" s="7"/>
      <c r="VXW1383" s="7"/>
      <c r="VXX1383" s="7"/>
      <c r="VXY1383" s="7"/>
      <c r="VXZ1383" s="7"/>
      <c r="VYA1383" s="7"/>
      <c r="VYB1383" s="7"/>
      <c r="VYC1383" s="7"/>
      <c r="VYD1383" s="7"/>
      <c r="VYE1383" s="7"/>
      <c r="VYF1383" s="7"/>
      <c r="VYG1383" s="7"/>
      <c r="VYH1383" s="7"/>
      <c r="VYI1383" s="7"/>
      <c r="VYJ1383" s="7"/>
      <c r="VYK1383" s="7"/>
      <c r="VYL1383" s="7"/>
      <c r="VYM1383" s="7"/>
      <c r="VYN1383" s="7"/>
      <c r="VYO1383" s="7"/>
      <c r="VYP1383" s="7"/>
      <c r="VYQ1383" s="7"/>
      <c r="VYR1383" s="7"/>
      <c r="VYS1383" s="7"/>
      <c r="VYT1383" s="7"/>
      <c r="VYU1383" s="7"/>
      <c r="VYV1383" s="7"/>
      <c r="VYW1383" s="7"/>
      <c r="VYX1383" s="7"/>
      <c r="VYY1383" s="7"/>
      <c r="VYZ1383" s="7"/>
      <c r="VZA1383" s="7"/>
      <c r="VZB1383" s="7"/>
      <c r="VZC1383" s="7"/>
      <c r="VZD1383" s="7"/>
      <c r="VZE1383" s="7"/>
      <c r="VZF1383" s="7"/>
      <c r="VZG1383" s="7"/>
      <c r="VZH1383" s="7"/>
      <c r="VZI1383" s="7"/>
      <c r="VZJ1383" s="7"/>
      <c r="VZK1383" s="7"/>
      <c r="VZL1383" s="7"/>
      <c r="VZM1383" s="7"/>
      <c r="VZN1383" s="7"/>
      <c r="VZO1383" s="7"/>
      <c r="VZP1383" s="7"/>
      <c r="VZQ1383" s="7"/>
      <c r="VZR1383" s="7"/>
      <c r="VZS1383" s="7"/>
      <c r="VZT1383" s="7"/>
      <c r="VZU1383" s="7"/>
      <c r="VZV1383" s="7"/>
      <c r="VZW1383" s="7"/>
      <c r="VZX1383" s="7"/>
      <c r="VZY1383" s="7"/>
      <c r="VZZ1383" s="7"/>
      <c r="WAA1383" s="7"/>
      <c r="WAB1383" s="7"/>
      <c r="WAC1383" s="7"/>
      <c r="WAD1383" s="7"/>
      <c r="WAE1383" s="7"/>
      <c r="WAF1383" s="7"/>
      <c r="WAG1383" s="7"/>
      <c r="WAH1383" s="7"/>
      <c r="WAI1383" s="7"/>
      <c r="WAJ1383" s="7"/>
      <c r="WAK1383" s="7"/>
      <c r="WAL1383" s="7"/>
      <c r="WAM1383" s="7"/>
      <c r="WAN1383" s="7"/>
      <c r="WAO1383" s="7"/>
      <c r="WAP1383" s="7"/>
      <c r="WAQ1383" s="7"/>
      <c r="WAR1383" s="7"/>
      <c r="WAS1383" s="7"/>
      <c r="WAT1383" s="7"/>
      <c r="WAU1383" s="7"/>
      <c r="WAV1383" s="7"/>
      <c r="WAW1383" s="7"/>
      <c r="WAX1383" s="7"/>
      <c r="WAY1383" s="7"/>
      <c r="WAZ1383" s="7"/>
      <c r="WBA1383" s="7"/>
      <c r="WBB1383" s="7"/>
      <c r="WBC1383" s="7"/>
      <c r="WBD1383" s="7"/>
      <c r="WBE1383" s="7"/>
      <c r="WBF1383" s="7"/>
      <c r="WBG1383" s="7"/>
      <c r="WBH1383" s="7"/>
      <c r="WBI1383" s="7"/>
      <c r="WBJ1383" s="7"/>
      <c r="WBK1383" s="7"/>
      <c r="WBL1383" s="7"/>
      <c r="WBM1383" s="7"/>
      <c r="WBN1383" s="7"/>
      <c r="WBO1383" s="7"/>
      <c r="WBP1383" s="7"/>
      <c r="WBQ1383" s="7"/>
      <c r="WBR1383" s="7"/>
      <c r="WBS1383" s="7"/>
      <c r="WBT1383" s="7"/>
      <c r="WBU1383" s="7"/>
      <c r="WBV1383" s="7"/>
      <c r="WBW1383" s="7"/>
      <c r="WBX1383" s="7"/>
      <c r="WBY1383" s="7"/>
      <c r="WBZ1383" s="7"/>
      <c r="WCA1383" s="7"/>
      <c r="WCB1383" s="7"/>
      <c r="WCC1383" s="7"/>
      <c r="WCD1383" s="7"/>
      <c r="WCE1383" s="7"/>
      <c r="WCF1383" s="7"/>
      <c r="WCG1383" s="7"/>
      <c r="WCH1383" s="7"/>
      <c r="WCI1383" s="7"/>
      <c r="WCJ1383" s="7"/>
      <c r="WCK1383" s="7"/>
      <c r="WCL1383" s="7"/>
      <c r="WCM1383" s="7"/>
      <c r="WCN1383" s="7"/>
      <c r="WCO1383" s="7"/>
      <c r="WCP1383" s="7"/>
      <c r="WCQ1383" s="7"/>
      <c r="WCR1383" s="7"/>
      <c r="WCS1383" s="7"/>
      <c r="WCT1383" s="7"/>
      <c r="WCU1383" s="7"/>
      <c r="WCV1383" s="7"/>
      <c r="WCW1383" s="7"/>
      <c r="WCX1383" s="7"/>
      <c r="WCY1383" s="7"/>
      <c r="WCZ1383" s="7"/>
      <c r="WDA1383" s="7"/>
      <c r="WDB1383" s="7"/>
      <c r="WDC1383" s="7"/>
      <c r="WDD1383" s="7"/>
      <c r="WDE1383" s="7"/>
      <c r="WDF1383" s="7"/>
      <c r="WDG1383" s="7"/>
      <c r="WDH1383" s="7"/>
      <c r="WDI1383" s="7"/>
      <c r="WDJ1383" s="7"/>
      <c r="WDK1383" s="7"/>
      <c r="WDL1383" s="7"/>
      <c r="WDM1383" s="7"/>
      <c r="WDN1383" s="7"/>
      <c r="WDO1383" s="7"/>
      <c r="WDP1383" s="7"/>
      <c r="WDQ1383" s="7"/>
      <c r="WDR1383" s="7"/>
      <c r="WDS1383" s="7"/>
      <c r="WDT1383" s="7"/>
      <c r="WDU1383" s="7"/>
      <c r="WDV1383" s="7"/>
      <c r="WDW1383" s="7"/>
      <c r="WDX1383" s="7"/>
      <c r="WDY1383" s="7"/>
      <c r="WDZ1383" s="7"/>
      <c r="WEA1383" s="7"/>
      <c r="WEB1383" s="7"/>
      <c r="WEC1383" s="7"/>
      <c r="WED1383" s="7"/>
      <c r="WEE1383" s="7"/>
      <c r="WEF1383" s="7"/>
      <c r="WEG1383" s="7"/>
      <c r="WEH1383" s="7"/>
      <c r="WEI1383" s="7"/>
      <c r="WEJ1383" s="7"/>
      <c r="WEK1383" s="7"/>
      <c r="WEL1383" s="7"/>
      <c r="WEM1383" s="7"/>
      <c r="WEN1383" s="7"/>
      <c r="WEO1383" s="7"/>
      <c r="WEP1383" s="7"/>
      <c r="WEQ1383" s="7"/>
      <c r="WER1383" s="7"/>
      <c r="WES1383" s="7"/>
      <c r="WET1383" s="7"/>
      <c r="WEU1383" s="7"/>
      <c r="WEV1383" s="7"/>
      <c r="WEW1383" s="7"/>
      <c r="WEX1383" s="7"/>
      <c r="WEY1383" s="7"/>
      <c r="WEZ1383" s="7"/>
      <c r="WFA1383" s="7"/>
      <c r="WFB1383" s="7"/>
      <c r="WFC1383" s="7"/>
      <c r="WFD1383" s="7"/>
      <c r="WFE1383" s="7"/>
      <c r="WFF1383" s="7"/>
      <c r="WFG1383" s="7"/>
      <c r="WFH1383" s="7"/>
      <c r="WFI1383" s="7"/>
      <c r="WFJ1383" s="7"/>
      <c r="WFK1383" s="7"/>
      <c r="WFL1383" s="7"/>
      <c r="WFM1383" s="7"/>
      <c r="WFN1383" s="7"/>
      <c r="WFO1383" s="7"/>
      <c r="WFP1383" s="7"/>
      <c r="WFQ1383" s="7"/>
      <c r="WFR1383" s="7"/>
      <c r="WFS1383" s="7"/>
      <c r="WFT1383" s="7"/>
      <c r="WFU1383" s="7"/>
      <c r="WFV1383" s="7"/>
      <c r="WFW1383" s="7"/>
      <c r="WFX1383" s="7"/>
      <c r="WFY1383" s="7"/>
      <c r="WFZ1383" s="7"/>
      <c r="WGA1383" s="7"/>
      <c r="WGB1383" s="7"/>
      <c r="WGC1383" s="7"/>
      <c r="WGD1383" s="7"/>
      <c r="WGE1383" s="7"/>
      <c r="WGF1383" s="7"/>
      <c r="WGG1383" s="7"/>
      <c r="WGH1383" s="7"/>
      <c r="WGI1383" s="7"/>
      <c r="WGJ1383" s="7"/>
      <c r="WGK1383" s="7"/>
      <c r="WGL1383" s="7"/>
      <c r="WGM1383" s="7"/>
      <c r="WGN1383" s="7"/>
      <c r="WGO1383" s="7"/>
      <c r="WGP1383" s="7"/>
      <c r="WGQ1383" s="7"/>
      <c r="WGR1383" s="7"/>
      <c r="WGS1383" s="7"/>
      <c r="WGT1383" s="7"/>
      <c r="WGU1383" s="7"/>
      <c r="WGV1383" s="7"/>
      <c r="WGW1383" s="7"/>
      <c r="WGX1383" s="7"/>
      <c r="WGY1383" s="7"/>
      <c r="WGZ1383" s="7"/>
      <c r="WHA1383" s="7"/>
      <c r="WHB1383" s="7"/>
      <c r="WHC1383" s="7"/>
      <c r="WHD1383" s="7"/>
      <c r="WHE1383" s="7"/>
      <c r="WHF1383" s="7"/>
      <c r="WHG1383" s="7"/>
      <c r="WHH1383" s="7"/>
      <c r="WHI1383" s="7"/>
      <c r="WHJ1383" s="7"/>
      <c r="WHK1383" s="7"/>
      <c r="WHL1383" s="7"/>
      <c r="WHM1383" s="7"/>
      <c r="WHN1383" s="7"/>
      <c r="WHO1383" s="7"/>
      <c r="WHP1383" s="7"/>
      <c r="WHQ1383" s="7"/>
      <c r="WHR1383" s="7"/>
      <c r="WHS1383" s="7"/>
      <c r="WHT1383" s="7"/>
      <c r="WHU1383" s="7"/>
      <c r="WHV1383" s="7"/>
      <c r="WHW1383" s="7"/>
      <c r="WHX1383" s="7"/>
      <c r="WHY1383" s="7"/>
      <c r="WHZ1383" s="7"/>
      <c r="WIA1383" s="7"/>
      <c r="WIB1383" s="7"/>
      <c r="WIC1383" s="7"/>
      <c r="WID1383" s="7"/>
      <c r="WIE1383" s="7"/>
      <c r="WIF1383" s="7"/>
      <c r="WIG1383" s="7"/>
      <c r="WIH1383" s="7"/>
      <c r="WII1383" s="7"/>
      <c r="WIJ1383" s="7"/>
      <c r="WIK1383" s="7"/>
      <c r="WIL1383" s="7"/>
      <c r="WIM1383" s="7"/>
      <c r="WIN1383" s="7"/>
      <c r="WIO1383" s="7"/>
      <c r="WIP1383" s="7"/>
      <c r="WIQ1383" s="7"/>
      <c r="WIR1383" s="7"/>
      <c r="WIS1383" s="7"/>
      <c r="WIT1383" s="7"/>
      <c r="WIU1383" s="7"/>
      <c r="WIV1383" s="7"/>
      <c r="WIW1383" s="7"/>
      <c r="WIX1383" s="7"/>
      <c r="WIY1383" s="7"/>
      <c r="WIZ1383" s="7"/>
      <c r="WJA1383" s="7"/>
      <c r="WJB1383" s="7"/>
      <c r="WJC1383" s="7"/>
      <c r="WJD1383" s="7"/>
      <c r="WJE1383" s="7"/>
      <c r="WJF1383" s="7"/>
      <c r="WJG1383" s="7"/>
      <c r="WJH1383" s="7"/>
      <c r="WJI1383" s="7"/>
      <c r="WJJ1383" s="7"/>
      <c r="WJK1383" s="7"/>
      <c r="WJL1383" s="7"/>
      <c r="WJM1383" s="7"/>
      <c r="WJN1383" s="7"/>
      <c r="WJO1383" s="7"/>
      <c r="WJP1383" s="7"/>
      <c r="WJQ1383" s="7"/>
      <c r="WJR1383" s="7"/>
      <c r="WJS1383" s="7"/>
      <c r="WJT1383" s="7"/>
      <c r="WJU1383" s="7"/>
      <c r="WJV1383" s="7"/>
      <c r="WJW1383" s="7"/>
      <c r="WJX1383" s="7"/>
      <c r="WJY1383" s="7"/>
      <c r="WJZ1383" s="7"/>
      <c r="WKA1383" s="7"/>
      <c r="WKB1383" s="7"/>
      <c r="WKC1383" s="7"/>
      <c r="WKD1383" s="7"/>
      <c r="WKE1383" s="7"/>
      <c r="WKF1383" s="7"/>
      <c r="WKG1383" s="7"/>
      <c r="WKH1383" s="7"/>
      <c r="WKI1383" s="7"/>
      <c r="WKJ1383" s="7"/>
      <c r="WKK1383" s="7"/>
      <c r="WKL1383" s="7"/>
      <c r="WKM1383" s="7"/>
      <c r="WKN1383" s="7"/>
      <c r="WKO1383" s="7"/>
      <c r="WKP1383" s="7"/>
      <c r="WKQ1383" s="7"/>
      <c r="WKR1383" s="7"/>
      <c r="WKS1383" s="7"/>
      <c r="WKT1383" s="7"/>
      <c r="WKU1383" s="7"/>
      <c r="WKV1383" s="7"/>
      <c r="WKW1383" s="7"/>
      <c r="WKX1383" s="7"/>
      <c r="WKY1383" s="7"/>
      <c r="WKZ1383" s="7"/>
      <c r="WLA1383" s="7"/>
      <c r="WLB1383" s="7"/>
      <c r="WLC1383" s="7"/>
      <c r="WLD1383" s="7"/>
      <c r="WLE1383" s="7"/>
      <c r="WLF1383" s="7"/>
      <c r="WLG1383" s="7"/>
      <c r="WLH1383" s="7"/>
      <c r="WLI1383" s="7"/>
      <c r="WLJ1383" s="7"/>
      <c r="WLK1383" s="7"/>
      <c r="WLL1383" s="7"/>
      <c r="WLM1383" s="7"/>
      <c r="WLN1383" s="7"/>
      <c r="WLO1383" s="7"/>
      <c r="WLP1383" s="7"/>
      <c r="WLQ1383" s="7"/>
      <c r="WLR1383" s="7"/>
      <c r="WLS1383" s="7"/>
      <c r="WLT1383" s="7"/>
      <c r="WLU1383" s="7"/>
      <c r="WLV1383" s="7"/>
      <c r="WLW1383" s="7"/>
      <c r="WLX1383" s="7"/>
      <c r="WLY1383" s="7"/>
      <c r="WLZ1383" s="7"/>
      <c r="WMA1383" s="7"/>
      <c r="WMB1383" s="7"/>
      <c r="WMC1383" s="7"/>
      <c r="WMD1383" s="7"/>
      <c r="WME1383" s="7"/>
      <c r="WMF1383" s="7"/>
      <c r="WMG1383" s="7"/>
      <c r="WMH1383" s="7"/>
      <c r="WMI1383" s="7"/>
      <c r="WMJ1383" s="7"/>
      <c r="WMK1383" s="7"/>
      <c r="WML1383" s="7"/>
      <c r="WMM1383" s="7"/>
      <c r="WMN1383" s="7"/>
      <c r="WMO1383" s="7"/>
      <c r="WMP1383" s="7"/>
      <c r="WMQ1383" s="7"/>
      <c r="WMR1383" s="7"/>
      <c r="WMS1383" s="7"/>
      <c r="WMT1383" s="7"/>
      <c r="WMU1383" s="7"/>
      <c r="WMV1383" s="7"/>
      <c r="WMW1383" s="7"/>
      <c r="WMX1383" s="7"/>
      <c r="WMY1383" s="7"/>
      <c r="WMZ1383" s="7"/>
      <c r="WNA1383" s="7"/>
      <c r="WNB1383" s="7"/>
      <c r="WNC1383" s="7"/>
      <c r="WND1383" s="7"/>
      <c r="WNE1383" s="7"/>
      <c r="WNF1383" s="7"/>
      <c r="WNG1383" s="7"/>
      <c r="WNH1383" s="7"/>
      <c r="WNI1383" s="7"/>
      <c r="WNJ1383" s="7"/>
      <c r="WNK1383" s="7"/>
      <c r="WNL1383" s="7"/>
      <c r="WNM1383" s="7"/>
      <c r="WNN1383" s="7"/>
      <c r="WNO1383" s="7"/>
      <c r="WNP1383" s="7"/>
      <c r="WNQ1383" s="7"/>
      <c r="WNR1383" s="7"/>
      <c r="WNS1383" s="7"/>
      <c r="WNT1383" s="7"/>
      <c r="WNU1383" s="7"/>
      <c r="WNV1383" s="7"/>
      <c r="WNW1383" s="7"/>
      <c r="WNX1383" s="7"/>
      <c r="WNY1383" s="7"/>
      <c r="WNZ1383" s="7"/>
      <c r="WOA1383" s="7"/>
      <c r="WOB1383" s="7"/>
      <c r="WOC1383" s="7"/>
      <c r="WOD1383" s="7"/>
      <c r="WOE1383" s="7"/>
      <c r="WOF1383" s="7"/>
      <c r="WOG1383" s="7"/>
      <c r="WOH1383" s="7"/>
      <c r="WOI1383" s="7"/>
      <c r="WOJ1383" s="7"/>
      <c r="WOK1383" s="7"/>
      <c r="WOL1383" s="7"/>
      <c r="WOM1383" s="7"/>
      <c r="WON1383" s="7"/>
      <c r="WOO1383" s="7"/>
      <c r="WOP1383" s="7"/>
      <c r="WOQ1383" s="7"/>
      <c r="WOR1383" s="7"/>
      <c r="WOS1383" s="7"/>
      <c r="WOT1383" s="7"/>
      <c r="WOU1383" s="7"/>
      <c r="WOV1383" s="7"/>
      <c r="WOW1383" s="7"/>
      <c r="WOX1383" s="7"/>
      <c r="WOY1383" s="7"/>
      <c r="WOZ1383" s="7"/>
      <c r="WPA1383" s="7"/>
      <c r="WPB1383" s="7"/>
      <c r="WPC1383" s="7"/>
      <c r="WPD1383" s="7"/>
      <c r="WPE1383" s="7"/>
      <c r="WPF1383" s="7"/>
      <c r="WPG1383" s="7"/>
      <c r="WPH1383" s="7"/>
      <c r="WPI1383" s="7"/>
      <c r="WPJ1383" s="7"/>
      <c r="WPK1383" s="7"/>
      <c r="WPL1383" s="7"/>
      <c r="WPM1383" s="7"/>
      <c r="WPN1383" s="7"/>
      <c r="WPO1383" s="7"/>
      <c r="WPP1383" s="7"/>
      <c r="WPQ1383" s="7"/>
      <c r="WPR1383" s="7"/>
      <c r="WPS1383" s="7"/>
      <c r="WPT1383" s="7"/>
      <c r="WPU1383" s="7"/>
      <c r="WPV1383" s="7"/>
      <c r="WPW1383" s="7"/>
      <c r="WPX1383" s="7"/>
      <c r="WPY1383" s="7"/>
      <c r="WPZ1383" s="7"/>
      <c r="WQA1383" s="7"/>
      <c r="WQB1383" s="7"/>
      <c r="WQC1383" s="7"/>
      <c r="WQD1383" s="7"/>
      <c r="WQE1383" s="7"/>
      <c r="WQF1383" s="7"/>
      <c r="WQG1383" s="7"/>
      <c r="WQH1383" s="7"/>
      <c r="WQI1383" s="7"/>
      <c r="WQJ1383" s="7"/>
      <c r="WQK1383" s="7"/>
      <c r="WQL1383" s="7"/>
      <c r="WQM1383" s="7"/>
      <c r="WQN1383" s="7"/>
      <c r="WQO1383" s="7"/>
      <c r="WQP1383" s="7"/>
      <c r="WQQ1383" s="7"/>
      <c r="WQR1383" s="7"/>
      <c r="WQS1383" s="7"/>
      <c r="WQT1383" s="7"/>
      <c r="WQU1383" s="7"/>
      <c r="WQV1383" s="7"/>
      <c r="WQW1383" s="7"/>
      <c r="WQX1383" s="7"/>
      <c r="WQY1383" s="7"/>
      <c r="WQZ1383" s="7"/>
      <c r="WRA1383" s="7"/>
      <c r="WRB1383" s="7"/>
      <c r="WRC1383" s="7"/>
      <c r="WRD1383" s="7"/>
      <c r="WRE1383" s="7"/>
      <c r="WRF1383" s="7"/>
      <c r="WRG1383" s="7"/>
      <c r="WRH1383" s="7"/>
      <c r="WRI1383" s="7"/>
      <c r="WRJ1383" s="7"/>
      <c r="WRK1383" s="7"/>
      <c r="WRL1383" s="7"/>
      <c r="WRM1383" s="7"/>
      <c r="WRN1383" s="7"/>
      <c r="WRO1383" s="7"/>
      <c r="WRP1383" s="7"/>
      <c r="WRQ1383" s="7"/>
      <c r="WRR1383" s="7"/>
      <c r="WRS1383" s="7"/>
      <c r="WRT1383" s="7"/>
      <c r="WRU1383" s="7"/>
      <c r="WRV1383" s="7"/>
      <c r="WRW1383" s="7"/>
      <c r="WRX1383" s="7"/>
      <c r="WRY1383" s="7"/>
      <c r="WRZ1383" s="7"/>
      <c r="WSA1383" s="7"/>
      <c r="WSB1383" s="7"/>
      <c r="WSC1383" s="7"/>
      <c r="WSD1383" s="7"/>
      <c r="WSE1383" s="7"/>
      <c r="WSF1383" s="7"/>
      <c r="WSG1383" s="7"/>
      <c r="WSH1383" s="7"/>
      <c r="WSI1383" s="7"/>
      <c r="WSJ1383" s="7"/>
      <c r="WSK1383" s="7"/>
      <c r="WSL1383" s="7"/>
      <c r="WSM1383" s="7"/>
      <c r="WSN1383" s="7"/>
      <c r="WSO1383" s="7"/>
      <c r="WSP1383" s="7"/>
      <c r="WSQ1383" s="7"/>
      <c r="WSR1383" s="7"/>
      <c r="WSS1383" s="7"/>
      <c r="WST1383" s="7"/>
      <c r="WSU1383" s="7"/>
      <c r="WSV1383" s="7"/>
      <c r="WSW1383" s="7"/>
      <c r="WSX1383" s="7"/>
      <c r="WSY1383" s="7"/>
      <c r="WSZ1383" s="7"/>
      <c r="WTA1383" s="7"/>
      <c r="WTB1383" s="7"/>
      <c r="WTC1383" s="7"/>
      <c r="WTD1383" s="7"/>
      <c r="WTE1383" s="7"/>
      <c r="WTF1383" s="7"/>
      <c r="WTG1383" s="7"/>
      <c r="WTH1383" s="7"/>
      <c r="WTI1383" s="7"/>
      <c r="WTJ1383" s="7"/>
      <c r="WTK1383" s="7"/>
      <c r="WTL1383" s="7"/>
      <c r="WTM1383" s="7"/>
      <c r="WTN1383" s="7"/>
      <c r="WTO1383" s="7"/>
      <c r="WTP1383" s="7"/>
      <c r="WTQ1383" s="7"/>
      <c r="WTR1383" s="7"/>
      <c r="WTS1383" s="7"/>
      <c r="WTT1383" s="7"/>
      <c r="WTU1383" s="7"/>
      <c r="WTV1383" s="7"/>
      <c r="WTW1383" s="7"/>
      <c r="WTX1383" s="7"/>
      <c r="WTY1383" s="7"/>
      <c r="WTZ1383" s="7"/>
      <c r="WUA1383" s="7"/>
      <c r="WUB1383" s="7"/>
      <c r="WUC1383" s="7"/>
      <c r="WUD1383" s="7"/>
      <c r="WUE1383" s="7"/>
      <c r="WUF1383" s="7"/>
      <c r="WUG1383" s="7"/>
      <c r="WUH1383" s="7"/>
      <c r="WUI1383" s="7"/>
      <c r="WUJ1383" s="7"/>
      <c r="WUK1383" s="7"/>
      <c r="WUL1383" s="7"/>
      <c r="WUM1383" s="7"/>
      <c r="WUN1383" s="7"/>
      <c r="WUO1383" s="7"/>
      <c r="WUP1383" s="7"/>
      <c r="WUQ1383" s="7"/>
      <c r="WUR1383" s="7"/>
      <c r="WUS1383" s="7"/>
      <c r="WUT1383" s="7"/>
      <c r="WUU1383" s="7"/>
      <c r="WUV1383" s="7"/>
      <c r="WUW1383" s="7"/>
      <c r="WUX1383" s="7"/>
      <c r="WUY1383" s="7"/>
      <c r="WUZ1383" s="7"/>
      <c r="WVA1383" s="7"/>
      <c r="WVB1383" s="7"/>
      <c r="WVC1383" s="7"/>
      <c r="WVD1383" s="7"/>
      <c r="WVE1383" s="7"/>
      <c r="WVF1383" s="7"/>
      <c r="WVG1383" s="7"/>
      <c r="WVH1383" s="7"/>
      <c r="WVI1383" s="7"/>
      <c r="WVJ1383" s="7"/>
      <c r="WVK1383" s="7"/>
      <c r="WVL1383" s="7"/>
      <c r="WVM1383" s="7"/>
      <c r="WVN1383" s="7"/>
      <c r="WVO1383" s="7"/>
      <c r="WVP1383" s="7"/>
      <c r="WVQ1383" s="7"/>
      <c r="WVR1383" s="7"/>
      <c r="WVS1383" s="7"/>
      <c r="WVT1383" s="7"/>
      <c r="WVU1383" s="7"/>
      <c r="WVV1383" s="7"/>
      <c r="WVW1383" s="7"/>
      <c r="WVX1383" s="7"/>
      <c r="WVY1383" s="7"/>
      <c r="WVZ1383" s="7"/>
      <c r="WWA1383" s="7"/>
      <c r="WWB1383" s="7"/>
      <c r="WWC1383" s="7"/>
      <c r="WWD1383" s="7"/>
      <c r="WWE1383" s="7"/>
      <c r="WWF1383" s="7"/>
      <c r="WWG1383" s="7"/>
      <c r="WWH1383" s="7"/>
      <c r="WWI1383" s="7"/>
      <c r="WWJ1383" s="7"/>
      <c r="WWK1383" s="7"/>
      <c r="WWL1383" s="7"/>
      <c r="WWM1383" s="7"/>
      <c r="WWN1383" s="7"/>
      <c r="WWO1383" s="7"/>
      <c r="WWP1383" s="7"/>
      <c r="WWQ1383" s="7"/>
      <c r="WWR1383" s="7"/>
      <c r="WWS1383" s="7"/>
      <c r="WWT1383" s="7"/>
      <c r="WWU1383" s="7"/>
      <c r="WWV1383" s="7"/>
      <c r="WWW1383" s="7"/>
      <c r="WWX1383" s="7"/>
      <c r="WWY1383" s="7"/>
      <c r="WWZ1383" s="7"/>
      <c r="WXA1383" s="7"/>
      <c r="WXB1383" s="7"/>
      <c r="WXC1383" s="7"/>
      <c r="WXD1383" s="7"/>
      <c r="WXE1383" s="7"/>
      <c r="WXF1383" s="7"/>
      <c r="WXG1383" s="7"/>
      <c r="WXH1383" s="7"/>
      <c r="WXI1383" s="7"/>
      <c r="WXJ1383" s="7"/>
      <c r="WXK1383" s="7"/>
      <c r="WXL1383" s="7"/>
      <c r="WXM1383" s="7"/>
      <c r="WXN1383" s="7"/>
      <c r="WXO1383" s="7"/>
      <c r="WXP1383" s="7"/>
      <c r="WXQ1383" s="7"/>
      <c r="WXR1383" s="7"/>
      <c r="WXS1383" s="7"/>
      <c r="WXT1383" s="7"/>
      <c r="WXU1383" s="7"/>
      <c r="WXV1383" s="7"/>
      <c r="WXW1383" s="7"/>
      <c r="WXX1383" s="7"/>
      <c r="WXY1383" s="7"/>
      <c r="WXZ1383" s="7"/>
      <c r="WYA1383" s="7"/>
      <c r="WYB1383" s="7"/>
      <c r="WYC1383" s="7"/>
      <c r="WYD1383" s="7"/>
      <c r="WYE1383" s="7"/>
      <c r="WYF1383" s="7"/>
      <c r="WYG1383" s="7"/>
      <c r="WYH1383" s="7"/>
      <c r="WYI1383" s="7"/>
      <c r="WYJ1383" s="7"/>
      <c r="WYK1383" s="7"/>
      <c r="WYL1383" s="7"/>
      <c r="WYM1383" s="7"/>
      <c r="WYN1383" s="7"/>
      <c r="WYO1383" s="7"/>
      <c r="WYP1383" s="7"/>
      <c r="WYQ1383" s="7"/>
      <c r="WYR1383" s="7"/>
      <c r="WYS1383" s="7"/>
      <c r="WYT1383" s="7"/>
      <c r="WYU1383" s="7"/>
      <c r="WYV1383" s="7"/>
      <c r="WYW1383" s="7"/>
      <c r="WYX1383" s="7"/>
      <c r="WYY1383" s="7"/>
      <c r="WYZ1383" s="7"/>
      <c r="WZA1383" s="7"/>
      <c r="WZB1383" s="7"/>
      <c r="WZC1383" s="7"/>
      <c r="WZD1383" s="7"/>
      <c r="WZE1383" s="7"/>
      <c r="WZF1383" s="7"/>
      <c r="WZG1383" s="7"/>
      <c r="WZH1383" s="7"/>
      <c r="WZI1383" s="7"/>
      <c r="WZJ1383" s="7"/>
      <c r="WZK1383" s="7"/>
      <c r="WZL1383" s="7"/>
      <c r="WZM1383" s="7"/>
      <c r="WZN1383" s="7"/>
      <c r="WZO1383" s="7"/>
      <c r="WZP1383" s="7"/>
      <c r="WZQ1383" s="7"/>
      <c r="WZR1383" s="7"/>
      <c r="WZS1383" s="7"/>
      <c r="WZT1383" s="7"/>
      <c r="WZU1383" s="7"/>
      <c r="WZV1383" s="7"/>
      <c r="WZW1383" s="7"/>
      <c r="WZX1383" s="7"/>
      <c r="WZY1383" s="7"/>
      <c r="WZZ1383" s="7"/>
      <c r="XAA1383" s="7"/>
      <c r="XAB1383" s="7"/>
      <c r="XAC1383" s="7"/>
      <c r="XAD1383" s="7"/>
      <c r="XAE1383" s="7"/>
      <c r="XAF1383" s="7"/>
      <c r="XAG1383" s="7"/>
      <c r="XAH1383" s="7"/>
      <c r="XAI1383" s="7"/>
      <c r="XAJ1383" s="7"/>
      <c r="XAK1383" s="7"/>
      <c r="XAL1383" s="7"/>
      <c r="XAM1383" s="7"/>
      <c r="XAN1383" s="7"/>
      <c r="XAO1383" s="7"/>
      <c r="XAP1383" s="7"/>
      <c r="XAQ1383" s="7"/>
      <c r="XAR1383" s="7"/>
      <c r="XAS1383" s="7"/>
      <c r="XAT1383" s="7"/>
      <c r="XAU1383" s="7"/>
      <c r="XAV1383" s="7"/>
      <c r="XAW1383" s="7"/>
      <c r="XAX1383" s="7"/>
      <c r="XAY1383" s="7"/>
      <c r="XAZ1383" s="7"/>
      <c r="XBA1383" s="7"/>
      <c r="XBB1383" s="7"/>
      <c r="XBC1383" s="7"/>
      <c r="XBD1383" s="7"/>
      <c r="XBE1383" s="7"/>
      <c r="XBF1383" s="7"/>
      <c r="XBG1383" s="7"/>
      <c r="XBH1383" s="7"/>
      <c r="XBI1383" s="7"/>
      <c r="XBJ1383" s="7"/>
      <c r="XBK1383" s="7"/>
      <c r="XBL1383" s="7"/>
      <c r="XBM1383" s="7"/>
      <c r="XBN1383" s="7"/>
      <c r="XBO1383" s="7"/>
      <c r="XBP1383" s="7"/>
      <c r="XBQ1383" s="7"/>
      <c r="XBR1383" s="7"/>
      <c r="XBS1383" s="7"/>
      <c r="XBT1383" s="7"/>
      <c r="XBU1383" s="7"/>
      <c r="XBV1383" s="7"/>
      <c r="XBW1383" s="7"/>
      <c r="XBX1383" s="7"/>
      <c r="XBY1383" s="7"/>
      <c r="XBZ1383" s="7"/>
      <c r="XCA1383" s="7"/>
      <c r="XCB1383" s="7"/>
      <c r="XCC1383" s="7"/>
      <c r="XCD1383" s="7"/>
      <c r="XCE1383" s="7"/>
      <c r="XCF1383" s="7"/>
      <c r="XCG1383" s="7"/>
      <c r="XCH1383" s="7"/>
      <c r="XCI1383" s="9"/>
      <c r="XCJ1383" s="10"/>
      <c r="XCK1383" s="14"/>
      <c r="XCL1383" s="11"/>
    </row>
    <row r="1384" spans="1:16314" s="13" customFormat="1" ht="15.75" x14ac:dyDescent="0.25">
      <c r="A1384" s="35" t="s">
        <v>307</v>
      </c>
      <c r="B1384" s="26" t="s">
        <v>308</v>
      </c>
      <c r="C1384" s="24"/>
      <c r="D1384" s="72">
        <f t="shared" ref="D1384:E1386" si="420">D1385</f>
        <v>300</v>
      </c>
      <c r="E1384" s="74">
        <f t="shared" si="420"/>
        <v>300</v>
      </c>
    </row>
    <row r="1385" spans="1:16314" s="13" customFormat="1" ht="31.5" x14ac:dyDescent="0.2">
      <c r="A1385" s="38" t="s">
        <v>440</v>
      </c>
      <c r="B1385" s="25" t="s">
        <v>308</v>
      </c>
      <c r="C1385" s="25">
        <v>200</v>
      </c>
      <c r="D1385" s="75">
        <f t="shared" si="420"/>
        <v>300</v>
      </c>
      <c r="E1385" s="76">
        <f t="shared" si="420"/>
        <v>300</v>
      </c>
    </row>
    <row r="1386" spans="1:16314" s="13" customFormat="1" ht="31.5" x14ac:dyDescent="0.2">
      <c r="A1386" s="55" t="s">
        <v>17</v>
      </c>
      <c r="B1386" s="25" t="s">
        <v>308</v>
      </c>
      <c r="C1386" s="25">
        <v>240</v>
      </c>
      <c r="D1386" s="75">
        <f t="shared" si="420"/>
        <v>300</v>
      </c>
      <c r="E1386" s="76">
        <f t="shared" si="420"/>
        <v>300</v>
      </c>
    </row>
    <row r="1387" spans="1:16314" s="13" customFormat="1" ht="15.75" hidden="1" x14ac:dyDescent="0.2">
      <c r="A1387" s="55" t="s">
        <v>579</v>
      </c>
      <c r="B1387" s="25" t="s">
        <v>308</v>
      </c>
      <c r="C1387" s="25" t="s">
        <v>71</v>
      </c>
      <c r="D1387" s="75">
        <f t="shared" ref="D1387:E1387" si="421">200+100</f>
        <v>300</v>
      </c>
      <c r="E1387" s="76">
        <f t="shared" si="421"/>
        <v>300</v>
      </c>
    </row>
    <row r="1388" spans="1:16314" s="13" customFormat="1" ht="15.75" x14ac:dyDescent="0.25">
      <c r="A1388" s="35" t="s">
        <v>1</v>
      </c>
      <c r="B1388" s="26" t="s">
        <v>163</v>
      </c>
      <c r="C1388" s="24"/>
      <c r="D1388" s="72">
        <f t="shared" ref="D1388:E1388" si="422">D1389+D1395+D1399</f>
        <v>28185</v>
      </c>
      <c r="E1388" s="74">
        <f t="shared" si="422"/>
        <v>28185</v>
      </c>
    </row>
    <row r="1389" spans="1:16314" s="13" customFormat="1" ht="63" x14ac:dyDescent="0.2">
      <c r="A1389" s="55" t="s">
        <v>36</v>
      </c>
      <c r="B1389" s="25" t="s">
        <v>163</v>
      </c>
      <c r="C1389" s="25">
        <v>100</v>
      </c>
      <c r="D1389" s="75">
        <f>D1390</f>
        <v>24715</v>
      </c>
      <c r="E1389" s="76">
        <f>E1390</f>
        <v>24715</v>
      </c>
    </row>
    <row r="1390" spans="1:16314" s="13" customFormat="1" ht="31.5" x14ac:dyDescent="0.2">
      <c r="A1390" s="55" t="s">
        <v>8</v>
      </c>
      <c r="B1390" s="25" t="s">
        <v>163</v>
      </c>
      <c r="C1390" s="25">
        <v>120</v>
      </c>
      <c r="D1390" s="75">
        <f>D1391+D1392+D1393+D1394</f>
        <v>24715</v>
      </c>
      <c r="E1390" s="76">
        <f>E1391+E1392+E1393+E1394</f>
        <v>24715</v>
      </c>
    </row>
    <row r="1391" spans="1:16314" s="13" customFormat="1" ht="15.75" hidden="1" x14ac:dyDescent="0.2">
      <c r="A1391" s="55" t="s">
        <v>230</v>
      </c>
      <c r="B1391" s="25" t="s">
        <v>163</v>
      </c>
      <c r="C1391" s="25" t="s">
        <v>68</v>
      </c>
      <c r="D1391" s="75">
        <f>5867+5901+646+578</f>
        <v>12992</v>
      </c>
      <c r="E1391" s="76">
        <f>5867+5901+646+578</f>
        <v>12992</v>
      </c>
    </row>
    <row r="1392" spans="1:16314" s="13" customFormat="1" ht="31.5" hidden="1" x14ac:dyDescent="0.2">
      <c r="A1392" s="55" t="s">
        <v>69</v>
      </c>
      <c r="B1392" s="25" t="s">
        <v>163</v>
      </c>
      <c r="C1392" s="25" t="s">
        <v>70</v>
      </c>
      <c r="D1392" s="75">
        <f>2800+327+99+1820+1+177+54+1+249-270</f>
        <v>5258</v>
      </c>
      <c r="E1392" s="76">
        <f>2800+327+99+1820+1+177+54+1-270+249</f>
        <v>5258</v>
      </c>
    </row>
    <row r="1393" spans="1:5" s="13" customFormat="1" ht="63" hidden="1" x14ac:dyDescent="0.25">
      <c r="A1393" s="8" t="s">
        <v>685</v>
      </c>
      <c r="B1393" s="25" t="s">
        <v>163</v>
      </c>
      <c r="C1393" s="25" t="s">
        <v>306</v>
      </c>
      <c r="D1393" s="75">
        <v>1344</v>
      </c>
      <c r="E1393" s="76">
        <v>1344</v>
      </c>
    </row>
    <row r="1394" spans="1:5" s="13" customFormat="1" ht="47.25" hidden="1" x14ac:dyDescent="0.25">
      <c r="A1394" s="8" t="s">
        <v>145</v>
      </c>
      <c r="B1394" s="25" t="s">
        <v>163</v>
      </c>
      <c r="C1394" s="25" t="s">
        <v>144</v>
      </c>
      <c r="D1394" s="75">
        <f>2322+2332+237+230</f>
        <v>5121</v>
      </c>
      <c r="E1394" s="76">
        <f>2322+2332+237+230</f>
        <v>5121</v>
      </c>
    </row>
    <row r="1395" spans="1:5" s="13" customFormat="1" ht="31.5" x14ac:dyDescent="0.2">
      <c r="A1395" s="38" t="s">
        <v>440</v>
      </c>
      <c r="B1395" s="25" t="s">
        <v>163</v>
      </c>
      <c r="C1395" s="25">
        <v>200</v>
      </c>
      <c r="D1395" s="75">
        <f t="shared" ref="D1395:E1395" si="423">D1396</f>
        <v>3310</v>
      </c>
      <c r="E1395" s="76">
        <f t="shared" si="423"/>
        <v>3310</v>
      </c>
    </row>
    <row r="1396" spans="1:5" s="13" customFormat="1" ht="31.5" x14ac:dyDescent="0.2">
      <c r="A1396" s="55" t="s">
        <v>17</v>
      </c>
      <c r="B1396" s="25" t="s">
        <v>163</v>
      </c>
      <c r="C1396" s="25">
        <v>240</v>
      </c>
      <c r="D1396" s="75">
        <f t="shared" ref="D1396:E1396" si="424">D1397+D1398</f>
        <v>3310</v>
      </c>
      <c r="E1396" s="76">
        <f t="shared" si="424"/>
        <v>3310</v>
      </c>
    </row>
    <row r="1397" spans="1:5" s="13" customFormat="1" ht="31.5" hidden="1" x14ac:dyDescent="0.25">
      <c r="A1397" s="12" t="s">
        <v>373</v>
      </c>
      <c r="B1397" s="25" t="s">
        <v>163</v>
      </c>
      <c r="C1397" s="25" t="s">
        <v>374</v>
      </c>
      <c r="D1397" s="75">
        <f>445+793+605+130</f>
        <v>1973</v>
      </c>
      <c r="E1397" s="76">
        <f>445+793+605+130</f>
        <v>1973</v>
      </c>
    </row>
    <row r="1398" spans="1:5" s="13" customFormat="1" ht="15.75" hidden="1" x14ac:dyDescent="0.2">
      <c r="A1398" s="55" t="s">
        <v>579</v>
      </c>
      <c r="B1398" s="25" t="s">
        <v>163</v>
      </c>
      <c r="C1398" s="25" t="s">
        <v>71</v>
      </c>
      <c r="D1398" s="75">
        <f>432+815+90</f>
        <v>1337</v>
      </c>
      <c r="E1398" s="76">
        <f>432+815+90</f>
        <v>1337</v>
      </c>
    </row>
    <row r="1399" spans="1:5" s="13" customFormat="1" ht="15.75" x14ac:dyDescent="0.2">
      <c r="A1399" s="55" t="s">
        <v>13</v>
      </c>
      <c r="B1399" s="25" t="s">
        <v>163</v>
      </c>
      <c r="C1399" s="25">
        <v>800</v>
      </c>
      <c r="D1399" s="75">
        <f t="shared" ref="D1399:E1400" si="425">D1400</f>
        <v>160</v>
      </c>
      <c r="E1399" s="76">
        <f t="shared" si="425"/>
        <v>160</v>
      </c>
    </row>
    <row r="1400" spans="1:5" s="13" customFormat="1" ht="15.75" x14ac:dyDescent="0.25">
      <c r="A1400" s="8" t="s">
        <v>33</v>
      </c>
      <c r="B1400" s="25" t="s">
        <v>163</v>
      </c>
      <c r="C1400" s="25">
        <v>850</v>
      </c>
      <c r="D1400" s="75">
        <f t="shared" si="425"/>
        <v>160</v>
      </c>
      <c r="E1400" s="76">
        <f t="shared" si="425"/>
        <v>160</v>
      </c>
    </row>
    <row r="1401" spans="1:5" s="13" customFormat="1" ht="15.75" hidden="1" x14ac:dyDescent="0.25">
      <c r="A1401" s="8" t="s">
        <v>72</v>
      </c>
      <c r="B1401" s="25" t="s">
        <v>163</v>
      </c>
      <c r="C1401" s="25" t="s">
        <v>73</v>
      </c>
      <c r="D1401" s="75">
        <f t="shared" ref="D1401:E1401" si="426">40+120</f>
        <v>160</v>
      </c>
      <c r="E1401" s="76">
        <f t="shared" si="426"/>
        <v>160</v>
      </c>
    </row>
    <row r="1402" spans="1:5" s="13" customFormat="1" ht="15.75" x14ac:dyDescent="0.25">
      <c r="A1402" s="35" t="s">
        <v>46</v>
      </c>
      <c r="B1402" s="26" t="s">
        <v>164</v>
      </c>
      <c r="C1402" s="24"/>
      <c r="D1402" s="72">
        <f t="shared" ref="D1402:E1403" si="427">D1403</f>
        <v>1782</v>
      </c>
      <c r="E1402" s="74">
        <f t="shared" si="427"/>
        <v>1782</v>
      </c>
    </row>
    <row r="1403" spans="1:5" s="7" customFormat="1" ht="63" x14ac:dyDescent="0.2">
      <c r="A1403" s="55" t="s">
        <v>36</v>
      </c>
      <c r="B1403" s="25" t="s">
        <v>164</v>
      </c>
      <c r="C1403" s="25">
        <v>100</v>
      </c>
      <c r="D1403" s="75">
        <f t="shared" si="427"/>
        <v>1782</v>
      </c>
      <c r="E1403" s="76">
        <f t="shared" si="427"/>
        <v>1782</v>
      </c>
    </row>
    <row r="1404" spans="1:5" s="7" customFormat="1" ht="31.5" x14ac:dyDescent="0.2">
      <c r="A1404" s="55" t="s">
        <v>8</v>
      </c>
      <c r="B1404" s="25" t="s">
        <v>164</v>
      </c>
      <c r="C1404" s="25">
        <v>120</v>
      </c>
      <c r="D1404" s="75">
        <f t="shared" ref="D1404:E1404" si="428">D1405+D1406</f>
        <v>1782</v>
      </c>
      <c r="E1404" s="76">
        <f t="shared" si="428"/>
        <v>1782</v>
      </c>
    </row>
    <row r="1405" spans="1:5" s="7" customFormat="1" ht="15.75" hidden="1" x14ac:dyDescent="0.25">
      <c r="A1405" s="8" t="s">
        <v>230</v>
      </c>
      <c r="B1405" s="25" t="s">
        <v>164</v>
      </c>
      <c r="C1405" s="25" t="s">
        <v>68</v>
      </c>
      <c r="D1405" s="75">
        <f>1245-1+125</f>
        <v>1369</v>
      </c>
      <c r="E1405" s="76">
        <f>1245-1+125</f>
        <v>1369</v>
      </c>
    </row>
    <row r="1406" spans="1:5" s="7" customFormat="1" ht="47.25" hidden="1" x14ac:dyDescent="0.25">
      <c r="A1406" s="8" t="s">
        <v>145</v>
      </c>
      <c r="B1406" s="25" t="s">
        <v>164</v>
      </c>
      <c r="C1406" s="25" t="s">
        <v>144</v>
      </c>
      <c r="D1406" s="75">
        <f t="shared" ref="D1406:E1406" si="429">375+38</f>
        <v>413</v>
      </c>
      <c r="E1406" s="75">
        <f t="shared" si="429"/>
        <v>413</v>
      </c>
    </row>
    <row r="1407" spans="1:5" s="7" customFormat="1" ht="31.5" x14ac:dyDescent="0.2">
      <c r="A1407" s="54" t="s">
        <v>573</v>
      </c>
      <c r="B1407" s="26" t="s">
        <v>165</v>
      </c>
      <c r="C1407" s="24"/>
      <c r="D1407" s="72">
        <f t="shared" ref="D1407:E1408" si="430">D1408</f>
        <v>1587</v>
      </c>
      <c r="E1407" s="74">
        <f t="shared" si="430"/>
        <v>1587</v>
      </c>
    </row>
    <row r="1408" spans="1:5" s="7" customFormat="1" ht="63" x14ac:dyDescent="0.2">
      <c r="A1408" s="55" t="s">
        <v>36</v>
      </c>
      <c r="B1408" s="25" t="s">
        <v>165</v>
      </c>
      <c r="C1408" s="25">
        <v>100</v>
      </c>
      <c r="D1408" s="75">
        <f t="shared" si="430"/>
        <v>1587</v>
      </c>
      <c r="E1408" s="76">
        <f t="shared" si="430"/>
        <v>1587</v>
      </c>
    </row>
    <row r="1409" spans="1:5 16303:16314" s="7" customFormat="1" ht="31.5" x14ac:dyDescent="0.2">
      <c r="A1409" s="55" t="s">
        <v>8</v>
      </c>
      <c r="B1409" s="25" t="s">
        <v>165</v>
      </c>
      <c r="C1409" s="25">
        <v>120</v>
      </c>
      <c r="D1409" s="75">
        <f>D1410+D1411</f>
        <v>1587</v>
      </c>
      <c r="E1409" s="76">
        <f>E1410+E1411</f>
        <v>1587</v>
      </c>
    </row>
    <row r="1410" spans="1:5 16303:16314" s="7" customFormat="1" ht="15.75" hidden="1" x14ac:dyDescent="0.25">
      <c r="A1410" s="8" t="s">
        <v>230</v>
      </c>
      <c r="B1410" s="25" t="s">
        <v>165</v>
      </c>
      <c r="C1410" s="25" t="s">
        <v>68</v>
      </c>
      <c r="D1410" s="75">
        <f>1108+115</f>
        <v>1223</v>
      </c>
      <c r="E1410" s="75">
        <f>1108+115</f>
        <v>1223</v>
      </c>
    </row>
    <row r="1411" spans="1:5 16303:16314" s="7" customFormat="1" ht="47.25" hidden="1" x14ac:dyDescent="0.25">
      <c r="A1411" s="8" t="s">
        <v>145</v>
      </c>
      <c r="B1411" s="25" t="s">
        <v>165</v>
      </c>
      <c r="C1411" s="25" t="s">
        <v>144</v>
      </c>
      <c r="D1411" s="75">
        <f>335+29</f>
        <v>364</v>
      </c>
      <c r="E1411" s="75">
        <f>335+29</f>
        <v>364</v>
      </c>
    </row>
    <row r="1412" spans="1:5 16303:16314" s="7" customFormat="1" ht="15.75" x14ac:dyDescent="0.2">
      <c r="A1412" s="54" t="s">
        <v>808</v>
      </c>
      <c r="B1412" s="26" t="s">
        <v>807</v>
      </c>
      <c r="C1412" s="24"/>
      <c r="D1412" s="72">
        <f t="shared" ref="D1412:E1413" si="431">D1413</f>
        <v>1433</v>
      </c>
      <c r="E1412" s="74">
        <f t="shared" si="431"/>
        <v>1433</v>
      </c>
    </row>
    <row r="1413" spans="1:5 16303:16314" s="7" customFormat="1" ht="63" x14ac:dyDescent="0.2">
      <c r="A1413" s="55" t="s">
        <v>36</v>
      </c>
      <c r="B1413" s="25" t="s">
        <v>807</v>
      </c>
      <c r="C1413" s="25">
        <v>100</v>
      </c>
      <c r="D1413" s="75">
        <f t="shared" si="431"/>
        <v>1433</v>
      </c>
      <c r="E1413" s="76">
        <f t="shared" si="431"/>
        <v>1433</v>
      </c>
    </row>
    <row r="1414" spans="1:5 16303:16314" s="7" customFormat="1" ht="31.5" x14ac:dyDescent="0.2">
      <c r="A1414" s="55" t="s">
        <v>8</v>
      </c>
      <c r="B1414" s="25" t="s">
        <v>807</v>
      </c>
      <c r="C1414" s="25">
        <v>120</v>
      </c>
      <c r="D1414" s="75">
        <f>D1415+D1416</f>
        <v>1433</v>
      </c>
      <c r="E1414" s="76">
        <f>E1415+E1416</f>
        <v>1433</v>
      </c>
    </row>
    <row r="1415" spans="1:5 16303:16314" s="7" customFormat="1" ht="15.75" hidden="1" x14ac:dyDescent="0.25">
      <c r="A1415" s="8" t="s">
        <v>230</v>
      </c>
      <c r="B1415" s="25" t="s">
        <v>807</v>
      </c>
      <c r="C1415" s="25" t="s">
        <v>68</v>
      </c>
      <c r="D1415" s="75">
        <f t="shared" ref="D1415:E1415" si="432">1000+105</f>
        <v>1105</v>
      </c>
      <c r="E1415" s="75">
        <f t="shared" si="432"/>
        <v>1105</v>
      </c>
    </row>
    <row r="1416" spans="1:5 16303:16314" s="7" customFormat="1" ht="47.25" hidden="1" x14ac:dyDescent="0.25">
      <c r="A1416" s="8" t="s">
        <v>145</v>
      </c>
      <c r="B1416" s="25" t="s">
        <v>807</v>
      </c>
      <c r="C1416" s="25" t="s">
        <v>144</v>
      </c>
      <c r="D1416" s="75">
        <f t="shared" ref="D1416:E1416" si="433">302+26</f>
        <v>328</v>
      </c>
      <c r="E1416" s="75">
        <f t="shared" si="433"/>
        <v>328</v>
      </c>
    </row>
    <row r="1417" spans="1:5 16303:16314" s="7" customFormat="1" ht="18.75" x14ac:dyDescent="0.3">
      <c r="A1417" s="9" t="s">
        <v>58</v>
      </c>
      <c r="B1417" s="28" t="s">
        <v>166</v>
      </c>
      <c r="C1417" s="24"/>
      <c r="D1417" s="172">
        <f>D1418+D1426+D1422</f>
        <v>3740</v>
      </c>
      <c r="E1417" s="174">
        <f>E1418+E1426+E1422</f>
        <v>3740</v>
      </c>
      <c r="XCA1417" s="9"/>
      <c r="XCB1417" s="10"/>
      <c r="XCC1417" s="14"/>
      <c r="XCD1417" s="11"/>
      <c r="XCE1417" s="9"/>
      <c r="XCF1417" s="10"/>
      <c r="XCG1417" s="14"/>
      <c r="XCH1417" s="11"/>
      <c r="XCI1417" s="9"/>
      <c r="XCJ1417" s="10"/>
      <c r="XCK1417" s="14"/>
      <c r="XCL1417" s="11"/>
    </row>
    <row r="1418" spans="1:5 16303:16314" s="7" customFormat="1" ht="31.5" x14ac:dyDescent="0.25">
      <c r="A1418" s="8" t="s">
        <v>463</v>
      </c>
      <c r="B1418" s="25" t="s">
        <v>182</v>
      </c>
      <c r="C1418" s="24"/>
      <c r="D1418" s="75">
        <f>D1419</f>
        <v>3000</v>
      </c>
      <c r="E1418" s="76">
        <f>E1419</f>
        <v>3000</v>
      </c>
    </row>
    <row r="1419" spans="1:5 16303:16314" s="7" customFormat="1" ht="15.75" x14ac:dyDescent="0.25">
      <c r="A1419" s="35" t="s">
        <v>620</v>
      </c>
      <c r="B1419" s="26" t="s">
        <v>461</v>
      </c>
      <c r="C1419" s="24"/>
      <c r="D1419" s="72">
        <f t="shared" ref="D1419:E1419" si="434">D1420</f>
        <v>3000</v>
      </c>
      <c r="E1419" s="74">
        <f t="shared" si="434"/>
        <v>3000</v>
      </c>
    </row>
    <row r="1420" spans="1:5 16303:16314" s="7" customFormat="1" ht="15.75" x14ac:dyDescent="0.25">
      <c r="A1420" s="8" t="s">
        <v>13</v>
      </c>
      <c r="B1420" s="25" t="s">
        <v>461</v>
      </c>
      <c r="C1420" s="25">
        <v>800</v>
      </c>
      <c r="D1420" s="75">
        <f>D1421</f>
        <v>3000</v>
      </c>
      <c r="E1420" s="76">
        <f>E1421</f>
        <v>3000</v>
      </c>
    </row>
    <row r="1421" spans="1:5 16303:16314" s="7" customFormat="1" ht="15.75" x14ac:dyDescent="0.25">
      <c r="A1421" s="8" t="s">
        <v>2</v>
      </c>
      <c r="B1421" s="25" t="s">
        <v>461</v>
      </c>
      <c r="C1421" s="25">
        <v>870</v>
      </c>
      <c r="D1421" s="75">
        <v>3000</v>
      </c>
      <c r="E1421" s="76">
        <v>3000</v>
      </c>
    </row>
    <row r="1422" spans="1:5 16303:16314" s="7" customFormat="1" ht="31.5" x14ac:dyDescent="0.25">
      <c r="A1422" s="35" t="s">
        <v>489</v>
      </c>
      <c r="B1422" s="26" t="s">
        <v>488</v>
      </c>
      <c r="C1422" s="24"/>
      <c r="D1422" s="72">
        <f t="shared" ref="D1422:E1424" si="435">D1423</f>
        <v>40</v>
      </c>
      <c r="E1422" s="74">
        <f t="shared" si="435"/>
        <v>40</v>
      </c>
    </row>
    <row r="1423" spans="1:5 16303:16314" s="7" customFormat="1" ht="31.5" x14ac:dyDescent="0.2">
      <c r="A1423" s="38" t="s">
        <v>440</v>
      </c>
      <c r="B1423" s="25" t="s">
        <v>488</v>
      </c>
      <c r="C1423" s="25" t="s">
        <v>15</v>
      </c>
      <c r="D1423" s="75">
        <f t="shared" si="435"/>
        <v>40</v>
      </c>
      <c r="E1423" s="76">
        <f t="shared" si="435"/>
        <v>40</v>
      </c>
    </row>
    <row r="1424" spans="1:5 16303:16314" s="7" customFormat="1" ht="31.5" x14ac:dyDescent="0.25">
      <c r="A1424" s="8" t="s">
        <v>17</v>
      </c>
      <c r="B1424" s="25" t="s">
        <v>488</v>
      </c>
      <c r="C1424" s="25" t="s">
        <v>16</v>
      </c>
      <c r="D1424" s="75">
        <f t="shared" si="435"/>
        <v>40</v>
      </c>
      <c r="E1424" s="76">
        <f t="shared" si="435"/>
        <v>40</v>
      </c>
    </row>
    <row r="1425" spans="1:5" s="7" customFormat="1" ht="15.75" hidden="1" x14ac:dyDescent="0.25">
      <c r="A1425" s="8" t="s">
        <v>579</v>
      </c>
      <c r="B1425" s="25" t="s">
        <v>488</v>
      </c>
      <c r="C1425" s="25" t="s">
        <v>71</v>
      </c>
      <c r="D1425" s="75">
        <v>40</v>
      </c>
      <c r="E1425" s="76">
        <v>40</v>
      </c>
    </row>
    <row r="1426" spans="1:5" s="7" customFormat="1" ht="15.75" x14ac:dyDescent="0.25">
      <c r="A1426" s="35" t="s">
        <v>48</v>
      </c>
      <c r="B1426" s="26" t="s">
        <v>167</v>
      </c>
      <c r="C1426" s="24"/>
      <c r="D1426" s="72">
        <f>D1427</f>
        <v>700</v>
      </c>
      <c r="E1426" s="74">
        <f>E1427</f>
        <v>700</v>
      </c>
    </row>
    <row r="1427" spans="1:5" s="7" customFormat="1" ht="15.75" x14ac:dyDescent="0.25">
      <c r="A1427" s="8" t="s">
        <v>22</v>
      </c>
      <c r="B1427" s="25" t="s">
        <v>167</v>
      </c>
      <c r="C1427" s="25" t="s">
        <v>23</v>
      </c>
      <c r="D1427" s="75">
        <v>700</v>
      </c>
      <c r="E1427" s="76">
        <v>700</v>
      </c>
    </row>
    <row r="1428" spans="1:5" s="7" customFormat="1" ht="15.75" x14ac:dyDescent="0.25">
      <c r="A1428" s="8" t="s">
        <v>62</v>
      </c>
      <c r="B1428" s="25" t="s">
        <v>167</v>
      </c>
      <c r="C1428" s="25" t="s">
        <v>63</v>
      </c>
      <c r="D1428" s="75">
        <v>700</v>
      </c>
      <c r="E1428" s="76">
        <v>700</v>
      </c>
    </row>
    <row r="1429" spans="1:5" s="7" customFormat="1" ht="18.75" x14ac:dyDescent="0.3">
      <c r="A1429" s="84" t="s">
        <v>94</v>
      </c>
      <c r="B1429" s="25"/>
      <c r="C1429" s="24"/>
      <c r="D1429" s="172">
        <f>D1383+D1417</f>
        <v>37027</v>
      </c>
      <c r="E1429" s="174">
        <f>E1383+E1417</f>
        <v>37027</v>
      </c>
    </row>
    <row r="1430" spans="1:5" s="7" customFormat="1" ht="18.75" x14ac:dyDescent="0.25">
      <c r="A1430" s="111" t="s">
        <v>38</v>
      </c>
      <c r="B1430" s="25"/>
      <c r="C1430" s="24"/>
      <c r="D1430" s="172">
        <f>D1382+D1429</f>
        <v>13498566.449999999</v>
      </c>
      <c r="E1430" s="174">
        <f>E1382+E1429</f>
        <v>12829653.68</v>
      </c>
    </row>
    <row r="1431" spans="1:5" s="7" customFormat="1" ht="18.75" x14ac:dyDescent="0.25">
      <c r="A1431" s="15"/>
      <c r="B1431" s="120"/>
      <c r="C1431" s="121"/>
      <c r="D1431" s="182"/>
      <c r="E1431" s="182"/>
    </row>
    <row r="1432" spans="1:5" s="7" customFormat="1" ht="18.75" x14ac:dyDescent="0.3">
      <c r="A1432" s="16" t="s">
        <v>67</v>
      </c>
      <c r="B1432" s="31"/>
      <c r="C1432" s="31"/>
      <c r="D1432" s="183" t="s">
        <v>885</v>
      </c>
      <c r="E1432" s="183"/>
    </row>
    <row r="1433" spans="1:5" s="7" customFormat="1" ht="18.75" x14ac:dyDescent="0.25">
      <c r="A1433" s="15"/>
      <c r="B1433" s="120"/>
      <c r="C1433" s="121"/>
      <c r="D1433" s="182"/>
      <c r="E1433" s="182"/>
    </row>
    <row r="1434" spans="1:5" s="7" customFormat="1" ht="18.75" x14ac:dyDescent="0.25">
      <c r="A1434" s="15"/>
      <c r="B1434" s="120"/>
      <c r="C1434" s="32"/>
      <c r="D1434" s="184"/>
      <c r="E1434" s="184"/>
    </row>
    <row r="1435" spans="1:5" s="7" customFormat="1" ht="15.75" x14ac:dyDescent="0.2">
      <c r="A1435" s="17"/>
      <c r="B1435" s="33"/>
      <c r="C1435" s="33"/>
      <c r="D1435" s="184"/>
      <c r="E1435" s="184"/>
    </row>
    <row r="1436" spans="1:5" s="7" customFormat="1" ht="18.75" x14ac:dyDescent="0.2">
      <c r="A1436" s="17"/>
      <c r="B1436" s="33"/>
      <c r="C1436" s="32"/>
      <c r="D1436" s="182"/>
      <c r="E1436" s="182"/>
    </row>
    <row r="1437" spans="1:5" s="7" customFormat="1" ht="18.75" x14ac:dyDescent="0.2">
      <c r="A1437" s="17"/>
      <c r="B1437" s="33"/>
      <c r="C1437" s="32"/>
      <c r="D1437" s="182"/>
      <c r="E1437" s="182"/>
    </row>
    <row r="1438" spans="1:5" s="7" customFormat="1" ht="18.75" x14ac:dyDescent="0.2">
      <c r="A1438" s="17"/>
      <c r="B1438" s="33"/>
      <c r="C1438" s="122"/>
      <c r="D1438" s="185"/>
      <c r="E1438" s="185"/>
    </row>
    <row r="1439" spans="1:5" s="7" customFormat="1" x14ac:dyDescent="0.2">
      <c r="A1439" s="17"/>
      <c r="B1439" s="33"/>
      <c r="C1439" s="33"/>
      <c r="D1439" s="170"/>
      <c r="E1439" s="170"/>
    </row>
    <row r="1440" spans="1:5" s="7" customFormat="1" x14ac:dyDescent="0.2">
      <c r="A1440" s="17"/>
      <c r="B1440" s="33"/>
      <c r="C1440" s="33"/>
      <c r="D1440" s="170"/>
      <c r="E1440" s="170"/>
    </row>
    <row r="1441" spans="1:5" s="7" customFormat="1" x14ac:dyDescent="0.2">
      <c r="A1441" s="17"/>
      <c r="B1441" s="33"/>
      <c r="C1441" s="33"/>
      <c r="D1441" s="170"/>
      <c r="E1441" s="170"/>
    </row>
    <row r="1442" spans="1:5" s="7" customFormat="1" x14ac:dyDescent="0.2">
      <c r="A1442" s="17"/>
      <c r="B1442" s="33"/>
      <c r="C1442" s="33"/>
      <c r="D1442" s="170"/>
      <c r="E1442" s="170"/>
    </row>
    <row r="1443" spans="1:5" s="7" customFormat="1" x14ac:dyDescent="0.2">
      <c r="A1443" s="17"/>
      <c r="B1443" s="33"/>
      <c r="C1443" s="33"/>
      <c r="D1443" s="170"/>
      <c r="E1443" s="170"/>
    </row>
    <row r="1444" spans="1:5" s="7" customFormat="1" x14ac:dyDescent="0.2">
      <c r="A1444" s="17"/>
      <c r="B1444" s="33"/>
      <c r="C1444" s="33"/>
      <c r="D1444" s="170"/>
      <c r="E1444" s="170"/>
    </row>
    <row r="1445" spans="1:5" s="7" customFormat="1" x14ac:dyDescent="0.2">
      <c r="A1445" s="17"/>
      <c r="B1445" s="33"/>
      <c r="C1445" s="33"/>
      <c r="D1445" s="170"/>
      <c r="E1445" s="170"/>
    </row>
    <row r="1446" spans="1:5" s="18" customFormat="1" ht="15.75" x14ac:dyDescent="0.25">
      <c r="A1446" s="17"/>
      <c r="B1446" s="33"/>
      <c r="C1446" s="33"/>
      <c r="D1446" s="170"/>
      <c r="E1446" s="170"/>
    </row>
    <row r="1450" spans="1:5" x14ac:dyDescent="0.2">
      <c r="B1450" s="132"/>
    </row>
    <row r="1451" spans="1:5" x14ac:dyDescent="0.2">
      <c r="B1451" s="132"/>
      <c r="C1451" s="132"/>
    </row>
    <row r="1452" spans="1:5" x14ac:dyDescent="0.2">
      <c r="B1452" s="132"/>
      <c r="C1452" s="132"/>
    </row>
    <row r="1453" spans="1:5" x14ac:dyDescent="0.2">
      <c r="B1453" s="132"/>
      <c r="C1453" s="132"/>
    </row>
    <row r="1454" spans="1:5" x14ac:dyDescent="0.2">
      <c r="B1454" s="132"/>
      <c r="C1454" s="132"/>
    </row>
  </sheetData>
  <autoFilter ref="A4:E1430">
    <filterColumn colId="2">
      <filters blank="1">
        <filter val="100"/>
        <filter val="110"/>
        <filter val="120"/>
        <filter val="200"/>
        <filter val="240"/>
        <filter val="300"/>
        <filter val="310"/>
        <filter val="320"/>
        <filter val="330"/>
        <filter val="350"/>
        <filter val="360"/>
        <filter val="400"/>
        <filter val="410"/>
        <filter val="600"/>
        <filter val="610"/>
        <filter val="620"/>
        <filter val="630"/>
        <filter val="700"/>
        <filter val="730"/>
        <filter val="800"/>
        <filter val="810"/>
        <filter val="830"/>
        <filter val="840"/>
        <filter val="850"/>
        <filter val="870"/>
      </filters>
    </filterColumn>
  </autoFilter>
  <mergeCells count="1">
    <mergeCell ref="A2:D2"/>
  </mergeCells>
  <phoneticPr fontId="0" type="noConversion"/>
  <pageMargins left="0.27559055118110237" right="0.23622047244094491" top="0.39370078740157483" bottom="0.55118110236220474" header="0.43307086614173229" footer="0.23622047244094491"/>
  <pageSetup paperSize="9" scale="72" fitToHeight="0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MinFin 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504_bei</dc:creator>
  <cp:lastModifiedBy>Geresh</cp:lastModifiedBy>
  <cp:lastPrinted>2019-03-26T08:58:30Z</cp:lastPrinted>
  <dcterms:created xsi:type="dcterms:W3CDTF">2007-08-15T05:41:05Z</dcterms:created>
  <dcterms:modified xsi:type="dcterms:W3CDTF">2019-03-27T05:57:24Z</dcterms:modified>
</cp:coreProperties>
</file>