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8" yWindow="1554" windowWidth="15170" windowHeight="7400"/>
  </bookViews>
  <sheets>
    <sheet name="2018" sheetId="1" r:id="rId1"/>
  </sheets>
  <definedNames>
    <definedName name="_xlnm._FilterDatabase" localSheetId="0" hidden="1">'2018'!$A$4:$E$1364</definedName>
    <definedName name="_xlnm.Print_Titles" localSheetId="0">'2018'!$4:$4</definedName>
    <definedName name="_xlnm.Print_Area" localSheetId="0">'2018'!$A$1:$E$1366</definedName>
  </definedNames>
  <calcPr calcId="152511"/>
  <fileRecoveryPr autoRecover="0"/>
</workbook>
</file>

<file path=xl/calcChain.xml><?xml version="1.0" encoding="utf-8"?>
<calcChain xmlns="http://schemas.openxmlformats.org/spreadsheetml/2006/main">
  <c r="E942" i="1" l="1"/>
  <c r="D942" i="1"/>
  <c r="D945" i="1"/>
  <c r="D944" i="1" s="1"/>
  <c r="E945" i="1"/>
  <c r="E944" i="1" s="1"/>
  <c r="E967" i="1" l="1"/>
  <c r="D967" i="1"/>
  <c r="E937" i="1"/>
  <c r="D937" i="1"/>
  <c r="E80" i="1" l="1"/>
  <c r="E79" i="1" s="1"/>
  <c r="D80" i="1"/>
  <c r="D79" i="1" s="1"/>
  <c r="E77" i="1"/>
  <c r="E76" i="1" s="1"/>
  <c r="D77" i="1"/>
  <c r="D76" i="1" s="1"/>
  <c r="E72" i="1"/>
  <c r="E71" i="1" s="1"/>
  <c r="D72" i="1"/>
  <c r="D71" i="1" s="1"/>
  <c r="E92" i="1"/>
  <c r="E91" i="1" s="1"/>
  <c r="D92" i="1"/>
  <c r="D91" i="1" s="1"/>
  <c r="E89" i="1"/>
  <c r="E88" i="1" s="1"/>
  <c r="D89" i="1"/>
  <c r="D88" i="1" s="1"/>
  <c r="E84" i="1"/>
  <c r="E83" i="1" s="1"/>
  <c r="D84" i="1"/>
  <c r="D83" i="1" s="1"/>
  <c r="D70" i="1" l="1"/>
  <c r="E70" i="1"/>
  <c r="E82" i="1"/>
  <c r="D82" i="1"/>
  <c r="D69" i="1" l="1"/>
  <c r="E69" i="1"/>
  <c r="E573" i="1"/>
  <c r="E572" i="1" s="1"/>
  <c r="D573" i="1"/>
  <c r="D572" i="1" s="1"/>
  <c r="D172" i="1" l="1"/>
  <c r="D171" i="1" s="1"/>
  <c r="E172" i="1"/>
  <c r="E171" i="1" s="1"/>
  <c r="E957" i="1" l="1"/>
  <c r="E956" i="1" s="1"/>
  <c r="E955" i="1" s="1"/>
  <c r="D957" i="1"/>
  <c r="D956" i="1" s="1"/>
  <c r="D955" i="1" s="1"/>
  <c r="E953" i="1"/>
  <c r="E952" i="1" s="1"/>
  <c r="E951" i="1" s="1"/>
  <c r="D953" i="1"/>
  <c r="D952" i="1" s="1"/>
  <c r="D951" i="1" s="1"/>
  <c r="E950" i="1"/>
  <c r="E949" i="1" s="1"/>
  <c r="E948" i="1" s="1"/>
  <c r="E947" i="1" s="1"/>
  <c r="D950" i="1"/>
  <c r="D949" i="1" s="1"/>
  <c r="D948" i="1" s="1"/>
  <c r="D947" i="1" s="1"/>
  <c r="E938" i="1" l="1"/>
  <c r="E936" i="1"/>
  <c r="D938" i="1"/>
  <c r="D936" i="1"/>
  <c r="E925" i="1" l="1"/>
  <c r="E924" i="1" s="1"/>
  <c r="D925" i="1"/>
  <c r="D924" i="1" s="1"/>
  <c r="E921" i="1"/>
  <c r="E920" i="1" s="1"/>
  <c r="D921" i="1"/>
  <c r="D920" i="1" s="1"/>
  <c r="E919" i="1"/>
  <c r="D919" i="1"/>
  <c r="E917" i="1"/>
  <c r="D917" i="1"/>
  <c r="E916" i="1" l="1"/>
  <c r="E915" i="1" s="1"/>
  <c r="E914" i="1" s="1"/>
  <c r="D916" i="1"/>
  <c r="D915" i="1" s="1"/>
  <c r="D914" i="1" s="1"/>
  <c r="E943" i="1" l="1"/>
  <c r="D943" i="1"/>
  <c r="E940" i="1"/>
  <c r="E939" i="1" s="1"/>
  <c r="D940" i="1"/>
  <c r="D939" i="1" s="1"/>
  <c r="D1114" i="1" l="1"/>
  <c r="E1114" i="1"/>
  <c r="E1108" i="1" l="1"/>
  <c r="E1107" i="1" s="1"/>
  <c r="D1108" i="1"/>
  <c r="D1107" i="1" s="1"/>
  <c r="E1113" i="1"/>
  <c r="E1112" i="1" s="1"/>
  <c r="D1113" i="1"/>
  <c r="D1112" i="1" s="1"/>
  <c r="D1106" i="1" l="1"/>
  <c r="E1106" i="1"/>
  <c r="E1328" i="1"/>
  <c r="D1328" i="1"/>
  <c r="D969" i="1" l="1"/>
  <c r="D968" i="1" s="1"/>
  <c r="E969" i="1"/>
  <c r="E968" i="1" s="1"/>
  <c r="D866" i="1" l="1"/>
  <c r="D865" i="1" s="1"/>
  <c r="D864" i="1" s="1"/>
  <c r="E866" i="1"/>
  <c r="E865" i="1" s="1"/>
  <c r="E864" i="1" s="1"/>
  <c r="E906" i="1" l="1"/>
  <c r="E905" i="1" s="1"/>
  <c r="D906" i="1"/>
  <c r="D905" i="1" s="1"/>
  <c r="E903" i="1"/>
  <c r="E902" i="1" s="1"/>
  <c r="D903" i="1"/>
  <c r="D902" i="1" s="1"/>
  <c r="D891" i="1"/>
  <c r="E891" i="1"/>
  <c r="E901" i="1" l="1"/>
  <c r="D901" i="1"/>
  <c r="D1148" i="1" l="1"/>
  <c r="E1148" i="1"/>
  <c r="D1151" i="1"/>
  <c r="D1150" i="1" s="1"/>
  <c r="D1149" i="1" s="1"/>
  <c r="E1151" i="1"/>
  <c r="E1150" i="1" s="1"/>
  <c r="E1149" i="1" s="1"/>
  <c r="E1140" i="1"/>
  <c r="D1140" i="1"/>
  <c r="E1136" i="1"/>
  <c r="D1136" i="1"/>
  <c r="E1171" i="1"/>
  <c r="D1171" i="1"/>
  <c r="E484" i="1" l="1"/>
  <c r="D484" i="1"/>
  <c r="E1274" i="1" l="1"/>
  <c r="E1273" i="1" s="1"/>
  <c r="D1274" i="1"/>
  <c r="D1273" i="1" s="1"/>
  <c r="E1270" i="1"/>
  <c r="E1269" i="1" s="1"/>
  <c r="D1270" i="1"/>
  <c r="D1269" i="1" s="1"/>
  <c r="E1265" i="1"/>
  <c r="E1264" i="1" s="1"/>
  <c r="D1265" i="1"/>
  <c r="D1264" i="1" s="1"/>
  <c r="E1261" i="1"/>
  <c r="E1260" i="1" s="1"/>
  <c r="E1259" i="1" s="1"/>
  <c r="D1261" i="1"/>
  <c r="D1260" i="1" s="1"/>
  <c r="D1259" i="1" s="1"/>
  <c r="E1257" i="1"/>
  <c r="E1256" i="1" s="1"/>
  <c r="E1255" i="1" s="1"/>
  <c r="D1257" i="1"/>
  <c r="D1256" i="1" s="1"/>
  <c r="D1255" i="1" s="1"/>
  <c r="E1253" i="1"/>
  <c r="E1252" i="1" s="1"/>
  <c r="E1251" i="1" s="1"/>
  <c r="D1253" i="1"/>
  <c r="D1252" i="1" s="1"/>
  <c r="D1251" i="1" s="1"/>
  <c r="E1248" i="1"/>
  <c r="E1247" i="1" s="1"/>
  <c r="E1246" i="1" s="1"/>
  <c r="E1245" i="1" s="1"/>
  <c r="D1248" i="1"/>
  <c r="D1247" i="1" s="1"/>
  <c r="D1246" i="1" s="1"/>
  <c r="D1245" i="1" s="1"/>
  <c r="E1024" i="1"/>
  <c r="E1023" i="1" s="1"/>
  <c r="D1024" i="1"/>
  <c r="D1023" i="1" s="1"/>
  <c r="E1021" i="1"/>
  <c r="E1020" i="1" s="1"/>
  <c r="D1021" i="1"/>
  <c r="D1020" i="1" s="1"/>
  <c r="E1017" i="1"/>
  <c r="E1016" i="1" s="1"/>
  <c r="E1015" i="1" s="1"/>
  <c r="D1017" i="1"/>
  <c r="D1016" i="1" s="1"/>
  <c r="D1015" i="1" s="1"/>
  <c r="E1012" i="1"/>
  <c r="E1011" i="1" s="1"/>
  <c r="E1010" i="1" s="1"/>
  <c r="D1012" i="1"/>
  <c r="D1011" i="1" s="1"/>
  <c r="D1010" i="1" s="1"/>
  <c r="E1008" i="1"/>
  <c r="E1007" i="1" s="1"/>
  <c r="E1006" i="1" s="1"/>
  <c r="D1008" i="1"/>
  <c r="D1007" i="1" s="1"/>
  <c r="D1006" i="1" s="1"/>
  <c r="E1004" i="1"/>
  <c r="E1003" i="1" s="1"/>
  <c r="E1002" i="1" s="1"/>
  <c r="D1004" i="1"/>
  <c r="D1003" i="1" s="1"/>
  <c r="D1002" i="1" s="1"/>
  <c r="E1000" i="1"/>
  <c r="E999" i="1" s="1"/>
  <c r="E998" i="1" s="1"/>
  <c r="D1000" i="1"/>
  <c r="D999" i="1" s="1"/>
  <c r="D998" i="1" s="1"/>
  <c r="E996" i="1"/>
  <c r="E995" i="1" s="1"/>
  <c r="E994" i="1" s="1"/>
  <c r="D996" i="1"/>
  <c r="D995" i="1" s="1"/>
  <c r="D994" i="1" s="1"/>
  <c r="E992" i="1"/>
  <c r="E991" i="1" s="1"/>
  <c r="E990" i="1" s="1"/>
  <c r="D992" i="1"/>
  <c r="D991" i="1" s="1"/>
  <c r="D990" i="1" s="1"/>
  <c r="E988" i="1"/>
  <c r="E987" i="1" s="1"/>
  <c r="E986" i="1" s="1"/>
  <c r="D988" i="1"/>
  <c r="D987" i="1" s="1"/>
  <c r="D986" i="1" s="1"/>
  <c r="E984" i="1"/>
  <c r="E983" i="1" s="1"/>
  <c r="E982" i="1" s="1"/>
  <c r="E981" i="1" s="1"/>
  <c r="D984" i="1"/>
  <c r="D983" i="1" s="1"/>
  <c r="D982" i="1" s="1"/>
  <c r="D981" i="1" s="1"/>
  <c r="E979" i="1"/>
  <c r="E978" i="1" s="1"/>
  <c r="E977" i="1" s="1"/>
  <c r="D979" i="1"/>
  <c r="D978" i="1" s="1"/>
  <c r="D977" i="1" s="1"/>
  <c r="E975" i="1"/>
  <c r="E974" i="1" s="1"/>
  <c r="E973" i="1" s="1"/>
  <c r="E972" i="1" s="1"/>
  <c r="D975" i="1"/>
  <c r="D974" i="1" s="1"/>
  <c r="D973" i="1" s="1"/>
  <c r="D972" i="1" s="1"/>
  <c r="D1019" i="1" l="1"/>
  <c r="D1014" i="1" s="1"/>
  <c r="D1263" i="1"/>
  <c r="D1250" i="1" s="1"/>
  <c r="D1244" i="1" s="1"/>
  <c r="E1263" i="1"/>
  <c r="E1250" i="1" s="1"/>
  <c r="E1244" i="1" s="1"/>
  <c r="E1019" i="1"/>
  <c r="E1014" i="1" s="1"/>
  <c r="D971" i="1" l="1"/>
  <c r="E971" i="1"/>
  <c r="E857" i="1" l="1"/>
  <c r="E856" i="1" s="1"/>
  <c r="E855" i="1" s="1"/>
  <c r="D857" i="1"/>
  <c r="D856" i="1" s="1"/>
  <c r="D855" i="1" s="1"/>
  <c r="D834" i="1"/>
  <c r="D833" i="1" s="1"/>
  <c r="E834" i="1"/>
  <c r="E833" i="1" s="1"/>
  <c r="D836" i="1"/>
  <c r="D835" i="1" s="1"/>
  <c r="E836" i="1"/>
  <c r="E835" i="1" s="1"/>
  <c r="D841" i="1"/>
  <c r="D840" i="1" s="1"/>
  <c r="D839" i="1" s="1"/>
  <c r="D837" i="1" s="1"/>
  <c r="E841" i="1"/>
  <c r="E840" i="1" s="1"/>
  <c r="E839" i="1" s="1"/>
  <c r="E837" i="1" s="1"/>
  <c r="D845" i="1"/>
  <c r="D844" i="1" s="1"/>
  <c r="D843" i="1" s="1"/>
  <c r="D842" i="1" s="1"/>
  <c r="E845" i="1"/>
  <c r="E844" i="1" s="1"/>
  <c r="E843" i="1" s="1"/>
  <c r="E842" i="1" s="1"/>
  <c r="D861" i="1"/>
  <c r="D860" i="1" s="1"/>
  <c r="D859" i="1" s="1"/>
  <c r="E861" i="1"/>
  <c r="E860" i="1" s="1"/>
  <c r="E859" i="1" s="1"/>
  <c r="D849" i="1"/>
  <c r="D848" i="1" s="1"/>
  <c r="D847" i="1" s="1"/>
  <c r="E849" i="1"/>
  <c r="E848" i="1" s="1"/>
  <c r="E847" i="1" s="1"/>
  <c r="D853" i="1"/>
  <c r="D852" i="1" s="1"/>
  <c r="D851" i="1" s="1"/>
  <c r="E853" i="1"/>
  <c r="E852" i="1" s="1"/>
  <c r="E851" i="1" s="1"/>
  <c r="E846" i="1" l="1"/>
  <c r="D846" i="1"/>
  <c r="E832" i="1"/>
  <c r="E831" i="1" s="1"/>
  <c r="D832" i="1"/>
  <c r="D831" i="1" s="1"/>
  <c r="E830" i="1" l="1"/>
  <c r="D830" i="1"/>
  <c r="D1104" i="1" l="1"/>
  <c r="D1103" i="1" s="1"/>
  <c r="E1104" i="1"/>
  <c r="E1103" i="1" s="1"/>
  <c r="D1118" i="1"/>
  <c r="D1117" i="1" s="1"/>
  <c r="E1118" i="1"/>
  <c r="E1117" i="1" s="1"/>
  <c r="D1124" i="1"/>
  <c r="E1124" i="1"/>
  <c r="D1125" i="1"/>
  <c r="E1125" i="1"/>
  <c r="D1128" i="1"/>
  <c r="E1128" i="1"/>
  <c r="D1129" i="1"/>
  <c r="E1129" i="1"/>
  <c r="D1127" i="1" l="1"/>
  <c r="D1126" i="1" s="1"/>
  <c r="D1123" i="1"/>
  <c r="D1122" i="1" s="1"/>
  <c r="E1127" i="1"/>
  <c r="E1126" i="1" s="1"/>
  <c r="E1123" i="1"/>
  <c r="E1122" i="1" s="1"/>
  <c r="E1101" i="1"/>
  <c r="E1100" i="1" s="1"/>
  <c r="E1099" i="1" s="1"/>
  <c r="D1101" i="1"/>
  <c r="D1100" i="1" s="1"/>
  <c r="D1099" i="1" s="1"/>
  <c r="E1097" i="1"/>
  <c r="E1096" i="1" s="1"/>
  <c r="D1097" i="1"/>
  <c r="D1096" i="1" s="1"/>
  <c r="E1089" i="1"/>
  <c r="E1088" i="1" s="1"/>
  <c r="E1087" i="1" s="1"/>
  <c r="D1089" i="1"/>
  <c r="D1088" i="1" s="1"/>
  <c r="D1087" i="1" s="1"/>
  <c r="E1094" i="1"/>
  <c r="E1093" i="1" s="1"/>
  <c r="D1094" i="1"/>
  <c r="D1093" i="1" s="1"/>
  <c r="E1059" i="1"/>
  <c r="E1058" i="1" s="1"/>
  <c r="E1057" i="1" s="1"/>
  <c r="D1059" i="1"/>
  <c r="D1058" i="1" s="1"/>
  <c r="D1057" i="1" s="1"/>
  <c r="D1071" i="1"/>
  <c r="E1071" i="1"/>
  <c r="E1036" i="1"/>
  <c r="D1036" i="1"/>
  <c r="D1044" i="1"/>
  <c r="D1043" i="1" s="1"/>
  <c r="D1042" i="1" s="1"/>
  <c r="E1044" i="1"/>
  <c r="E1043" i="1" s="1"/>
  <c r="E1042" i="1" s="1"/>
  <c r="D1092" i="1" l="1"/>
  <c r="D1091" i="1"/>
  <c r="E1091" i="1"/>
  <c r="E1092" i="1"/>
  <c r="E1116" i="1"/>
  <c r="E1115" i="1" s="1"/>
  <c r="D1116" i="1"/>
  <c r="D1115" i="1" s="1"/>
  <c r="E397" i="1"/>
  <c r="E396" i="1" s="1"/>
  <c r="E395" i="1" s="1"/>
  <c r="E393" i="1"/>
  <c r="E392" i="1" s="1"/>
  <c r="E391" i="1" s="1"/>
  <c r="E389" i="1"/>
  <c r="E388" i="1" s="1"/>
  <c r="E387" i="1" s="1"/>
  <c r="E383" i="1"/>
  <c r="E382" i="1" s="1"/>
  <c r="E381" i="1" s="1"/>
  <c r="E377" i="1"/>
  <c r="E376" i="1" s="1"/>
  <c r="E373" i="1"/>
  <c r="E372" i="1" s="1"/>
  <c r="E368" i="1"/>
  <c r="E367" i="1" s="1"/>
  <c r="E363" i="1"/>
  <c r="E362" i="1" s="1"/>
  <c r="E361" i="1" s="1"/>
  <c r="E359" i="1"/>
  <c r="E358" i="1" s="1"/>
  <c r="E357" i="1" s="1"/>
  <c r="E355" i="1"/>
  <c r="E354" i="1" s="1"/>
  <c r="E353" i="1" s="1"/>
  <c r="E350" i="1"/>
  <c r="E349" i="1" s="1"/>
  <c r="E347" i="1"/>
  <c r="E346" i="1" s="1"/>
  <c r="E343" i="1"/>
  <c r="E342" i="1" s="1"/>
  <c r="E340" i="1"/>
  <c r="E338" i="1"/>
  <c r="E337" i="1" s="1"/>
  <c r="E332" i="1"/>
  <c r="E330" i="1"/>
  <c r="E326" i="1"/>
  <c r="E325" i="1" s="1"/>
  <c r="E323" i="1"/>
  <c r="E321" i="1"/>
  <c r="E317" i="1"/>
  <c r="E316" i="1" s="1"/>
  <c r="E313" i="1"/>
  <c r="E312" i="1" s="1"/>
  <c r="E309" i="1"/>
  <c r="E308" i="1" s="1"/>
  <c r="E307" i="1" s="1"/>
  <c r="E305" i="1"/>
  <c r="E303" i="1"/>
  <c r="E299" i="1"/>
  <c r="E298" i="1" s="1"/>
  <c r="E297" i="1" s="1"/>
  <c r="E294" i="1"/>
  <c r="E292" i="1"/>
  <c r="E287" i="1"/>
  <c r="E286" i="1" s="1"/>
  <c r="E285" i="1" s="1"/>
  <c r="E283" i="1"/>
  <c r="E282" i="1" s="1"/>
  <c r="E281" i="1" s="1"/>
  <c r="E279" i="1"/>
  <c r="E278" i="1" s="1"/>
  <c r="E277" i="1" s="1"/>
  <c r="E275" i="1"/>
  <c r="E274" i="1" s="1"/>
  <c r="E273" i="1" s="1"/>
  <c r="D397" i="1"/>
  <c r="E352" i="1" l="1"/>
  <c r="E380" i="1"/>
  <c r="E272" i="1"/>
  <c r="E302" i="1"/>
  <c r="E301" i="1" s="1"/>
  <c r="E329" i="1"/>
  <c r="E328" i="1" s="1"/>
  <c r="E320" i="1"/>
  <c r="E311" i="1" s="1"/>
  <c r="E336" i="1"/>
  <c r="E291" i="1"/>
  <c r="E290" i="1" s="1"/>
  <c r="E289" i="1" s="1"/>
  <c r="E366" i="1"/>
  <c r="E365" i="1" s="1"/>
  <c r="E345" i="1"/>
  <c r="E379" i="1"/>
  <c r="D326" i="1"/>
  <c r="D325" i="1" s="1"/>
  <c r="D323" i="1"/>
  <c r="D321" i="1"/>
  <c r="D317" i="1"/>
  <c r="D316" i="1" s="1"/>
  <c r="D313" i="1"/>
  <c r="D312" i="1" s="1"/>
  <c r="D377" i="1"/>
  <c r="D376" i="1" s="1"/>
  <c r="D373" i="1"/>
  <c r="D372" i="1" s="1"/>
  <c r="D368" i="1"/>
  <c r="D367" i="1" s="1"/>
  <c r="D363" i="1"/>
  <c r="D362" i="1" s="1"/>
  <c r="D361" i="1" s="1"/>
  <c r="D309" i="1"/>
  <c r="D308" i="1" s="1"/>
  <c r="D307" i="1" s="1"/>
  <c r="D305" i="1"/>
  <c r="D303" i="1"/>
  <c r="D294" i="1"/>
  <c r="D292" i="1"/>
  <c r="D302" i="1" l="1"/>
  <c r="D301" i="1" s="1"/>
  <c r="D366" i="1"/>
  <c r="D365" i="1" s="1"/>
  <c r="E335" i="1"/>
  <c r="E334" i="1" s="1"/>
  <c r="D291" i="1"/>
  <c r="D290" i="1" s="1"/>
  <c r="E271" i="1"/>
  <c r="D320" i="1"/>
  <c r="D311" i="1" s="1"/>
  <c r="E270" i="1" l="1"/>
  <c r="D350" i="1"/>
  <c r="D349" i="1" s="1"/>
  <c r="E486" i="1" l="1"/>
  <c r="D486" i="1"/>
  <c r="E1207" i="1" l="1"/>
  <c r="E1206" i="1" s="1"/>
  <c r="E1205" i="1" s="1"/>
  <c r="E1204" i="1" s="1"/>
  <c r="E1203" i="1" s="1"/>
  <c r="D1207" i="1"/>
  <c r="D1206" i="1" s="1"/>
  <c r="D1205" i="1" s="1"/>
  <c r="D1204" i="1" s="1"/>
  <c r="D1203" i="1" s="1"/>
  <c r="E478" i="1"/>
  <c r="E477" i="1" s="1"/>
  <c r="D478" i="1"/>
  <c r="D477" i="1" s="1"/>
  <c r="E475" i="1"/>
  <c r="E474" i="1" s="1"/>
  <c r="D475" i="1"/>
  <c r="D474" i="1" s="1"/>
  <c r="E472" i="1"/>
  <c r="E471" i="1" s="1"/>
  <c r="E470" i="1" s="1"/>
  <c r="D472" i="1"/>
  <c r="D471" i="1" s="1"/>
  <c r="D470" i="1" s="1"/>
  <c r="E469" i="1"/>
  <c r="E468" i="1" s="1"/>
  <c r="E467" i="1" s="1"/>
  <c r="D469" i="1"/>
  <c r="D468" i="1" s="1"/>
  <c r="D467" i="1" s="1"/>
  <c r="D473" i="1" l="1"/>
  <c r="E473" i="1"/>
  <c r="D466" i="1"/>
  <c r="E466" i="1"/>
  <c r="E799" i="1" l="1"/>
  <c r="E798" i="1" s="1"/>
  <c r="E797" i="1" s="1"/>
  <c r="E796" i="1" s="1"/>
  <c r="E795" i="1" s="1"/>
  <c r="D799" i="1"/>
  <c r="D798" i="1" s="1"/>
  <c r="D797" i="1" s="1"/>
  <c r="D796" i="1" s="1"/>
  <c r="D795" i="1" s="1"/>
  <c r="E793" i="1"/>
  <c r="E792" i="1" s="1"/>
  <c r="E791" i="1" s="1"/>
  <c r="D793" i="1"/>
  <c r="D792" i="1" s="1"/>
  <c r="D791" i="1" s="1"/>
  <c r="E789" i="1"/>
  <c r="D789" i="1"/>
  <c r="E787" i="1"/>
  <c r="D787" i="1"/>
  <c r="E784" i="1"/>
  <c r="E783" i="1" s="1"/>
  <c r="D784" i="1"/>
  <c r="D783" i="1" s="1"/>
  <c r="E778" i="1"/>
  <c r="E777" i="1" s="1"/>
  <c r="E776" i="1" s="1"/>
  <c r="E775" i="1" s="1"/>
  <c r="D778" i="1"/>
  <c r="D777" i="1" s="1"/>
  <c r="D776" i="1" s="1"/>
  <c r="D775" i="1" s="1"/>
  <c r="E772" i="1"/>
  <c r="E771" i="1" s="1"/>
  <c r="E770" i="1" s="1"/>
  <c r="E769" i="1" s="1"/>
  <c r="D772" i="1"/>
  <c r="D771" i="1" s="1"/>
  <c r="D770" i="1" s="1"/>
  <c r="D769" i="1" s="1"/>
  <c r="E764" i="1"/>
  <c r="E763" i="1" s="1"/>
  <c r="D764" i="1"/>
  <c r="D763" i="1" s="1"/>
  <c r="E760" i="1"/>
  <c r="E759" i="1" s="1"/>
  <c r="D760" i="1"/>
  <c r="D759" i="1" s="1"/>
  <c r="E755" i="1"/>
  <c r="E754" i="1" s="1"/>
  <c r="D755" i="1"/>
  <c r="D754" i="1" s="1"/>
  <c r="E750" i="1"/>
  <c r="E749" i="1" s="1"/>
  <c r="E748" i="1" s="1"/>
  <c r="D750" i="1"/>
  <c r="D749" i="1" s="1"/>
  <c r="D748" i="1" s="1"/>
  <c r="E746" i="1"/>
  <c r="E745" i="1" s="1"/>
  <c r="E744" i="1" s="1"/>
  <c r="D746" i="1"/>
  <c r="D745" i="1" s="1"/>
  <c r="D744" i="1" s="1"/>
  <c r="E741" i="1"/>
  <c r="E740" i="1" s="1"/>
  <c r="D741" i="1"/>
  <c r="D740" i="1" s="1"/>
  <c r="E738" i="1"/>
  <c r="E737" i="1" s="1"/>
  <c r="E736" i="1" s="1"/>
  <c r="D738" i="1"/>
  <c r="D737" i="1" s="1"/>
  <c r="D736" i="1" s="1"/>
  <c r="E733" i="1"/>
  <c r="E732" i="1" s="1"/>
  <c r="D733" i="1"/>
  <c r="D732" i="1" s="1"/>
  <c r="E731" i="1"/>
  <c r="E730" i="1" s="1"/>
  <c r="D731" i="1"/>
  <c r="D730" i="1" s="1"/>
  <c r="E727" i="1"/>
  <c r="E726" i="1" s="1"/>
  <c r="D727" i="1"/>
  <c r="D726" i="1" s="1"/>
  <c r="E722" i="1"/>
  <c r="E721" i="1" s="1"/>
  <c r="D722" i="1"/>
  <c r="D721" i="1" s="1"/>
  <c r="E719" i="1"/>
  <c r="E718" i="1" s="1"/>
  <c r="D719" i="1"/>
  <c r="D718" i="1" s="1"/>
  <c r="E715" i="1"/>
  <c r="E714" i="1" s="1"/>
  <c r="D715" i="1"/>
  <c r="D714" i="1" s="1"/>
  <c r="E713" i="1"/>
  <c r="E712" i="1" s="1"/>
  <c r="D713" i="1"/>
  <c r="D712" i="1" s="1"/>
  <c r="E710" i="1"/>
  <c r="E709" i="1" s="1"/>
  <c r="E708" i="1" s="1"/>
  <c r="D710" i="1"/>
  <c r="D709" i="1" s="1"/>
  <c r="D708" i="1" s="1"/>
  <c r="E704" i="1"/>
  <c r="E703" i="1" s="1"/>
  <c r="E702" i="1" s="1"/>
  <c r="E701" i="1" s="1"/>
  <c r="D704" i="1"/>
  <c r="D703" i="1" s="1"/>
  <c r="D702" i="1" s="1"/>
  <c r="D701" i="1" s="1"/>
  <c r="E612" i="1"/>
  <c r="E611" i="1" s="1"/>
  <c r="E610" i="1" s="1"/>
  <c r="D612" i="1"/>
  <c r="D611" i="1" s="1"/>
  <c r="D610" i="1" s="1"/>
  <c r="E608" i="1"/>
  <c r="E607" i="1" s="1"/>
  <c r="E606" i="1" s="1"/>
  <c r="D608" i="1"/>
  <c r="D607" i="1" s="1"/>
  <c r="D606" i="1" s="1"/>
  <c r="E604" i="1"/>
  <c r="E603" i="1" s="1"/>
  <c r="E602" i="1" s="1"/>
  <c r="D604" i="1"/>
  <c r="D603" i="1" s="1"/>
  <c r="D602" i="1" s="1"/>
  <c r="E599" i="1"/>
  <c r="E598" i="1" s="1"/>
  <c r="E597" i="1" s="1"/>
  <c r="D599" i="1"/>
  <c r="D598" i="1" s="1"/>
  <c r="D597" i="1" s="1"/>
  <c r="E595" i="1"/>
  <c r="D595" i="1"/>
  <c r="E593" i="1"/>
  <c r="D593" i="1"/>
  <c r="E590" i="1"/>
  <c r="E589" i="1" s="1"/>
  <c r="D590" i="1"/>
  <c r="D589" i="1" s="1"/>
  <c r="E585" i="1"/>
  <c r="E584" i="1" s="1"/>
  <c r="E583" i="1" s="1"/>
  <c r="E582" i="1" s="1"/>
  <c r="D585" i="1"/>
  <c r="D584" i="1" s="1"/>
  <c r="D583" i="1" s="1"/>
  <c r="D582" i="1" s="1"/>
  <c r="E580" i="1"/>
  <c r="D580" i="1"/>
  <c r="E578" i="1"/>
  <c r="D578" i="1"/>
  <c r="E570" i="1"/>
  <c r="D570" i="1"/>
  <c r="E568" i="1"/>
  <c r="D568" i="1"/>
  <c r="E564" i="1"/>
  <c r="E563" i="1" s="1"/>
  <c r="E562" i="1" s="1"/>
  <c r="D564" i="1"/>
  <c r="D563" i="1" s="1"/>
  <c r="D562" i="1" s="1"/>
  <c r="E560" i="1"/>
  <c r="E559" i="1" s="1"/>
  <c r="D560" i="1"/>
  <c r="D559" i="1" s="1"/>
  <c r="E557" i="1"/>
  <c r="E556" i="1" s="1"/>
  <c r="D557" i="1"/>
  <c r="D556" i="1" s="1"/>
  <c r="E552" i="1"/>
  <c r="E551" i="1" s="1"/>
  <c r="E550" i="1" s="1"/>
  <c r="D552" i="1"/>
  <c r="D551" i="1" s="1"/>
  <c r="D550" i="1" s="1"/>
  <c r="E548" i="1"/>
  <c r="E547" i="1" s="1"/>
  <c r="E546" i="1" s="1"/>
  <c r="D548" i="1"/>
  <c r="D547" i="1" s="1"/>
  <c r="D546" i="1" s="1"/>
  <c r="E544" i="1"/>
  <c r="E543" i="1" s="1"/>
  <c r="E542" i="1" s="1"/>
  <c r="D544" i="1"/>
  <c r="D543" i="1" s="1"/>
  <c r="D542" i="1" s="1"/>
  <c r="D541" i="1" l="1"/>
  <c r="E541" i="1"/>
  <c r="E768" i="1"/>
  <c r="E711" i="1"/>
  <c r="E707" i="1" s="1"/>
  <c r="E706" i="1" s="1"/>
  <c r="E700" i="1" s="1"/>
  <c r="E729" i="1"/>
  <c r="E725" i="1" s="1"/>
  <c r="E724" i="1" s="1"/>
  <c r="D592" i="1"/>
  <c r="D588" i="1" s="1"/>
  <c r="D587" i="1" s="1"/>
  <c r="E567" i="1"/>
  <c r="E566" i="1" s="1"/>
  <c r="D717" i="1"/>
  <c r="D716" i="1" s="1"/>
  <c r="D768" i="1"/>
  <c r="E577" i="1"/>
  <c r="E576" i="1" s="1"/>
  <c r="E575" i="1" s="1"/>
  <c r="E735" i="1"/>
  <c r="D743" i="1"/>
  <c r="D786" i="1"/>
  <c r="D782" i="1" s="1"/>
  <c r="D781" i="1" s="1"/>
  <c r="D780" i="1" s="1"/>
  <c r="E601" i="1"/>
  <c r="E717" i="1"/>
  <c r="E716" i="1" s="1"/>
  <c r="D753" i="1"/>
  <c r="D752" i="1" s="1"/>
  <c r="E753" i="1"/>
  <c r="E752" i="1" s="1"/>
  <c r="E555" i="1"/>
  <c r="D729" i="1"/>
  <c r="D725" i="1" s="1"/>
  <c r="D724" i="1" s="1"/>
  <c r="E592" i="1"/>
  <c r="E588" i="1" s="1"/>
  <c r="E587" i="1" s="1"/>
  <c r="D711" i="1"/>
  <c r="D707" i="1" s="1"/>
  <c r="D706" i="1" s="1"/>
  <c r="D700" i="1" s="1"/>
  <c r="D577" i="1"/>
  <c r="D576" i="1" s="1"/>
  <c r="D575" i="1" s="1"/>
  <c r="D735" i="1"/>
  <c r="E786" i="1"/>
  <c r="E782" i="1" s="1"/>
  <c r="E781" i="1" s="1"/>
  <c r="E780" i="1" s="1"/>
  <c r="E743" i="1"/>
  <c r="D555" i="1"/>
  <c r="D567" i="1"/>
  <c r="D566" i="1" s="1"/>
  <c r="D601" i="1"/>
  <c r="E1085" i="1"/>
  <c r="D1085" i="1"/>
  <c r="E1084" i="1"/>
  <c r="E1083" i="1" s="1"/>
  <c r="D1084" i="1"/>
  <c r="D1083" i="1" s="1"/>
  <c r="E554" i="1" l="1"/>
  <c r="E540" i="1" s="1"/>
  <c r="D554" i="1"/>
  <c r="D540" i="1" s="1"/>
  <c r="E734" i="1"/>
  <c r="D734" i="1"/>
  <c r="E1081" i="1"/>
  <c r="D1081" i="1"/>
  <c r="E1080" i="1"/>
  <c r="E1079" i="1" s="1"/>
  <c r="D1080" i="1"/>
  <c r="D1079" i="1" s="1"/>
  <c r="E1070" i="1"/>
  <c r="E1069" i="1" s="1"/>
  <c r="D1070" i="1"/>
  <c r="D1069" i="1" s="1"/>
  <c r="E699" i="1" l="1"/>
  <c r="D699" i="1"/>
  <c r="E1040" i="1"/>
  <c r="E1039" i="1" s="1"/>
  <c r="E1038" i="1" s="1"/>
  <c r="D1040" i="1"/>
  <c r="D1039" i="1" s="1"/>
  <c r="D1038" i="1" s="1"/>
  <c r="E1035" i="1"/>
  <c r="E1034" i="1" s="1"/>
  <c r="D1035" i="1"/>
  <c r="D1034" i="1" s="1"/>
  <c r="E1067" i="1" l="1"/>
  <c r="E1066" i="1" s="1"/>
  <c r="E1065" i="1" s="1"/>
  <c r="D1067" i="1"/>
  <c r="D1066" i="1" s="1"/>
  <c r="D1065" i="1" s="1"/>
  <c r="D1063" i="1"/>
  <c r="D1062" i="1" s="1"/>
  <c r="D1061" i="1" s="1"/>
  <c r="E1063" i="1"/>
  <c r="E1062" i="1" s="1"/>
  <c r="E1061" i="1" s="1"/>
  <c r="E1055" i="1" l="1"/>
  <c r="E1054" i="1" s="1"/>
  <c r="E1053" i="1" s="1"/>
  <c r="E1051" i="1" s="1"/>
  <c r="D1055" i="1"/>
  <c r="D1054" i="1" s="1"/>
  <c r="D1053" i="1" s="1"/>
  <c r="D1051" i="1" s="1"/>
  <c r="D1049" i="1"/>
  <c r="E1049" i="1"/>
  <c r="E1196" i="1" l="1"/>
  <c r="E1195" i="1" s="1"/>
  <c r="E1194" i="1" s="1"/>
  <c r="E1193" i="1" s="1"/>
  <c r="D1196" i="1"/>
  <c r="D1195" i="1" s="1"/>
  <c r="D1194" i="1" s="1"/>
  <c r="D1193" i="1" s="1"/>
  <c r="E1182" i="1"/>
  <c r="E1181" i="1" s="1"/>
  <c r="E1180" i="1" s="1"/>
  <c r="D1182" i="1"/>
  <c r="D1181" i="1" s="1"/>
  <c r="D1180" i="1" s="1"/>
  <c r="E1174" i="1"/>
  <c r="E1173" i="1" s="1"/>
  <c r="E1172" i="1" s="1"/>
  <c r="D1174" i="1"/>
  <c r="D1173" i="1" s="1"/>
  <c r="D1172" i="1" s="1"/>
  <c r="E1186" i="1"/>
  <c r="E1185" i="1" s="1"/>
  <c r="E1184" i="1" s="1"/>
  <c r="D1186" i="1"/>
  <c r="D1185" i="1" s="1"/>
  <c r="D1184" i="1" s="1"/>
  <c r="E1178" i="1"/>
  <c r="E1177" i="1" s="1"/>
  <c r="E1176" i="1" s="1"/>
  <c r="D1178" i="1"/>
  <c r="D1177" i="1" s="1"/>
  <c r="D1176" i="1" s="1"/>
  <c r="E1165" i="1"/>
  <c r="E1164" i="1" s="1"/>
  <c r="E1163" i="1" s="1"/>
  <c r="E1162" i="1" s="1"/>
  <c r="D1165" i="1"/>
  <c r="D1164" i="1" s="1"/>
  <c r="D1163" i="1" s="1"/>
  <c r="D1162" i="1" s="1"/>
  <c r="D359" i="1" l="1"/>
  <c r="D358" i="1" s="1"/>
  <c r="D357" i="1" s="1"/>
  <c r="D1155" i="1" l="1"/>
  <c r="E1155" i="1"/>
  <c r="D1159" i="1"/>
  <c r="E1159" i="1"/>
  <c r="D1332" i="1" l="1"/>
  <c r="D1331" i="1" s="1"/>
  <c r="E1332" i="1"/>
  <c r="E1331" i="1" s="1"/>
  <c r="D1329" i="1"/>
  <c r="E1329" i="1"/>
  <c r="D1325" i="1"/>
  <c r="E1325" i="1"/>
  <c r="D1323" i="1"/>
  <c r="E1323" i="1"/>
  <c r="D1322" i="1"/>
  <c r="E1322" i="1"/>
  <c r="D383" i="1" l="1"/>
  <c r="D382" i="1" s="1"/>
  <c r="D381" i="1" s="1"/>
  <c r="D393" i="1" l="1"/>
  <c r="D392" i="1" s="1"/>
  <c r="D391" i="1" s="1"/>
  <c r="D1330" i="1" l="1"/>
  <c r="E1330" i="1"/>
  <c r="D1327" i="1" l="1"/>
  <c r="D1326" i="1" s="1"/>
  <c r="E1327" i="1"/>
  <c r="E1326" i="1" s="1"/>
  <c r="D389" i="1" l="1"/>
  <c r="D388" i="1" s="1"/>
  <c r="D387" i="1" s="1"/>
  <c r="D396" i="1" l="1"/>
  <c r="D395" i="1" s="1"/>
  <c r="D380" i="1" s="1"/>
  <c r="D379" i="1" l="1"/>
  <c r="E1299" i="1"/>
  <c r="E1298" i="1" s="1"/>
  <c r="D1299" i="1"/>
  <c r="D1298" i="1" s="1"/>
  <c r="E1295" i="1"/>
  <c r="E1294" i="1" s="1"/>
  <c r="D1295" i="1"/>
  <c r="D1294" i="1" s="1"/>
  <c r="E1289" i="1"/>
  <c r="E1288" i="1" s="1"/>
  <c r="E1287" i="1" s="1"/>
  <c r="D1289" i="1"/>
  <c r="D1288" i="1" s="1"/>
  <c r="D1287" i="1" s="1"/>
  <c r="E1284" i="1"/>
  <c r="E1283" i="1" s="1"/>
  <c r="E1282" i="1" s="1"/>
  <c r="D1284" i="1"/>
  <c r="D1283" i="1" s="1"/>
  <c r="D1282" i="1" s="1"/>
  <c r="E1293" i="1" l="1"/>
  <c r="E1281" i="1" s="1"/>
  <c r="E1280" i="1" s="1"/>
  <c r="E1279" i="1" s="1"/>
  <c r="D1293" i="1"/>
  <c r="D1281" i="1" s="1"/>
  <c r="D1280" i="1" s="1"/>
  <c r="D1279" i="1" s="1"/>
  <c r="E1358" i="1" l="1"/>
  <c r="E1357" i="1" s="1"/>
  <c r="E1356" i="1" s="1"/>
  <c r="D1358" i="1"/>
  <c r="D1357" i="1" s="1"/>
  <c r="D1356" i="1" s="1"/>
  <c r="D299" i="1" l="1"/>
  <c r="D298" i="1" s="1"/>
  <c r="D297" i="1" s="1"/>
  <c r="D289" i="1" s="1"/>
  <c r="D169" i="1" l="1"/>
  <c r="E169" i="1"/>
  <c r="E827" i="1" l="1"/>
  <c r="E826" i="1" s="1"/>
  <c r="E825" i="1" s="1"/>
  <c r="D827" i="1"/>
  <c r="D826" i="1" s="1"/>
  <c r="D825" i="1" s="1"/>
  <c r="E823" i="1"/>
  <c r="E822" i="1" s="1"/>
  <c r="E821" i="1" s="1"/>
  <c r="D823" i="1"/>
  <c r="D822" i="1" s="1"/>
  <c r="D821" i="1" s="1"/>
  <c r="E819" i="1"/>
  <c r="E818" i="1" s="1"/>
  <c r="E817" i="1" s="1"/>
  <c r="D819" i="1"/>
  <c r="D818" i="1" s="1"/>
  <c r="D817" i="1" s="1"/>
  <c r="E814" i="1"/>
  <c r="E813" i="1" s="1"/>
  <c r="E812" i="1" s="1"/>
  <c r="D814" i="1"/>
  <c r="D813" i="1" s="1"/>
  <c r="D812" i="1" s="1"/>
  <c r="E810" i="1"/>
  <c r="E809" i="1" s="1"/>
  <c r="D810" i="1"/>
  <c r="D809" i="1" s="1"/>
  <c r="E806" i="1"/>
  <c r="E805" i="1" s="1"/>
  <c r="D806" i="1"/>
  <c r="D805" i="1" s="1"/>
  <c r="D816" i="1" l="1"/>
  <c r="D804" i="1"/>
  <c r="D803" i="1" s="1"/>
  <c r="E804" i="1"/>
  <c r="E803" i="1" s="1"/>
  <c r="E816" i="1"/>
  <c r="D802" i="1" l="1"/>
  <c r="E802" i="1"/>
  <c r="E1360" i="1" l="1"/>
  <c r="E1354" i="1"/>
  <c r="E1353" i="1" s="1"/>
  <c r="E1352" i="1" s="1"/>
  <c r="E1350" i="1"/>
  <c r="E1349" i="1" s="1"/>
  <c r="E1348" i="1" s="1"/>
  <c r="E1346" i="1"/>
  <c r="E1345" i="1" s="1"/>
  <c r="E1340" i="1"/>
  <c r="E1339" i="1" s="1"/>
  <c r="E1338" i="1" s="1"/>
  <c r="E1335" i="1"/>
  <c r="E1334" i="1" s="1"/>
  <c r="E1333" i="1" s="1"/>
  <c r="E1321" i="1"/>
  <c r="E1320" i="1" s="1"/>
  <c r="E1319" i="1" s="1"/>
  <c r="E1317" i="1"/>
  <c r="E1316" i="1" s="1"/>
  <c r="E1315" i="1" s="1"/>
  <c r="E1311" i="1"/>
  <c r="E1310" i="1" s="1"/>
  <c r="E1309" i="1" s="1"/>
  <c r="E1308" i="1" s="1"/>
  <c r="E1307" i="1" s="1"/>
  <c r="E1305" i="1"/>
  <c r="E1304" i="1" s="1"/>
  <c r="E1303" i="1" s="1"/>
  <c r="E1302" i="1" s="1"/>
  <c r="E1301" i="1" s="1"/>
  <c r="E1278" i="1" s="1"/>
  <c r="E1241" i="1"/>
  <c r="E1240" i="1" s="1"/>
  <c r="E1236" i="1"/>
  <c r="E1235" i="1" s="1"/>
  <c r="E1234" i="1" s="1"/>
  <c r="E1232" i="1"/>
  <c r="E1231" i="1" s="1"/>
  <c r="E1230" i="1" s="1"/>
  <c r="E1228" i="1"/>
  <c r="E1227" i="1" s="1"/>
  <c r="E1226" i="1" s="1"/>
  <c r="E1223" i="1"/>
  <c r="E1222" i="1" s="1"/>
  <c r="E1221" i="1" s="1"/>
  <c r="E1219" i="1"/>
  <c r="E1218" i="1" s="1"/>
  <c r="E1217" i="1" s="1"/>
  <c r="E1216" i="1" s="1"/>
  <c r="E1213" i="1"/>
  <c r="E1212" i="1" s="1"/>
  <c r="E1211" i="1" s="1"/>
  <c r="E1210" i="1" s="1"/>
  <c r="E1191" i="1"/>
  <c r="E1190" i="1" s="1"/>
  <c r="E1189" i="1" s="1"/>
  <c r="E1188" i="1" s="1"/>
  <c r="E1170" i="1"/>
  <c r="E1169" i="1" s="1"/>
  <c r="E1168" i="1" s="1"/>
  <c r="E1167" i="1" s="1"/>
  <c r="E1158" i="1"/>
  <c r="E1157" i="1" s="1"/>
  <c r="E1154" i="1"/>
  <c r="E1153" i="1" s="1"/>
  <c r="E1147" i="1"/>
  <c r="E1146" i="1" s="1"/>
  <c r="E1145" i="1" s="1"/>
  <c r="E1143" i="1"/>
  <c r="E1142" i="1" s="1"/>
  <c r="E1141" i="1" s="1"/>
  <c r="E1139" i="1"/>
  <c r="E1138" i="1" s="1"/>
  <c r="E1137" i="1" s="1"/>
  <c r="E1135" i="1"/>
  <c r="E1134" i="1" s="1"/>
  <c r="E1133" i="1" s="1"/>
  <c r="E1032" i="1"/>
  <c r="E1031" i="1" s="1"/>
  <c r="E1030" i="1" s="1"/>
  <c r="E1029" i="1" s="1"/>
  <c r="E1077" i="1"/>
  <c r="E1076" i="1"/>
  <c r="E1075" i="1" s="1"/>
  <c r="E1074" i="1" s="1"/>
  <c r="E1048" i="1"/>
  <c r="E1047" i="1" s="1"/>
  <c r="E1046" i="1" s="1"/>
  <c r="E966" i="1"/>
  <c r="E965" i="1" s="1"/>
  <c r="E961" i="1"/>
  <c r="E960" i="1" s="1"/>
  <c r="E959" i="1" s="1"/>
  <c r="E935" i="1"/>
  <c r="E934" i="1" s="1"/>
  <c r="E933" i="1" s="1"/>
  <c r="E930" i="1"/>
  <c r="E929" i="1" s="1"/>
  <c r="E928" i="1" s="1"/>
  <c r="E911" i="1"/>
  <c r="E910" i="1" s="1"/>
  <c r="E909" i="1" s="1"/>
  <c r="E908" i="1" s="1"/>
  <c r="E899" i="1"/>
  <c r="E898" i="1" s="1"/>
  <c r="E897" i="1" s="1"/>
  <c r="E896" i="1" s="1"/>
  <c r="E893" i="1"/>
  <c r="E892" i="1" s="1"/>
  <c r="E889" i="1"/>
  <c r="E888" i="1" s="1"/>
  <c r="E884" i="1"/>
  <c r="E883" i="1" s="1"/>
  <c r="E876" i="1"/>
  <c r="E875" i="1" s="1"/>
  <c r="E874" i="1" s="1"/>
  <c r="E872" i="1"/>
  <c r="E871" i="1" s="1"/>
  <c r="E870" i="1" s="1"/>
  <c r="E696" i="1"/>
  <c r="E695" i="1" s="1"/>
  <c r="E694" i="1" s="1"/>
  <c r="E692" i="1"/>
  <c r="E691" i="1" s="1"/>
  <c r="E689" i="1"/>
  <c r="E688" i="1" s="1"/>
  <c r="E685" i="1"/>
  <c r="E684" i="1" s="1"/>
  <c r="E683" i="1" s="1"/>
  <c r="E681" i="1"/>
  <c r="E679" i="1"/>
  <c r="E676" i="1"/>
  <c r="E675" i="1" s="1"/>
  <c r="E673" i="1"/>
  <c r="E672" i="1" s="1"/>
  <c r="E667" i="1"/>
  <c r="E666" i="1" s="1"/>
  <c r="E665" i="1" s="1"/>
  <c r="E663" i="1"/>
  <c r="E662" i="1" s="1"/>
  <c r="E661" i="1" s="1"/>
  <c r="E659" i="1"/>
  <c r="E657" i="1"/>
  <c r="E655" i="1"/>
  <c r="E652" i="1"/>
  <c r="E651" i="1" s="1"/>
  <c r="E648" i="1"/>
  <c r="E646" i="1"/>
  <c r="E643" i="1"/>
  <c r="E642" i="1" s="1"/>
  <c r="E639" i="1"/>
  <c r="E637" i="1"/>
  <c r="E635" i="1"/>
  <c r="E632" i="1"/>
  <c r="E631" i="1" s="1"/>
  <c r="E627" i="1"/>
  <c r="E625" i="1"/>
  <c r="E623" i="1"/>
  <c r="E620" i="1"/>
  <c r="E619" i="1" s="1"/>
  <c r="E537" i="1"/>
  <c r="E536" i="1" s="1"/>
  <c r="E535" i="1" s="1"/>
  <c r="E534" i="1" s="1"/>
  <c r="E532" i="1"/>
  <c r="E530" i="1"/>
  <c r="E527" i="1"/>
  <c r="E526" i="1" s="1"/>
  <c r="E519" i="1"/>
  <c r="E517" i="1"/>
  <c r="E515" i="1"/>
  <c r="E512" i="1"/>
  <c r="E511" i="1" s="1"/>
  <c r="E505" i="1"/>
  <c r="E504" i="1" s="1"/>
  <c r="E503" i="1" s="1"/>
  <c r="E501" i="1"/>
  <c r="E500" i="1" s="1"/>
  <c r="E498" i="1"/>
  <c r="E497" i="1" s="1"/>
  <c r="E493" i="1"/>
  <c r="E492" i="1" s="1"/>
  <c r="E491" i="1" s="1"/>
  <c r="E490" i="1" s="1"/>
  <c r="E488" i="1"/>
  <c r="E485" i="1" s="1"/>
  <c r="E483" i="1"/>
  <c r="E482" i="1" s="1"/>
  <c r="E464" i="1"/>
  <c r="E463" i="1" s="1"/>
  <c r="E461" i="1"/>
  <c r="E460" i="1" s="1"/>
  <c r="E457" i="1"/>
  <c r="E456" i="1"/>
  <c r="E454" i="1"/>
  <c r="E453" i="1" s="1"/>
  <c r="E450" i="1"/>
  <c r="E449" i="1" s="1"/>
  <c r="E448" i="1" s="1"/>
  <c r="E446" i="1"/>
  <c r="E445" i="1" s="1"/>
  <c r="E443" i="1"/>
  <c r="E442" i="1" s="1"/>
  <c r="E440" i="1"/>
  <c r="E439" i="1" s="1"/>
  <c r="E437" i="1"/>
  <c r="E434" i="1"/>
  <c r="E433" i="1" s="1"/>
  <c r="E430" i="1"/>
  <c r="E429" i="1" s="1"/>
  <c r="E427" i="1"/>
  <c r="E426" i="1" s="1"/>
  <c r="E422" i="1"/>
  <c r="E421" i="1" s="1"/>
  <c r="E419" i="1"/>
  <c r="E418" i="1" s="1"/>
  <c r="E415" i="1"/>
  <c r="E414" i="1" s="1"/>
  <c r="E412" i="1"/>
  <c r="E411" i="1" s="1"/>
  <c r="E408" i="1"/>
  <c r="E407" i="1" s="1"/>
  <c r="E405" i="1"/>
  <c r="E404" i="1" s="1"/>
  <c r="E267" i="1"/>
  <c r="E266" i="1" s="1"/>
  <c r="E263" i="1"/>
  <c r="E262" i="1" s="1"/>
  <c r="E258" i="1"/>
  <c r="E257" i="1" s="1"/>
  <c r="E254" i="1"/>
  <c r="E253" i="1" s="1"/>
  <c r="E251" i="1"/>
  <c r="E250" i="1" s="1"/>
  <c r="E246" i="1"/>
  <c r="E245" i="1" s="1"/>
  <c r="E242" i="1"/>
  <c r="E241" i="1" s="1"/>
  <c r="E237" i="1"/>
  <c r="E236" i="1" s="1"/>
  <c r="E229" i="1"/>
  <c r="E228" i="1" s="1"/>
  <c r="E227" i="1" s="1"/>
  <c r="E225" i="1"/>
  <c r="E224" i="1" s="1"/>
  <c r="E222" i="1"/>
  <c r="E221" i="1" s="1"/>
  <c r="E216" i="1"/>
  <c r="E215" i="1" s="1"/>
  <c r="E214" i="1" s="1"/>
  <c r="E212" i="1"/>
  <c r="E211" i="1" s="1"/>
  <c r="E210" i="1" s="1"/>
  <c r="E208" i="1"/>
  <c r="E207" i="1" s="1"/>
  <c r="E206" i="1" s="1"/>
  <c r="E203" i="1"/>
  <c r="E202" i="1" s="1"/>
  <c r="E201" i="1" s="1"/>
  <c r="E199" i="1"/>
  <c r="E198" i="1" s="1"/>
  <c r="E196" i="1"/>
  <c r="E195" i="1" s="1"/>
  <c r="E192" i="1"/>
  <c r="E191" i="1" s="1"/>
  <c r="E190" i="1" s="1"/>
  <c r="E189" i="1" s="1"/>
  <c r="E185" i="1"/>
  <c r="E184" i="1" s="1"/>
  <c r="E183" i="1" s="1"/>
  <c r="E181" i="1"/>
  <c r="E180" i="1" s="1"/>
  <c r="E178" i="1"/>
  <c r="E177" i="1" s="1"/>
  <c r="E168" i="1"/>
  <c r="E167" i="1" s="1"/>
  <c r="E165" i="1"/>
  <c r="E164" i="1" s="1"/>
  <c r="E163" i="1" s="1"/>
  <c r="E161" i="1"/>
  <c r="E160" i="1" s="1"/>
  <c r="E158" i="1"/>
  <c r="E157" i="1" s="1"/>
  <c r="E153" i="1"/>
  <c r="E152" i="1" s="1"/>
  <c r="E149" i="1"/>
  <c r="E148" i="1" s="1"/>
  <c r="E147" i="1" s="1"/>
  <c r="E145" i="1"/>
  <c r="E143" i="1"/>
  <c r="E139" i="1"/>
  <c r="E138" i="1" s="1"/>
  <c r="E137" i="1" s="1"/>
  <c r="E135" i="1"/>
  <c r="E134" i="1"/>
  <c r="E133" i="1" s="1"/>
  <c r="E131" i="1"/>
  <c r="E130" i="1" s="1"/>
  <c r="E129" i="1" s="1"/>
  <c r="E127" i="1"/>
  <c r="E126" i="1" s="1"/>
  <c r="E125" i="1" s="1"/>
  <c r="E123" i="1"/>
  <c r="E122" i="1" s="1"/>
  <c r="E121" i="1" s="1"/>
  <c r="E119" i="1"/>
  <c r="E118" i="1" s="1"/>
  <c r="E117" i="1" s="1"/>
  <c r="E114" i="1"/>
  <c r="E113" i="1" s="1"/>
  <c r="E112" i="1"/>
  <c r="E111" i="1" s="1"/>
  <c r="E109" i="1"/>
  <c r="E108" i="1" s="1"/>
  <c r="E105" i="1"/>
  <c r="E104" i="1" s="1"/>
  <c r="E103" i="1" s="1"/>
  <c r="E101" i="1"/>
  <c r="E100" i="1" s="1"/>
  <c r="E99" i="1" s="1"/>
  <c r="E96" i="1"/>
  <c r="E95" i="1" s="1"/>
  <c r="E94" i="1" s="1"/>
  <c r="E65" i="1"/>
  <c r="E64" i="1" s="1"/>
  <c r="E62" i="1"/>
  <c r="E61" i="1" s="1"/>
  <c r="E57" i="1"/>
  <c r="E56" i="1" s="1"/>
  <c r="E54" i="1"/>
  <c r="E53" i="1" s="1"/>
  <c r="E52" i="1" s="1"/>
  <c r="E50" i="1"/>
  <c r="E49" i="1" s="1"/>
  <c r="E48" i="1" s="1"/>
  <c r="E46" i="1"/>
  <c r="E45" i="1" s="1"/>
  <c r="E43" i="1"/>
  <c r="E42" i="1" s="1"/>
  <c r="E39" i="1"/>
  <c r="E38" i="1" s="1"/>
  <c r="E35" i="1"/>
  <c r="E34" i="1" s="1"/>
  <c r="E33" i="1" s="1"/>
  <c r="E31" i="1"/>
  <c r="E30" i="1" s="1"/>
  <c r="E29" i="1" s="1"/>
  <c r="E27" i="1"/>
  <c r="E26" i="1" s="1"/>
  <c r="E25" i="1" s="1"/>
  <c r="E23" i="1"/>
  <c r="E22" i="1" s="1"/>
  <c r="E21" i="1" s="1"/>
  <c r="E19" i="1"/>
  <c r="E18" i="1" s="1"/>
  <c r="E17" i="1" s="1"/>
  <c r="E14" i="1"/>
  <c r="E13" i="1" s="1"/>
  <c r="E11" i="1"/>
  <c r="E10" i="1" s="1"/>
  <c r="D1360" i="1"/>
  <c r="D1354" i="1"/>
  <c r="D1353" i="1" s="1"/>
  <c r="D1352" i="1" s="1"/>
  <c r="D1350" i="1"/>
  <c r="D1349" i="1" s="1"/>
  <c r="D1348" i="1" s="1"/>
  <c r="D1346" i="1"/>
  <c r="D1345" i="1" s="1"/>
  <c r="D1340" i="1"/>
  <c r="D1339" i="1" s="1"/>
  <c r="D1338" i="1" s="1"/>
  <c r="D1335" i="1"/>
  <c r="D1334" i="1" s="1"/>
  <c r="D1333" i="1" s="1"/>
  <c r="D1321" i="1"/>
  <c r="D1320" i="1" s="1"/>
  <c r="D1319" i="1" s="1"/>
  <c r="D1317" i="1"/>
  <c r="D1316" i="1" s="1"/>
  <c r="D1315" i="1" s="1"/>
  <c r="D1311" i="1"/>
  <c r="D1310" i="1" s="1"/>
  <c r="D1309" i="1" s="1"/>
  <c r="D1308" i="1" s="1"/>
  <c r="D1307" i="1" s="1"/>
  <c r="D1305" i="1"/>
  <c r="D1304" i="1" s="1"/>
  <c r="D1303" i="1" s="1"/>
  <c r="D1302" i="1" s="1"/>
  <c r="D1301" i="1" s="1"/>
  <c r="D1278" i="1" s="1"/>
  <c r="D1241" i="1"/>
  <c r="D1239" i="1" s="1"/>
  <c r="D1238" i="1" s="1"/>
  <c r="D1236" i="1"/>
  <c r="D1235" i="1" s="1"/>
  <c r="D1234" i="1" s="1"/>
  <c r="D1232" i="1"/>
  <c r="D1231" i="1" s="1"/>
  <c r="D1230" i="1" s="1"/>
  <c r="D1228" i="1"/>
  <c r="D1227" i="1" s="1"/>
  <c r="D1226" i="1" s="1"/>
  <c r="D1223" i="1"/>
  <c r="D1222" i="1" s="1"/>
  <c r="D1221" i="1" s="1"/>
  <c r="D1219" i="1"/>
  <c r="D1218" i="1" s="1"/>
  <c r="D1217" i="1" s="1"/>
  <c r="D1213" i="1"/>
  <c r="D1212" i="1" s="1"/>
  <c r="D1211" i="1" s="1"/>
  <c r="D1210" i="1" s="1"/>
  <c r="D1191" i="1"/>
  <c r="D1190" i="1" s="1"/>
  <c r="D1189" i="1" s="1"/>
  <c r="D1188" i="1" s="1"/>
  <c r="D1170" i="1"/>
  <c r="D1169" i="1" s="1"/>
  <c r="D1168" i="1" s="1"/>
  <c r="D1167" i="1" s="1"/>
  <c r="D1158" i="1"/>
  <c r="D1157" i="1" s="1"/>
  <c r="D1154" i="1"/>
  <c r="D1153" i="1" s="1"/>
  <c r="D1147" i="1"/>
  <c r="D1146" i="1" s="1"/>
  <c r="D1145" i="1" s="1"/>
  <c r="D1143" i="1"/>
  <c r="D1142" i="1" s="1"/>
  <c r="D1141" i="1" s="1"/>
  <c r="D1139" i="1"/>
  <c r="D1138" i="1" s="1"/>
  <c r="D1137" i="1" s="1"/>
  <c r="D1135" i="1"/>
  <c r="D1134" i="1" s="1"/>
  <c r="D1133" i="1" s="1"/>
  <c r="D1032" i="1"/>
  <c r="D1031" i="1" s="1"/>
  <c r="D1030" i="1" s="1"/>
  <c r="D1029" i="1" s="1"/>
  <c r="D1077" i="1"/>
  <c r="D1076" i="1"/>
  <c r="D1075" i="1" s="1"/>
  <c r="D1074" i="1" s="1"/>
  <c r="D1048" i="1"/>
  <c r="D1047" i="1" s="1"/>
  <c r="D1046" i="1" s="1"/>
  <c r="D966" i="1"/>
  <c r="D965" i="1" s="1"/>
  <c r="D961" i="1"/>
  <c r="D960" i="1" s="1"/>
  <c r="D959" i="1" s="1"/>
  <c r="D935" i="1"/>
  <c r="D934" i="1" s="1"/>
  <c r="D933" i="1" s="1"/>
  <c r="D930" i="1"/>
  <c r="D929" i="1" s="1"/>
  <c r="D928" i="1" s="1"/>
  <c r="D911" i="1"/>
  <c r="D910" i="1" s="1"/>
  <c r="D909" i="1" s="1"/>
  <c r="D908" i="1" s="1"/>
  <c r="D899" i="1"/>
  <c r="D898" i="1" s="1"/>
  <c r="D897" i="1" s="1"/>
  <c r="D896" i="1" s="1"/>
  <c r="D893" i="1"/>
  <c r="D892" i="1" s="1"/>
  <c r="D889" i="1"/>
  <c r="D888" i="1" s="1"/>
  <c r="D884" i="1"/>
  <c r="D883" i="1" s="1"/>
  <c r="D876" i="1"/>
  <c r="D875" i="1" s="1"/>
  <c r="D874" i="1" s="1"/>
  <c r="D872" i="1"/>
  <c r="D871" i="1" s="1"/>
  <c r="D870" i="1" s="1"/>
  <c r="D696" i="1"/>
  <c r="D695" i="1" s="1"/>
  <c r="D694" i="1" s="1"/>
  <c r="D692" i="1"/>
  <c r="D691" i="1" s="1"/>
  <c r="D689" i="1"/>
  <c r="D688" i="1" s="1"/>
  <c r="D685" i="1"/>
  <c r="D684" i="1" s="1"/>
  <c r="D683" i="1" s="1"/>
  <c r="D681" i="1"/>
  <c r="D679" i="1"/>
  <c r="D676" i="1"/>
  <c r="D675" i="1" s="1"/>
  <c r="D673" i="1"/>
  <c r="D672" i="1" s="1"/>
  <c r="D667" i="1"/>
  <c r="D666" i="1" s="1"/>
  <c r="D665" i="1" s="1"/>
  <c r="D663" i="1"/>
  <c r="D662" i="1" s="1"/>
  <c r="D661" i="1" s="1"/>
  <c r="D659" i="1"/>
  <c r="D657" i="1"/>
  <c r="D655" i="1"/>
  <c r="D652" i="1"/>
  <c r="D651" i="1" s="1"/>
  <c r="D648" i="1"/>
  <c r="D646" i="1"/>
  <c r="D643" i="1"/>
  <c r="D642" i="1" s="1"/>
  <c r="D639" i="1"/>
  <c r="D637" i="1"/>
  <c r="D635" i="1"/>
  <c r="D632" i="1"/>
  <c r="D631" i="1" s="1"/>
  <c r="D627" i="1"/>
  <c r="D625" i="1"/>
  <c r="D623" i="1"/>
  <c r="D620" i="1"/>
  <c r="D619" i="1" s="1"/>
  <c r="D537" i="1"/>
  <c r="D536" i="1" s="1"/>
  <c r="D535" i="1" s="1"/>
  <c r="D534" i="1" s="1"/>
  <c r="D532" i="1"/>
  <c r="D530" i="1"/>
  <c r="D527" i="1"/>
  <c r="D526" i="1" s="1"/>
  <c r="D519" i="1"/>
  <c r="D517" i="1"/>
  <c r="D515" i="1"/>
  <c r="D512" i="1"/>
  <c r="D511" i="1" s="1"/>
  <c r="D505" i="1"/>
  <c r="D504" i="1" s="1"/>
  <c r="D503" i="1" s="1"/>
  <c r="D501" i="1"/>
  <c r="D500" i="1" s="1"/>
  <c r="D498" i="1"/>
  <c r="D497" i="1" s="1"/>
  <c r="D493" i="1"/>
  <c r="D492" i="1" s="1"/>
  <c r="D491" i="1" s="1"/>
  <c r="D490" i="1" s="1"/>
  <c r="D488" i="1"/>
  <c r="D485" i="1" s="1"/>
  <c r="D483" i="1"/>
  <c r="D482" i="1" s="1"/>
  <c r="D464" i="1"/>
  <c r="D463" i="1" s="1"/>
  <c r="D461" i="1"/>
  <c r="D460" i="1" s="1"/>
  <c r="D457" i="1"/>
  <c r="D456" i="1"/>
  <c r="D454" i="1"/>
  <c r="D453" i="1" s="1"/>
  <c r="D450" i="1"/>
  <c r="D449" i="1" s="1"/>
  <c r="D448" i="1" s="1"/>
  <c r="D446" i="1"/>
  <c r="D445" i="1" s="1"/>
  <c r="D443" i="1"/>
  <c r="D442" i="1" s="1"/>
  <c r="D440" i="1"/>
  <c r="D439" i="1" s="1"/>
  <c r="D437" i="1"/>
  <c r="D434" i="1"/>
  <c r="D433" i="1" s="1"/>
  <c r="D430" i="1"/>
  <c r="D429" i="1" s="1"/>
  <c r="D427" i="1"/>
  <c r="D426" i="1" s="1"/>
  <c r="D422" i="1"/>
  <c r="D421" i="1" s="1"/>
  <c r="D419" i="1"/>
  <c r="D418" i="1" s="1"/>
  <c r="D415" i="1"/>
  <c r="D414" i="1" s="1"/>
  <c r="D412" i="1"/>
  <c r="D411" i="1" s="1"/>
  <c r="D408" i="1"/>
  <c r="D407" i="1" s="1"/>
  <c r="D405" i="1"/>
  <c r="D404" i="1" s="1"/>
  <c r="D355" i="1"/>
  <c r="D354" i="1" s="1"/>
  <c r="D353" i="1" s="1"/>
  <c r="D352" i="1" s="1"/>
  <c r="D347" i="1"/>
  <c r="D346" i="1" s="1"/>
  <c r="D345" i="1" s="1"/>
  <c r="D343" i="1"/>
  <c r="D342" i="1" s="1"/>
  <c r="D340" i="1"/>
  <c r="D338" i="1"/>
  <c r="D337" i="1" s="1"/>
  <c r="D332" i="1"/>
  <c r="D330" i="1"/>
  <c r="D287" i="1"/>
  <c r="D286" i="1" s="1"/>
  <c r="D285" i="1" s="1"/>
  <c r="D283" i="1" s="1"/>
  <c r="D282" i="1" s="1"/>
  <c r="D281" i="1" s="1"/>
  <c r="D279" i="1"/>
  <c r="D278" i="1" s="1"/>
  <c r="D277" i="1" s="1"/>
  <c r="D275" i="1"/>
  <c r="D274" i="1" s="1"/>
  <c r="D273" i="1" s="1"/>
  <c r="D267" i="1"/>
  <c r="D266" i="1" s="1"/>
  <c r="D263" i="1"/>
  <c r="D262" i="1" s="1"/>
  <c r="D258" i="1"/>
  <c r="D257" i="1" s="1"/>
  <c r="D254" i="1"/>
  <c r="D253" i="1" s="1"/>
  <c r="D251" i="1"/>
  <c r="D250" i="1" s="1"/>
  <c r="D246" i="1"/>
  <c r="D245" i="1" s="1"/>
  <c r="D242" i="1"/>
  <c r="D241" i="1" s="1"/>
  <c r="D237" i="1"/>
  <c r="D236" i="1" s="1"/>
  <c r="D229" i="1"/>
  <c r="D228" i="1" s="1"/>
  <c r="D227" i="1" s="1"/>
  <c r="D225" i="1"/>
  <c r="D224" i="1" s="1"/>
  <c r="D222" i="1"/>
  <c r="D221" i="1" s="1"/>
  <c r="D216" i="1"/>
  <c r="D215" i="1" s="1"/>
  <c r="D214" i="1" s="1"/>
  <c r="D212" i="1"/>
  <c r="D211" i="1" s="1"/>
  <c r="D210" i="1" s="1"/>
  <c r="D208" i="1"/>
  <c r="D207" i="1" s="1"/>
  <c r="D206" i="1" s="1"/>
  <c r="D203" i="1"/>
  <c r="D202" i="1" s="1"/>
  <c r="D201" i="1" s="1"/>
  <c r="D199" i="1"/>
  <c r="D198" i="1" s="1"/>
  <c r="D196" i="1"/>
  <c r="D195" i="1" s="1"/>
  <c r="D192" i="1"/>
  <c r="D191" i="1" s="1"/>
  <c r="D190" i="1" s="1"/>
  <c r="D189" i="1" s="1"/>
  <c r="D185" i="1"/>
  <c r="D184" i="1" s="1"/>
  <c r="D183" i="1" s="1"/>
  <c r="D181" i="1"/>
  <c r="D180" i="1" s="1"/>
  <c r="D178" i="1"/>
  <c r="D177" i="1" s="1"/>
  <c r="D168" i="1"/>
  <c r="D167" i="1" s="1"/>
  <c r="D165" i="1"/>
  <c r="D164" i="1" s="1"/>
  <c r="D163" i="1" s="1"/>
  <c r="D161" i="1"/>
  <c r="D160" i="1" s="1"/>
  <c r="D158" i="1"/>
  <c r="D157" i="1" s="1"/>
  <c r="D153" i="1"/>
  <c r="D152" i="1" s="1"/>
  <c r="D149" i="1"/>
  <c r="D148" i="1" s="1"/>
  <c r="D147" i="1" s="1"/>
  <c r="D145" i="1"/>
  <c r="D143" i="1"/>
  <c r="D139" i="1"/>
  <c r="D138" i="1" s="1"/>
  <c r="D137" i="1" s="1"/>
  <c r="D135" i="1"/>
  <c r="D134" i="1"/>
  <c r="D133" i="1" s="1"/>
  <c r="D131" i="1"/>
  <c r="D130" i="1" s="1"/>
  <c r="D129" i="1" s="1"/>
  <c r="D127" i="1"/>
  <c r="D126" i="1" s="1"/>
  <c r="D125" i="1" s="1"/>
  <c r="D123" i="1"/>
  <c r="D122" i="1" s="1"/>
  <c r="D121" i="1" s="1"/>
  <c r="D119" i="1"/>
  <c r="D118" i="1" s="1"/>
  <c r="D117" i="1" s="1"/>
  <c r="D114" i="1"/>
  <c r="D113" i="1" s="1"/>
  <c r="D112" i="1"/>
  <c r="D111" i="1" s="1"/>
  <c r="D109" i="1"/>
  <c r="D108" i="1" s="1"/>
  <c r="D105" i="1"/>
  <c r="D104" i="1" s="1"/>
  <c r="D103" i="1" s="1"/>
  <c r="D101" i="1"/>
  <c r="D100" i="1" s="1"/>
  <c r="D99" i="1" s="1"/>
  <c r="D96" i="1"/>
  <c r="D95" i="1" s="1"/>
  <c r="D94" i="1" s="1"/>
  <c r="D65" i="1"/>
  <c r="D64" i="1" s="1"/>
  <c r="D62" i="1"/>
  <c r="D61" i="1" s="1"/>
  <c r="D57" i="1"/>
  <c r="D56" i="1" s="1"/>
  <c r="D54" i="1"/>
  <c r="D53" i="1" s="1"/>
  <c r="D52" i="1" s="1"/>
  <c r="D50" i="1"/>
  <c r="D49" i="1" s="1"/>
  <c r="D48" i="1" s="1"/>
  <c r="D46" i="1"/>
  <c r="D45" i="1" s="1"/>
  <c r="D43" i="1"/>
  <c r="D42" i="1" s="1"/>
  <c r="D39" i="1"/>
  <c r="D38" i="1" s="1"/>
  <c r="D35" i="1"/>
  <c r="D34" i="1" s="1"/>
  <c r="D33" i="1" s="1"/>
  <c r="D31" i="1"/>
  <c r="D30" i="1" s="1"/>
  <c r="D29" i="1" s="1"/>
  <c r="D27" i="1"/>
  <c r="D26" i="1" s="1"/>
  <c r="D25" i="1" s="1"/>
  <c r="D23" i="1"/>
  <c r="D22" i="1" s="1"/>
  <c r="D21" i="1" s="1"/>
  <c r="D19" i="1"/>
  <c r="D18" i="1" s="1"/>
  <c r="D17" i="1" s="1"/>
  <c r="D14" i="1"/>
  <c r="D13" i="1" s="1"/>
  <c r="D11" i="1"/>
  <c r="D10" i="1" s="1"/>
  <c r="D1216" i="1" l="1"/>
  <c r="D116" i="1"/>
  <c r="E116" i="1"/>
  <c r="E1073" i="1"/>
  <c r="D869" i="1"/>
  <c r="D868" i="1" s="1"/>
  <c r="E869" i="1"/>
  <c r="E868" i="1" s="1"/>
  <c r="D1073" i="1"/>
  <c r="E1161" i="1"/>
  <c r="E1314" i="1"/>
  <c r="D1314" i="1"/>
  <c r="D1161" i="1"/>
  <c r="D1132" i="1"/>
  <c r="D1131" i="1" s="1"/>
  <c r="E1132" i="1"/>
  <c r="E1131" i="1" s="1"/>
  <c r="D1028" i="1"/>
  <c r="E1028" i="1"/>
  <c r="D272" i="1"/>
  <c r="D1344" i="1"/>
  <c r="D1343" i="1" s="1"/>
  <c r="E1344" i="1"/>
  <c r="E1343" i="1" s="1"/>
  <c r="E176" i="1"/>
  <c r="E175" i="1" s="1"/>
  <c r="E174" i="1" s="1"/>
  <c r="D176" i="1"/>
  <c r="D175" i="1" s="1"/>
  <c r="D174" i="1" s="1"/>
  <c r="D329" i="1"/>
  <c r="D328" i="1" s="1"/>
  <c r="D336" i="1"/>
  <c r="D335" i="1" s="1"/>
  <c r="D1240" i="1"/>
  <c r="E645" i="1"/>
  <c r="E641" i="1" s="1"/>
  <c r="D645" i="1"/>
  <c r="D641" i="1" s="1"/>
  <c r="E249" i="1"/>
  <c r="E248" i="1" s="1"/>
  <c r="E529" i="1"/>
  <c r="E525" i="1" s="1"/>
  <c r="E524" i="1" s="1"/>
  <c r="E521" i="1" s="1"/>
  <c r="E964" i="1"/>
  <c r="D425" i="1"/>
  <c r="D687" i="1"/>
  <c r="E678" i="1"/>
  <c r="E671" i="1" s="1"/>
  <c r="E37" i="1"/>
  <c r="E16" i="1" s="1"/>
  <c r="D1209" i="1"/>
  <c r="D1198" i="1" s="1"/>
  <c r="D441" i="1"/>
  <c r="D452" i="1"/>
  <c r="E60" i="1"/>
  <c r="E59" i="1" s="1"/>
  <c r="E1239" i="1"/>
  <c r="E1238" i="1" s="1"/>
  <c r="D514" i="1"/>
  <c r="D510" i="1" s="1"/>
  <c r="D509" i="1" s="1"/>
  <c r="D508" i="1" s="1"/>
  <c r="D654" i="1"/>
  <c r="D650" i="1" s="1"/>
  <c r="E410" i="1"/>
  <c r="D410" i="1"/>
  <c r="E220" i="1"/>
  <c r="E219" i="1" s="1"/>
  <c r="E218" i="1" s="1"/>
  <c r="E459" i="1"/>
  <c r="E514" i="1"/>
  <c r="E510" i="1" s="1"/>
  <c r="E509" i="1" s="1"/>
  <c r="E508" i="1" s="1"/>
  <c r="E634" i="1"/>
  <c r="E630" i="1" s="1"/>
  <c r="D235" i="1"/>
  <c r="D107" i="1"/>
  <c r="D98" i="1" s="1"/>
  <c r="D151" i="1"/>
  <c r="D60" i="1"/>
  <c r="D59" i="1" s="1"/>
  <c r="D205" i="1"/>
  <c r="D529" i="1"/>
  <c r="D525" i="1" s="1"/>
  <c r="D524" i="1" s="1"/>
  <c r="D521" i="1" s="1"/>
  <c r="D9" i="1"/>
  <c r="D8" i="1" s="1"/>
  <c r="D7" i="1" s="1"/>
  <c r="D256" i="1"/>
  <c r="D142" i="1"/>
  <c r="D141" i="1" s="1"/>
  <c r="D194" i="1"/>
  <c r="D193" i="1" s="1"/>
  <c r="D220" i="1"/>
  <c r="D219" i="1" s="1"/>
  <c r="D218" i="1" s="1"/>
  <c r="D496" i="1"/>
  <c r="D495" i="1" s="1"/>
  <c r="E622" i="1"/>
  <c r="E618" i="1" s="1"/>
  <c r="E617" i="1" s="1"/>
  <c r="E687" i="1"/>
  <c r="D459" i="1"/>
  <c r="D417" i="1"/>
  <c r="D436" i="1"/>
  <c r="D432" i="1" s="1"/>
  <c r="D678" i="1"/>
  <c r="D671" i="1" s="1"/>
  <c r="E417" i="1"/>
  <c r="E107" i="1"/>
  <c r="E98" i="1" s="1"/>
  <c r="E142" i="1"/>
  <c r="E141" i="1" s="1"/>
  <c r="E194" i="1"/>
  <c r="E193" i="1" s="1"/>
  <c r="E403" i="1"/>
  <c r="E436" i="1"/>
  <c r="E432" i="1" s="1"/>
  <c r="E452" i="1"/>
  <c r="E654" i="1"/>
  <c r="E650" i="1" s="1"/>
  <c r="E9" i="1"/>
  <c r="E8" i="1" s="1"/>
  <c r="E7" i="1" s="1"/>
  <c r="E151" i="1"/>
  <c r="E496" i="1"/>
  <c r="E495" i="1" s="1"/>
  <c r="E205" i="1"/>
  <c r="E235" i="1"/>
  <c r="E256" i="1"/>
  <c r="E425" i="1"/>
  <c r="E441" i="1"/>
  <c r="E481" i="1"/>
  <c r="E480" i="1" s="1"/>
  <c r="E882" i="1"/>
  <c r="E881" i="1" s="1"/>
  <c r="E1209" i="1"/>
  <c r="E1198" i="1" s="1"/>
  <c r="D249" i="1"/>
  <c r="D248" i="1" s="1"/>
  <c r="D403" i="1"/>
  <c r="D37" i="1"/>
  <c r="D16" i="1" s="1"/>
  <c r="D634" i="1"/>
  <c r="D630" i="1" s="1"/>
  <c r="D882" i="1"/>
  <c r="D481" i="1"/>
  <c r="D480" i="1" s="1"/>
  <c r="D964" i="1"/>
  <c r="D622" i="1"/>
  <c r="D618" i="1" s="1"/>
  <c r="D617" i="1" s="1"/>
  <c r="D1215" i="1"/>
  <c r="E913" i="1" l="1"/>
  <c r="E895" i="1" s="1"/>
  <c r="D913" i="1"/>
  <c r="D895" i="1" s="1"/>
  <c r="E68" i="1"/>
  <c r="E67" i="1" s="1"/>
  <c r="D68" i="1"/>
  <c r="D67" i="1" s="1"/>
  <c r="D1363" i="1"/>
  <c r="E1363" i="1"/>
  <c r="D1027" i="1"/>
  <c r="E1027" i="1"/>
  <c r="D271" i="1"/>
  <c r="E424" i="1"/>
  <c r="D424" i="1"/>
  <c r="E402" i="1"/>
  <c r="D402" i="1"/>
  <c r="D829" i="1"/>
  <c r="E1130" i="1"/>
  <c r="E1215" i="1"/>
  <c r="D670" i="1"/>
  <c r="D669" i="1" s="1"/>
  <c r="D334" i="1"/>
  <c r="E6" i="1"/>
  <c r="E234" i="1"/>
  <c r="E233" i="1"/>
  <c r="E670" i="1"/>
  <c r="E669" i="1" s="1"/>
  <c r="E629" i="1"/>
  <c r="E616" i="1" s="1"/>
  <c r="D6" i="1"/>
  <c r="E829" i="1"/>
  <c r="D1130" i="1"/>
  <c r="E880" i="1"/>
  <c r="E188" i="1"/>
  <c r="E187" i="1" s="1"/>
  <c r="D188" i="1"/>
  <c r="D187" i="1" s="1"/>
  <c r="D629" i="1"/>
  <c r="D616" i="1" s="1"/>
  <c r="D234" i="1"/>
  <c r="D233" i="1"/>
  <c r="D880" i="1"/>
  <c r="D881" i="1"/>
  <c r="D863" i="1" l="1"/>
  <c r="E863" i="1"/>
  <c r="D270" i="1"/>
  <c r="D615" i="1"/>
  <c r="D401" i="1"/>
  <c r="E401" i="1"/>
  <c r="E615" i="1"/>
  <c r="E5" i="1"/>
  <c r="D5" i="1"/>
  <c r="D400" i="1" l="1"/>
  <c r="D1313" i="1" s="1"/>
  <c r="D1364" i="1" s="1"/>
  <c r="E400" i="1"/>
  <c r="E1313" i="1" s="1"/>
  <c r="E1364" i="1" s="1"/>
</calcChain>
</file>

<file path=xl/sharedStrings.xml><?xml version="1.0" encoding="utf-8"?>
<sst xmlns="http://schemas.openxmlformats.org/spreadsheetml/2006/main" count="3446" uniqueCount="833">
  <si>
    <t>630</t>
  </si>
  <si>
    <t>Центральный аппарат</t>
  </si>
  <si>
    <t>Резервные средства</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</si>
  <si>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</si>
  <si>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Организация предоставления гражданам субсидий на оплату жилого помещения и коммунальных услуг</t>
  </si>
  <si>
    <t>Обеспечение предоставления гражданам субсидий на оплату жилого помещения и коммунальных услуг</t>
  </si>
  <si>
    <t>Подпрограмма  "Дошкольное образование"</t>
  </si>
  <si>
    <t>310</t>
  </si>
  <si>
    <t>Расходы на выплаты персоналу государственных (муниципальных) органов</t>
  </si>
  <si>
    <t xml:space="preserve">Наименования </t>
  </si>
  <si>
    <t>ЦСР</t>
  </si>
  <si>
    <t>ВР</t>
  </si>
  <si>
    <t>810</t>
  </si>
  <si>
    <t>Иные бюджетные ассигнования</t>
  </si>
  <si>
    <t>800</t>
  </si>
  <si>
    <t>200</t>
  </si>
  <si>
    <t>240</t>
  </si>
  <si>
    <t>Иные закупки товаров, работ и услуг для обеспечения государственных (муниципальных) нужд</t>
  </si>
  <si>
    <t>Предоставление субсидий бюджетным, автономным учреждениям и иным некоммерческим организациям</t>
  </si>
  <si>
    <t xml:space="preserve">Субсидии автономным учреждениям </t>
  </si>
  <si>
    <t>600</t>
  </si>
  <si>
    <t>620</t>
  </si>
  <si>
    <t>Закупка товаров, работ и услуг для государственных (муниципальных) нужд</t>
  </si>
  <si>
    <t>Социальное обеспечение и иные выплаты населению</t>
  </si>
  <si>
    <t>300</t>
  </si>
  <si>
    <t xml:space="preserve">Субсидии бюджетным учреждениям </t>
  </si>
  <si>
    <t>610</t>
  </si>
  <si>
    <t xml:space="preserve">Обеспечение деятельности библиотек </t>
  </si>
  <si>
    <t>Субсидии некоммерческим организациям (за исключением государственных (муниципальных) учреждений)</t>
  </si>
  <si>
    <t>Стипендии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</si>
  <si>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</si>
  <si>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</si>
  <si>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110</t>
  </si>
  <si>
    <t>Расходы на выплаты персоналу казенных учреждений</t>
  </si>
  <si>
    <t>850</t>
  </si>
  <si>
    <t>Уплата налогов, сборов и иных платежей</t>
  </si>
  <si>
    <t xml:space="preserve">Бюджетные инвестиции </t>
  </si>
  <si>
    <t>400</t>
  </si>
  <si>
    <t>340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</si>
  <si>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</si>
  <si>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Публичные нормативные социальные выплаты гражданам</t>
  </si>
  <si>
    <t xml:space="preserve">В С Е Г О   Р А С Х О Д О В </t>
  </si>
  <si>
    <t>Обеспечение деятельности дворцов и домов культуры</t>
  </si>
  <si>
    <t>Комплектование книжных фондов</t>
  </si>
  <si>
    <t>Совершенствование и развитие библиотечного дела</t>
  </si>
  <si>
    <t xml:space="preserve">Мероприятия в сфере культуры </t>
  </si>
  <si>
    <t>Оказание финансовой поддержки социально-ориентированным некоммерческим организациям</t>
  </si>
  <si>
    <t>Руководство и управление в сфере установленных функций органов местного самоуправления</t>
  </si>
  <si>
    <t>Глава муниципального образования</t>
  </si>
  <si>
    <t xml:space="preserve">Председатель Контрольно-счетной палаты </t>
  </si>
  <si>
    <t xml:space="preserve">Итого по муниципальным программам </t>
  </si>
  <si>
    <t>Мероприятия по мобилизационной подготовке</t>
  </si>
  <si>
    <t xml:space="preserve">Мероприятия в рамках реализации наказов избирателей </t>
  </si>
  <si>
    <t>Поддержка субъектов малого и среднего предпринимательства в области подготовки, переподготовки и повышения квалификации кадров</t>
  </si>
  <si>
    <t>Организация и проведение мероприятий в сфере культуры</t>
  </si>
  <si>
    <t>Обеспечение деятельности МКУ "Многофункциональный центр предоставления государственных и муниципальных услуг"</t>
  </si>
  <si>
    <t>Техническая инвентаризация и оценка рыночной стоимости объектов и права аренды нежилых помещений</t>
  </si>
  <si>
    <t>Организация безопасности детского и молодёжного отдыха</t>
  </si>
  <si>
    <t>Подпрограмма "Молодое поколение"</t>
  </si>
  <si>
    <t>Единовременное пособие при рождении ребёнка</t>
  </si>
  <si>
    <t>Бюджетные инвестиции</t>
  </si>
  <si>
    <t>Резервный фонд</t>
  </si>
  <si>
    <t>Организация отдыха детей и молодежи</t>
  </si>
  <si>
    <t>Организация занятости детей и молодежи</t>
  </si>
  <si>
    <t xml:space="preserve">Другие непрограммные расходы  </t>
  </si>
  <si>
    <t>Субсидии некоммерческих организациям (за исключением государственных (муниципальных) учреждений)</t>
  </si>
  <si>
    <t>120</t>
  </si>
  <si>
    <t>Создание и обеспечение условий для деятельности организаций, образующих инфраструктуру поддержки субъектов малого и среднего предпринимательства</t>
  </si>
  <si>
    <t>Премии и гранты</t>
  </si>
  <si>
    <t>350</t>
  </si>
  <si>
    <t>Доплаты к пенсии неработающим гражданам, занимавшим высшие руководящие должности в исполкоме Красногорского горсовета более 5 лет, ушедшим на пенсию по старости до 01.09.1995г.</t>
  </si>
  <si>
    <t>Кадровое обеспечение учреждений,  организовывающих отдых, оздоровление, занятость детей и молодёжи, подготовка специалистов по организации отдыха, оздоровления, занятости детей и молодёжи</t>
  </si>
  <si>
    <t>Государственная поддержка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</si>
  <si>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Начальник финансового управления</t>
  </si>
  <si>
    <t>Приобретение, формирование, постановка на государственный кадастровый учет земельных участков</t>
  </si>
  <si>
    <t>Фонд оплаты труда государственных (муниципальных) органов и взносы по обязательному социальному страхованию</t>
  </si>
  <si>
    <t>121</t>
  </si>
  <si>
    <t>Иные выплаты персоналу государственных (муниципальных) органов, за исключением фонда оплаты труда</t>
  </si>
  <si>
    <t>122</t>
  </si>
  <si>
    <t>Прочая закупка товаров, работ и услуг для обеспечения государственных (муниципальных) нужд</t>
  </si>
  <si>
    <t>244</t>
  </si>
  <si>
    <t>Уплата налога на имущество организаций и земельного налога</t>
  </si>
  <si>
    <t>851</t>
  </si>
  <si>
    <t>Уплата прочих налогов, сборов</t>
  </si>
  <si>
    <t>852</t>
  </si>
  <si>
    <t>Субсидии бюджетным учреждениям на иные цели</t>
  </si>
  <si>
    <t>612</t>
  </si>
  <si>
    <t>Субсидии автономным учреждениям на иные цели</t>
  </si>
  <si>
    <t>622</t>
  </si>
  <si>
    <t>Подпрограмма "Развитие архивного дела"</t>
  </si>
  <si>
    <t>111</t>
  </si>
  <si>
    <t>112</t>
  </si>
  <si>
    <t>Иные выплаты персоналу казенных учреждений, за исключением фонда оплаты труда</t>
  </si>
  <si>
    <t>870</t>
  </si>
  <si>
    <t>Подпрограмма "Управление муниципальным имуществом и земельными ресурсами"</t>
  </si>
  <si>
    <t>Содержание кладбищ</t>
  </si>
  <si>
    <t>Ремонт зданий, благоустройство территорий и укрепление материально-технической базы  муниципальных дошкольных образовательных учреждений</t>
  </si>
  <si>
    <t>Прочие мероприятия в области образования</t>
  </si>
  <si>
    <t>Бюджетные инвестиции в объекты капитального строительства государственной (муниципальной) собственности</t>
  </si>
  <si>
    <t>414</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</si>
  <si>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</si>
  <si>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деятельности дошкольных образовательных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</si>
  <si>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</si>
  <si>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</si>
  <si>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Итого внепрограммных расходов</t>
  </si>
  <si>
    <t xml:space="preserve">Прочая закупка товаров, работ и услуг для обеспечения государственных (муниципальных) нужд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</si>
  <si>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</si>
  <si>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</si>
  <si>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Уплата налогов на имущество организаций и земельного налога</t>
  </si>
  <si>
    <t>Иные выплаты персоналу государственных (муниципальных) органов за исключением фонда оплаты труда</t>
  </si>
  <si>
    <t xml:space="preserve">Фонд оплаты труда государственных (муниципальных) органов и взносы по обязательному социальному страхованию </t>
  </si>
  <si>
    <t>Обеспечение деятельности объектов культурного наследия</t>
  </si>
  <si>
    <t>Подпрограмма  "Общее образование"</t>
  </si>
  <si>
    <t>Мероприятия в области общего образования</t>
  </si>
  <si>
    <t>Ремонт зданий, благоустройство территорий и укрепление материально-технической базы  муниципальных образовательных учреждений</t>
  </si>
  <si>
    <t xml:space="preserve">Обеспечение учащихся питанием </t>
  </si>
  <si>
    <t>Прочие мероприятия в области общего образования</t>
  </si>
  <si>
    <t>Финансовое обеспечение получения гражданами дошкольного, начального общего, основного общего и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</si>
  <si>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</si>
  <si>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 xml:space="preserve">Обеспечение деятельности школ-детских садов, школ начальных, неполных средних и средних     </t>
  </si>
  <si>
    <t>Подпрограмма "Дополнительное образование, воспитание и социализация детей в сфере образования"</t>
  </si>
  <si>
    <t>Мероприятия в области дополнительного образования</t>
  </si>
  <si>
    <t>Прочие мероприятия в области дополнительного образования</t>
  </si>
  <si>
    <t>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t>
  </si>
  <si>
    <t>Обеспечение деятельности учреждений по внешкольной работе с детьми, подведомственных Управлению образования</t>
  </si>
  <si>
    <t>Подпрограмма "Обеспечение реализации программы"</t>
  </si>
  <si>
    <t>Мероприятия в области образования</t>
  </si>
  <si>
    <t>Иные пенсии, социальные доплаты к пенсиям</t>
  </si>
  <si>
    <t>Оказание материальной помощи отдельным категориям граждан на возмещение расходов по зубопротезированию</t>
  </si>
  <si>
    <t>Социальные выплаты гражданам, кроме публичных нормативных социальных выплат</t>
  </si>
  <si>
    <t>313</t>
  </si>
  <si>
    <t>Размещение информации о деятельности органов местного самоуправления в СМИ</t>
  </si>
  <si>
    <t>Социальная реклама</t>
  </si>
  <si>
    <t>Обеспечение деятельности  МКУ "ЕДДС"</t>
  </si>
  <si>
    <t>Подпрограмма "Обеспечение жильём детей-сирот и детей, оставшихся без попечения родителей, а также лиц из их числа"</t>
  </si>
  <si>
    <t>Бюджетные инвестиции на приобретение объектов недвижимого имущества в государственную (муниципальную) собственность</t>
  </si>
  <si>
    <t>Субсидии автономным учреждениям</t>
  </si>
  <si>
    <t>Мероприятия в рамках реализации наказов избирателей</t>
  </si>
  <si>
    <t>Пособия, компенсации и иные социальные выплаты гражданам, кроме публичных нормативных обязательств</t>
  </si>
  <si>
    <t>Подпрограмма "Профилактика преступлений и иных правонарушений"</t>
  </si>
  <si>
    <t>Содержание автомобильных дорог общего пользования</t>
  </si>
  <si>
    <t>Содержание внутриквартальных дорог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</si>
  <si>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</si>
  <si>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Пособия, компенсации, меры социальной поддержки по публичным нормативным обязательствам</t>
  </si>
  <si>
    <t>Использование и сохранение объектов культурного наследия</t>
  </si>
  <si>
    <t>Мероприятия по развитию информационно-коммуникационных технологий</t>
  </si>
  <si>
    <t>НДС с сумм оплаты права на установку и эксплуатацию рекламных конструкций и платы за установку и эксплуатацию рекламных конструкций</t>
  </si>
  <si>
    <t>Бюджетные инвестиции в строительство общеобразовательных учреждений муниципальной собственности</t>
  </si>
  <si>
    <t>Мероприятия по предупреждению чрезвычайных ситуаций</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</si>
  <si>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</si>
  <si>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320</t>
  </si>
  <si>
    <t>321</t>
  </si>
  <si>
    <t xml:space="preserve">Осуществление государственных полномочий в соответствии с Законом МО №107/2014-ОЗ </t>
  </si>
  <si>
    <t>410</t>
  </si>
  <si>
    <t>Социальная поддержка беременных женщин, кормящих матерей, детей в  возрасте до трех лет</t>
  </si>
  <si>
    <t>Подпрограмма "Содействие развитию предпринимательства и привлечению инвестиций"</t>
  </si>
  <si>
    <t>Нормативно-правовое и организационное обеспечение развития малого и среднего предпринимательства</t>
  </si>
  <si>
    <t>Обеспечение деятельности МКУ "Красногорский центр торгов"</t>
  </si>
  <si>
    <t>09 0 00 00000</t>
  </si>
  <si>
    <t>09 0 01 00000</t>
  </si>
  <si>
    <t>Приобретение, установка, замена  энергосберегающих светильников и  энергосберегающих ламп</t>
  </si>
  <si>
    <t>09 0 01 00020</t>
  </si>
  <si>
    <t>09 0 01 00030</t>
  </si>
  <si>
    <t>Приобретение, установка, замена приборов и узлов  учета коммунальных ресурсов, выполнение поверки приборов учета, работ по диспетчеризации приборов и узлов учета</t>
  </si>
  <si>
    <t>10 2 00 00000</t>
  </si>
  <si>
    <t>Транспортировка умерших в морг</t>
  </si>
  <si>
    <t>119</t>
  </si>
  <si>
    <t>Взносы по обязательному социальному страхованию на выплаты по оплате труда работников и иные выплаты работникам казенных учреждений</t>
  </si>
  <si>
    <t>Основное мероприятие "Совершенствование профессионального развития сотрудников"</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</si>
  <si>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</si>
  <si>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</si>
  <si>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11 0 00 00000</t>
  </si>
  <si>
    <t>11 0 01 00000</t>
  </si>
  <si>
    <t>11 0 01 00010</t>
  </si>
  <si>
    <t>11 0 02 00000</t>
  </si>
  <si>
    <t>11 0 02 00020</t>
  </si>
  <si>
    <t>11 0 02 00030</t>
  </si>
  <si>
    <t>Ремонт автомобильных дорог общего пользования</t>
  </si>
  <si>
    <t>11 0 02 00040</t>
  </si>
  <si>
    <t>11 0 03 00000</t>
  </si>
  <si>
    <t>11 0 03 00010</t>
  </si>
  <si>
    <t>Мероприятия по обеспечению безопасности дорожного движения</t>
  </si>
  <si>
    <t>11 0 03 00020</t>
  </si>
  <si>
    <t>Организация транспортного обслуживания по маршрутам регулярных перевозок</t>
  </si>
  <si>
    <t>11 0 01 00030</t>
  </si>
  <si>
    <t>Предоставление транспортных услуг по перевозке организованных групп населения для участия в общественных, праздничных мероприятиях</t>
  </si>
  <si>
    <t>12 0 00 00000</t>
  </si>
  <si>
    <t>Основное мероприятие "Улучшение снабжения населения услугами теплоснабжения, водоснабжения и водоотведения"</t>
  </si>
  <si>
    <t>10 0 00 00000</t>
  </si>
  <si>
    <t>95 0 00 00000</t>
  </si>
  <si>
    <t>95 0 00 04000</t>
  </si>
  <si>
    <t>95 0 00 05000</t>
  </si>
  <si>
    <t>95 0 00 10000</t>
  </si>
  <si>
    <t>99 0 00 00000</t>
  </si>
  <si>
    <t>99 0 00 02000</t>
  </si>
  <si>
    <t>99 0 00 20000</t>
  </si>
  <si>
    <t>08 0 00 00000</t>
  </si>
  <si>
    <t>08 0 01 00000</t>
  </si>
  <si>
    <t>08 0 01 00010</t>
  </si>
  <si>
    <t>08 0 02 00000</t>
  </si>
  <si>
    <t>08 0 02 00020</t>
  </si>
  <si>
    <t>08 0 02 00030</t>
  </si>
  <si>
    <t>13 0 00 00000</t>
  </si>
  <si>
    <t>Основное мероприятие "Мониторинг окружающей среды"</t>
  </si>
  <si>
    <t>Основное мероприятие "Экологическое образование, воспитание и информирование населения о состоянии окружающей среды"</t>
  </si>
  <si>
    <t>10 3 00 00000</t>
  </si>
  <si>
    <t>Основное мероприятие "Внедрение и использование информационно-коммуникационных технологий"</t>
  </si>
  <si>
    <t>Основное мероприятие "Повышение качества использования муниципального имущества и земельных ресурсов"</t>
  </si>
  <si>
    <t>14 0 00 00000</t>
  </si>
  <si>
    <t>Основное мероприятие "Предоставление жилых помещений детям-сиротам и детям, оставшимся без попечения родителей, а также лиц из их числа"</t>
  </si>
  <si>
    <t>14 4 01 00000</t>
  </si>
  <si>
    <t>14 4 00 00000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</si>
  <si>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</si>
  <si>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99 0 00 01000</t>
  </si>
  <si>
    <t xml:space="preserve">Финансово - имущественная поддержка субъектов малого и среднего предпринимательства </t>
  </si>
  <si>
    <t>04 0 00 00000</t>
  </si>
  <si>
    <t>02 0 00 00000</t>
  </si>
  <si>
    <t>06 0 00 00000</t>
  </si>
  <si>
    <t>06 1 00 00000</t>
  </si>
  <si>
    <t>06 2 00 00000</t>
  </si>
  <si>
    <t>06 2 01 00000</t>
  </si>
  <si>
    <t>06 1 01 00010</t>
  </si>
  <si>
    <t>Основное мероприятие "Поддержка молодёжных творческих инициатив "</t>
  </si>
  <si>
    <t>Мероприятия по поддержке молодёжных творческих инициатив</t>
  </si>
  <si>
    <t>06 2 01 00010</t>
  </si>
  <si>
    <t>06 2 01 00040</t>
  </si>
  <si>
    <t>Основное мероприятие "Организация свободного времени детей и молодёжи через различные формы отдыха и занятости"</t>
  </si>
  <si>
    <t>06 2 01 00030</t>
  </si>
  <si>
    <t>06 2 01 00020</t>
  </si>
  <si>
    <t>Основное мероприятие "Организация досуга и предоставление услуг в сфере культуры"</t>
  </si>
  <si>
    <t>02 0 01 01000</t>
  </si>
  <si>
    <t>02 0 01 01010</t>
  </si>
  <si>
    <t>02 0 01 01020</t>
  </si>
  <si>
    <t>02 0 01 01590</t>
  </si>
  <si>
    <t>02 0 01 02000</t>
  </si>
  <si>
    <t>02 0 01 02590</t>
  </si>
  <si>
    <t>Основное мероприятие "Сохранение и развитие народной культуры, использование и популяризация объектов культурного наследия"</t>
  </si>
  <si>
    <t>02 0 02 00000</t>
  </si>
  <si>
    <t>02 0 01 00000</t>
  </si>
  <si>
    <t>Создание условий для обеспечения населения услугами культуры и организация досуга</t>
  </si>
  <si>
    <t>Развитие библиотечного дела</t>
  </si>
  <si>
    <t>02 0 02 03000</t>
  </si>
  <si>
    <t>02 0 02 03010</t>
  </si>
  <si>
    <t>02 0 02 05000</t>
  </si>
  <si>
    <t>02 0 02 05010</t>
  </si>
  <si>
    <t>02 0 02 05890</t>
  </si>
  <si>
    <t>02 0 01 20000</t>
  </si>
  <si>
    <t>06 1 01 00000</t>
  </si>
  <si>
    <t>15 0 00 00000</t>
  </si>
  <si>
    <t>15 0 01 00000</t>
  </si>
  <si>
    <t>15 0 01 00010</t>
  </si>
  <si>
    <t>15 0 02 00000</t>
  </si>
  <si>
    <t>15 0 02 00020</t>
  </si>
  <si>
    <t>06 1 02 00000</t>
  </si>
  <si>
    <t>01 0 00 00000</t>
  </si>
  <si>
    <t>01 1 00 00000</t>
  </si>
  <si>
    <t>01 1 01 00000</t>
  </si>
  <si>
    <t>01 1 01 21020</t>
  </si>
  <si>
    <t xml:space="preserve">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</si>
  <si>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01 1 02 00000</t>
  </si>
  <si>
    <t>01 1 02 20000</t>
  </si>
  <si>
    <t>01 1 02 21010</t>
  </si>
  <si>
    <t>01 1 02 21020</t>
  </si>
  <si>
    <t>01 1 02 62110</t>
  </si>
  <si>
    <t>01 1 02 62120</t>
  </si>
  <si>
    <t>01 1 02 62330</t>
  </si>
  <si>
    <t>01 1 02 71590</t>
  </si>
  <si>
    <t>01 1 03 21110</t>
  </si>
  <si>
    <t>Основное мероприятие: "Развитие сети дошкольных образовательных учреждений и создание условий для реализации федерального государственного образовательного стандарта"</t>
  </si>
  <si>
    <t>Основное мероприятие: " Повышение эффективности деятельности дошкольных образовательных учреждений"</t>
  </si>
  <si>
    <t>01 1 02 62140</t>
  </si>
  <si>
    <t>Основное мероприятие "Ликвидация очередности в дошкольные образовательные учреждения и развитие инфраструктуры дошкольного образования"</t>
  </si>
  <si>
    <t>Фонд оплаты труда казенных учреждений</t>
  </si>
  <si>
    <t>Фонд оплаты труда государственных (муниципальных) органов</t>
  </si>
  <si>
    <t>Основное мероприятие "Обеспечение реализации федеральных государственных образовательных стандартов общего образования и повышение эффективности деятельности муниципальных образовательных учреждений"</t>
  </si>
  <si>
    <t>01 2 01 00000</t>
  </si>
  <si>
    <t>01 2 01 20000</t>
  </si>
  <si>
    <t>01 2 01 21000</t>
  </si>
  <si>
    <t>01 2 01 21010</t>
  </si>
  <si>
    <t>01 2 01 21020</t>
  </si>
  <si>
    <t>01 2 01 21110</t>
  </si>
  <si>
    <t>01 2 01 40010</t>
  </si>
  <si>
    <t>01 2 01 62200</t>
  </si>
  <si>
    <t>01 2 01 62210</t>
  </si>
  <si>
    <t>01 2 01 62220</t>
  </si>
  <si>
    <t>01 2 01 72590</t>
  </si>
  <si>
    <t>01 2 02 00000</t>
  </si>
  <si>
    <t>01 2 02 21000</t>
  </si>
  <si>
    <t>01 2 02 21110</t>
  </si>
  <si>
    <t>01 3 00 00000</t>
  </si>
  <si>
    <t>Основное мероприятие "Развитие инфраструктуры, кадрового потенциала учреждений дополнительного образования и повышение охвата детей услугами дополнительного образования "</t>
  </si>
  <si>
    <t>01 3 01 00000</t>
  </si>
  <si>
    <t>01 3 01 20000</t>
  </si>
  <si>
    <t>01 3 01 21000</t>
  </si>
  <si>
    <t>01 3 01 21110</t>
  </si>
  <si>
    <t xml:space="preserve">Фонд оплаты труда казенных учреждений </t>
  </si>
  <si>
    <t>01 3 01 73590</t>
  </si>
  <si>
    <t>Содержание учреждений по внешкольной работе с детьми в области культуры</t>
  </si>
  <si>
    <t>01 3 01 77000</t>
  </si>
  <si>
    <t>Мероприятия в учреждениях по внешкольной работе с детьми в области культуры</t>
  </si>
  <si>
    <t>01 3 01 77010</t>
  </si>
  <si>
    <t>Обеспечение деятельности учреждений по внешкольной работе с детьми в области культуры</t>
  </si>
  <si>
    <t>01 3 01 77590</t>
  </si>
  <si>
    <t>01 3 02 00000</t>
  </si>
  <si>
    <t>01 3 02 60680</t>
  </si>
  <si>
    <t xml:space="preserve">Фонд оплаты труда государственных (муниципальных) органов </t>
  </si>
  <si>
    <t>01 3 02 21000</t>
  </si>
  <si>
    <t>01 3 02 21110</t>
  </si>
  <si>
    <t>01 4 00 00000</t>
  </si>
  <si>
    <t>Основное мероприятие "Повышение качества и эффективности муниципальных услуг в системе образования"</t>
  </si>
  <si>
    <t>01 4 01 04000</t>
  </si>
  <si>
    <t>01 4 01 21100</t>
  </si>
  <si>
    <t>01 4 01 21110</t>
  </si>
  <si>
    <t>01 4 01 75590</t>
  </si>
  <si>
    <t>01 2 00 00000</t>
  </si>
  <si>
    <t>Основное мероприятие "Социальная поддержка беременных женщин, кормящих матерей, детей в возрасте до трех лет"</t>
  </si>
  <si>
    <t>05 0 00 00000</t>
  </si>
  <si>
    <t>Основное мероприятие "Укрепление материально-технической базы для занятий физической культурой и спортом"</t>
  </si>
  <si>
    <t>05 0 01 00000</t>
  </si>
  <si>
    <t>05 0 01 20000</t>
  </si>
  <si>
    <t>Основное мероприятие "Создание условий для привлечения жителей к занятиям физической культуры и спортом"</t>
  </si>
  <si>
    <t>05 0 02 00000</t>
  </si>
  <si>
    <t>05 0 02 00010</t>
  </si>
  <si>
    <t>05 0 02 00590</t>
  </si>
  <si>
    <t>Основное мероприятие "Создание условий для занятий физической культурой и спортом для граждан с ограниченными возможностями здоровья"</t>
  </si>
  <si>
    <t>05 0 03 00000</t>
  </si>
  <si>
    <t>Поддержка и обеспечение подготовки спортивных команд, проведение соревнований для граждан с ограниченными возможностями здоровья</t>
  </si>
  <si>
    <t>05 0 03 00010</t>
  </si>
  <si>
    <t>Основное мероприятие "Содействие развитию спорта высших достижений"</t>
  </si>
  <si>
    <t>05 0 05 00000</t>
  </si>
  <si>
    <t>Поддержка и обеспечение подготовки спортивных команд, поддержка спортсменов, участие в областных, российских, международных соревнованиях</t>
  </si>
  <si>
    <t>05 0 05 00010</t>
  </si>
  <si>
    <t>07 0 00 00000</t>
  </si>
  <si>
    <t xml:space="preserve">07 1 00 00000 </t>
  </si>
  <si>
    <t>Основное мероприятие "Профилактика преступлений и иных правонарушений"</t>
  </si>
  <si>
    <t>07 1 01 00000</t>
  </si>
  <si>
    <t>Внедрение современных средств наблюдения и оповещения, обеспечение оперативного принятия решения</t>
  </si>
  <si>
    <t>07 1 01 00010</t>
  </si>
  <si>
    <t>Основное мероприятие "Профилактика безнадзорности, наркомании, токсикомании, алкоголизма, правонарушений, преступлений среди несовершеннолетних"</t>
  </si>
  <si>
    <t>07 1 03 00000</t>
  </si>
  <si>
    <t>Обеспечение занятости и проведение профилактических мероприятий среди несовершеннолетних</t>
  </si>
  <si>
    <t>07 1 03 00010</t>
  </si>
  <si>
    <t>07 1 04 00000</t>
  </si>
  <si>
    <t>Обеспечение антитеррористической защищенности объектов с массовым пребыванием людей</t>
  </si>
  <si>
    <t>07 1 04 00010</t>
  </si>
  <si>
    <t>07 2 00 00000</t>
  </si>
  <si>
    <t>07 2 01 00000</t>
  </si>
  <si>
    <t>07 2 01 00010</t>
  </si>
  <si>
    <t>07 2 01 00020</t>
  </si>
  <si>
    <t>07 2 02 00000</t>
  </si>
  <si>
    <t>07 2 03 00000</t>
  </si>
  <si>
    <t>Развитие туризма</t>
  </si>
  <si>
    <t>02 0 02 03020</t>
  </si>
  <si>
    <t>01 4 01 00000</t>
  </si>
  <si>
    <t>Разработка проектов организации дорожного движения на дорогах общего пользования</t>
  </si>
  <si>
    <t>Выплата компенсации родителям в связи со снятием с очереди в дошкольные образовательные учреждения</t>
  </si>
  <si>
    <t>Обеспечение деятельности учреждений в области физической культуры и спорта</t>
  </si>
  <si>
    <t>Основное мероприятие "Гражданско-патриотическое и духовно-нравственное воспитание детей и молодёжи "</t>
  </si>
  <si>
    <t>Основное мероприятие "Профилактика терроризма и экстремизма"</t>
  </si>
  <si>
    <t>01 1 03 00000</t>
  </si>
  <si>
    <t>Ремонт внутриквартальных дорог</t>
  </si>
  <si>
    <t>11 0 02 00060</t>
  </si>
  <si>
    <t>Обеспечение деятельности МКУ "Красногорская похоронная служба"</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</si>
  <si>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</si>
  <si>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07 2 02 00010</t>
  </si>
  <si>
    <t>02 0 01 02020</t>
  </si>
  <si>
    <t xml:space="preserve"> Капитальные вложения в объекты государственной (муниципальной) собственности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</si>
  <si>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</si>
  <si>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123</t>
  </si>
  <si>
    <t>Представительские расходы</t>
  </si>
  <si>
    <t>95 0 00 02000</t>
  </si>
  <si>
    <t>Обеспечение безопасности людей на водных объектах</t>
  </si>
  <si>
    <t>01 2 01 62230</t>
  </si>
  <si>
    <t>Проезд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</si>
  <si>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01 2 02 21200</t>
  </si>
  <si>
    <t xml:space="preserve">Пособия, компенсации и иные социальные выплаты гражданам, кроме публичных нормативных обязательств </t>
  </si>
  <si>
    <t>Компенсация части арендной платы за наем жилых помещений педагогическим работникам</t>
  </si>
  <si>
    <t>09 0 01 00040</t>
  </si>
  <si>
    <t xml:space="preserve">Установка АУУ системами теплоснабжения и ИТП </t>
  </si>
  <si>
    <t>853</t>
  </si>
  <si>
    <t>Уплата иных платежей</t>
  </si>
  <si>
    <t>Погребение по гарантированному перечню услуг</t>
  </si>
  <si>
    <t>Проектирование, реконструкция, строительство, техническое обслуживание и ремонт объектов инженерной инфраструктуры</t>
  </si>
  <si>
    <t>Основное мероприятие "Оказание материальной помощи гражданам"</t>
  </si>
  <si>
    <t>04 1 00 00000</t>
  </si>
  <si>
    <t>04 1 01 00000</t>
  </si>
  <si>
    <t>04 1 01 00010</t>
  </si>
  <si>
    <t>04 1  01 00010</t>
  </si>
  <si>
    <t>04 1 01 00020</t>
  </si>
  <si>
    <t>04 1 01 00030</t>
  </si>
  <si>
    <t>04 1 02 00000</t>
  </si>
  <si>
    <t>Основное мероприятие "Предоставление мер социальной поддержки"</t>
  </si>
  <si>
    <t>04 1 02 00010</t>
  </si>
  <si>
    <t>04 1 02 00020</t>
  </si>
  <si>
    <t>04 1 02 00030</t>
  </si>
  <si>
    <t>04 1 02 00040</t>
  </si>
  <si>
    <t>04 1 02 00050</t>
  </si>
  <si>
    <t>04 1 02 00060</t>
  </si>
  <si>
    <t>Основное мероприятие "Организация социально-культурных мероприятий для социально незащищенных категорий населения"</t>
  </si>
  <si>
    <t>04 1 03 00000</t>
  </si>
  <si>
    <t>Мероприятия для социально незащищенных категорий населения"</t>
  </si>
  <si>
    <t>Основное мероприятие "Поддержка общественных организаций, объединяющих граждан социально незащищенных категорий"</t>
  </si>
  <si>
    <t>04 1 04 00000</t>
  </si>
  <si>
    <t>04 1 05 00000</t>
  </si>
  <si>
    <t>Основное мероприятие "Предоставление субсидий по оплате жилого помещения и коммунальных услуг"</t>
  </si>
  <si>
    <t>04 1 05 61410</t>
  </si>
  <si>
    <t>04 1 05 61420</t>
  </si>
  <si>
    <t>Подпрограмма "Доступная среда"</t>
  </si>
  <si>
    <t>04 2 01 00000</t>
  </si>
  <si>
    <t>04 2 00 00000</t>
  </si>
  <si>
    <t>04 1 03 00010</t>
  </si>
  <si>
    <t>Основное мероприятие "Повышение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t>
  </si>
  <si>
    <t>04 2 01 00010</t>
  </si>
  <si>
    <t>04 3 00 00000</t>
  </si>
  <si>
    <t>04 1 04 00010</t>
  </si>
  <si>
    <t>06 1 02 00010</t>
  </si>
  <si>
    <t>Мероприятия по вовлечению молодых граждан в работу молодёжных общественных организаций и добровольческую деятельность</t>
  </si>
  <si>
    <t>Обеспечение деятельности учреждения по работе с молодёжью</t>
  </si>
  <si>
    <t>Мероприятия по увеличению числа специалистов занятых в сфере работы с молодёжью</t>
  </si>
  <si>
    <t>16 0 00 00000</t>
  </si>
  <si>
    <t>17 0 00 00000</t>
  </si>
  <si>
    <t>18 0 00 00000</t>
  </si>
  <si>
    <t>Обеспечение деятельности архивного отдела</t>
  </si>
  <si>
    <t>10 2 01 00000</t>
  </si>
  <si>
    <t>10 2 01 00010</t>
  </si>
  <si>
    <t>10 2 01 60690</t>
  </si>
  <si>
    <t>10 3 05 00000</t>
  </si>
  <si>
    <t>10 3 05 00590</t>
  </si>
  <si>
    <t>Подпрограмма "Муниципальное управление"</t>
  </si>
  <si>
    <t>10 4 00 00000</t>
  </si>
  <si>
    <t>Основное мероприятие "Повышение мотивации муниципальных служащих"</t>
  </si>
  <si>
    <t>Организация работы по проведению диспансеризации муниципальных служащих,  специальной оценке условий труда и медицинских осмотров работников на работах с вредными и опасными производственными факторами</t>
  </si>
  <si>
    <t>10 4 04 00000</t>
  </si>
  <si>
    <t>10 4 03 00000</t>
  </si>
  <si>
    <t>10 4 03 00010</t>
  </si>
  <si>
    <t>Организация работы по повышению квалификации кадров</t>
  </si>
  <si>
    <t>10 4 03 00020</t>
  </si>
  <si>
    <t>10 4 04 00010</t>
  </si>
  <si>
    <t>10 4 06 00000</t>
  </si>
  <si>
    <t>10 4 06 01000</t>
  </si>
  <si>
    <t>10 4 06 04000</t>
  </si>
  <si>
    <t>10 4 06 60700</t>
  </si>
  <si>
    <t>10 4 06 70000</t>
  </si>
  <si>
    <t>Развитие социального партнерства</t>
  </si>
  <si>
    <t>Основное мероприятие "Обеспечение деятельности органов местного самоуправления"</t>
  </si>
  <si>
    <t>Центральный аппарат администрации</t>
  </si>
  <si>
    <t>06 1 02 00020</t>
  </si>
  <si>
    <t>06 1 02 00030</t>
  </si>
  <si>
    <t>06 1 02 01590</t>
  </si>
  <si>
    <t>06 1 02 20000</t>
  </si>
  <si>
    <t>Основное мероприятие "Развитие кадрового потенциала"</t>
  </si>
  <si>
    <t>Подпрограмма "Содействие развитию здравоохранения"</t>
  </si>
  <si>
    <t>Закупка товаров, работ и услуг в сфере информационно-коммуникационных технологий</t>
  </si>
  <si>
    <t>242</t>
  </si>
  <si>
    <t>13 1 00 00000</t>
  </si>
  <si>
    <t>13 1 01 00000</t>
  </si>
  <si>
    <t>13 1 01 00010</t>
  </si>
  <si>
    <t>Содержание жилых помещений, состоящих на учете в муниципальной казне</t>
  </si>
  <si>
    <t>Содержание нежилых помещений, состоящих на учете в муниципальной казне</t>
  </si>
  <si>
    <t>13 1 01 00020</t>
  </si>
  <si>
    <t>13 1 01 00040</t>
  </si>
  <si>
    <t>13 1 01 00050</t>
  </si>
  <si>
    <t>04 3 01 00010</t>
  </si>
  <si>
    <t>04 3 02 00000</t>
  </si>
  <si>
    <t>04 3 03 00000</t>
  </si>
  <si>
    <t>04 3 03 62080</t>
  </si>
  <si>
    <t>04 3 02 00010</t>
  </si>
  <si>
    <t>Основное мероприятие "Увеличение количества субъектов малого и среднего предпринимательства, осуществляющих деятельность в сфере обрабатывающих производств и технологических инноваций"</t>
  </si>
  <si>
    <t>08 0 01 00020</t>
  </si>
  <si>
    <t>Основное мероприятие "Увеличение доли оборота малых и средних предприятий в общем обороте по полному кругу предприятий"</t>
  </si>
  <si>
    <t>08 0 02 00010</t>
  </si>
  <si>
    <t>Информационно-консультационная поддержка субъектов малого и среднего предпринимательства</t>
  </si>
  <si>
    <t>Основное мероприятие "Хранение , комплектование учет  и использование документов архивного фонда Московской области и других архивных документов архивного отдела"</t>
  </si>
  <si>
    <t>13 1 01 00060</t>
  </si>
  <si>
    <t>13 1 01 00070</t>
  </si>
  <si>
    <t>13 2 00 00000</t>
  </si>
  <si>
    <t>13 2 01 00000</t>
  </si>
  <si>
    <t>13 2 01 00010</t>
  </si>
  <si>
    <t>Исследование воздуха, воды, почв</t>
  </si>
  <si>
    <t>13 2 02 00000</t>
  </si>
  <si>
    <t>13 2 02 00010</t>
  </si>
  <si>
    <t>Актуализация схем</t>
  </si>
  <si>
    <t>Основное мероприятие "Профилактика экстремизма и национализма"</t>
  </si>
  <si>
    <t>07 1 02 00000</t>
  </si>
  <si>
    <t>Профилактика и предупреждение проявлений экстремизма, расовой и национальной неприязни</t>
  </si>
  <si>
    <t>07 1 02 00010</t>
  </si>
  <si>
    <t>Подпрограмма "Снижение рисков и смягчение последствий чрезвычайных ситуаций природного и техногенного характера "</t>
  </si>
  <si>
    <t>Основное мероприятие "Повышение уровня готовности сил и средств муниципального звена системы предупреждения и ликвидации чрезвычайных ситуаций"</t>
  </si>
  <si>
    <t>Основное мероприятие "Создание комфортного и безопасного отдыха людей в местах массового отдыха на водных объектах"</t>
  </si>
  <si>
    <t>Обеспечение безаварийной эксплуатации гидротехнических сооружений</t>
  </si>
  <si>
    <t>07 2 02 00020</t>
  </si>
  <si>
    <t>Основное мероприятие "Совершенствование механизма реагирования экстренных оперативных служб на обращения населения"</t>
  </si>
  <si>
    <t>07 2 03 00590</t>
  </si>
  <si>
    <t>Закупка товаров, работ, услуг в сфере информационно-коммуникационных технологий</t>
  </si>
  <si>
    <t>Подпрограмма "Развитие и совершенствование систем оповещения и информирования населения"</t>
  </si>
  <si>
    <t>07 3 00 00000</t>
  </si>
  <si>
    <t>Основное мероприятие "Оповещения населения техническими средствами системы централизованного оповещения и информирования"</t>
  </si>
  <si>
    <t>07 3 01 00000</t>
  </si>
  <si>
    <t>Создание и поддержание в постоянной готовности системы оповещения и информирования</t>
  </si>
  <si>
    <t>07 3 01 00010</t>
  </si>
  <si>
    <t>Основное мероприятие "Создание и развитие аппаратно-программного комплекса "Безопасный город""</t>
  </si>
  <si>
    <t>07 3 02 00000</t>
  </si>
  <si>
    <t>Создание, содержание аппаратно-программного комплекса и мониторинг видеонаблюдения</t>
  </si>
  <si>
    <t>07 3 02 00010</t>
  </si>
  <si>
    <t>Подпрограмма "Обеспечение пожарной безопасности"</t>
  </si>
  <si>
    <t>07 4 00 00000</t>
  </si>
  <si>
    <t>Основное мероприятие "Профилактика и ликвидация пожаров"</t>
  </si>
  <si>
    <t>07 4 01 00000</t>
  </si>
  <si>
    <t>Обеспечение пожарной безопасности</t>
  </si>
  <si>
    <t>07 4 01 00010</t>
  </si>
  <si>
    <t>Развитие добровольной пожарной охраны</t>
  </si>
  <si>
    <t>07 4 01 00020</t>
  </si>
  <si>
    <t>Подпрограмма "Обеспечение мероприятий гражданской обороны"</t>
  </si>
  <si>
    <t>07 5 00 00000</t>
  </si>
  <si>
    <t>Основное мероприятие "Реализация задач гражданской обороны"</t>
  </si>
  <si>
    <t>07 5 01 00010</t>
  </si>
  <si>
    <t>Мероприятия в области  гражданской обороны</t>
  </si>
  <si>
    <t>Проведение массовых мероприятий в области физической культуры и спорта</t>
  </si>
  <si>
    <t>Основное мероприятие "Подготовка спортивного резерва"</t>
  </si>
  <si>
    <t>05 0 06 00000</t>
  </si>
  <si>
    <t>Обеспечение деятельности учреждений по спортивной подготовки</t>
  </si>
  <si>
    <t>05 0 06 00010</t>
  </si>
  <si>
    <t>Мероприятия в учреждениях по спортивной подготовки</t>
  </si>
  <si>
    <t>05 0 06 00020</t>
  </si>
  <si>
    <t>05 0 06 20000</t>
  </si>
  <si>
    <t>Основное мероприятие "Обеспечение деятельности по развитию культуры"</t>
  </si>
  <si>
    <t>02 0 03 00000</t>
  </si>
  <si>
    <t>Аппарат управления по культуре, делам молодежи, физической культуры и спорта</t>
  </si>
  <si>
    <t>02 0 03 04000</t>
  </si>
  <si>
    <t>17 2 00 00000</t>
  </si>
  <si>
    <t>17 2 01 00000</t>
  </si>
  <si>
    <t>17 2 01 00010</t>
  </si>
  <si>
    <t>18 0 04 00000</t>
  </si>
  <si>
    <t>17 1 00 00000</t>
  </si>
  <si>
    <t>17 1 02 00000</t>
  </si>
  <si>
    <t>17 1 02 00590</t>
  </si>
  <si>
    <t>Обеспечение деятельности АУП</t>
  </si>
  <si>
    <t>17 1 02 01590</t>
  </si>
  <si>
    <t>Обеспечение деятельности отделений и ТОСП(УРМ)</t>
  </si>
  <si>
    <t>17 1 02 02590</t>
  </si>
  <si>
    <t>Общехозяйственные расходы</t>
  </si>
  <si>
    <t>17 1 02 03590</t>
  </si>
  <si>
    <t>Закупка товаров, работ и услуг для обеспечения государственных (муниципальных) нужд</t>
  </si>
  <si>
    <t>Резерв на функционирование новой сети дошкольных образовательных учреждений</t>
  </si>
  <si>
    <t>Подпрограмма "Социальная поддержка "</t>
  </si>
  <si>
    <t>Ежемесячные компенсационные выплаты лицам, удостоенным звания "Почетный гражданин г. Красногорск", "Почетный гражданин Красногорского района", "Почётный гражданин Красногорского муниципального района". Выплаты пособий  на погребение, оплата ритуальных услуг (для одиноких граждан, удостоенных вышеуказанных званий), цветов, венков и ритуальных принадлежностей</t>
  </si>
  <si>
    <t>Ежемесячное вознаграждение лицам, имеющим почётные звания Российской Федерации и ушедшим на заслуженный отдых из учреждений бюджетной сферы</t>
  </si>
  <si>
    <t>Единовременная выплата учащимся и выпускникам общеобразовательных, начальных, средних и высших профессиональных учебных заведений, в отношении которых прекращена опека(попечительство) по возрасту; детям-сиротам, детям, оставшимся без попечения родителей, а также лицам из числа детей-сирот и детей оставшимся без попечения родителей, в возрасте от 18 до 23 лет, являющихся учащимися начальных, средних и высших  профессиональных учебных заведений и выпускниками государственных, учреждений (детских домов, интернатов, приютов, ГОУ НПО и СПО и т.д., прибывших на территорию Красногорского муниципального района для постоянного проживания на обустройство по месту жительства</t>
  </si>
  <si>
    <t>Создание безбарьерной среды на объектах социальной, инженерной и транспортной инфраструктур, повышение доступности и качества образовательных услуг для детей инвалидов и детей с ОВЗ, повышение социокультурной и спортивной реабилитации инвалидов</t>
  </si>
  <si>
    <t>Мероприятия по гражданско-патриотическому и духовно-нравственному воспитанию детей и молодёжи</t>
  </si>
  <si>
    <t xml:space="preserve">Выплата пенсии за выслугу лет </t>
  </si>
  <si>
    <t>Ежемесячный взнос на капитальный ремонт общего имущества в многоквартирных домах</t>
  </si>
  <si>
    <t>Подпрограмма "Охрана окружающей среды и совершенствование системы обращения с отходами производства и потребления"</t>
  </si>
  <si>
    <t>16 0 02 00000</t>
  </si>
  <si>
    <t>16 0 02 00010</t>
  </si>
  <si>
    <t>16 0 02 00020</t>
  </si>
  <si>
    <t>16 0 02 00040</t>
  </si>
  <si>
    <t>16 0 02 00590</t>
  </si>
  <si>
    <t>Прочая  закупка товаров, работ и услуг для обеспечения государственных (муниципальных) нужд</t>
  </si>
  <si>
    <t>Подписка, доставка и распространение тиражей печатных изданий</t>
  </si>
  <si>
    <t>15 0 01 00020</t>
  </si>
  <si>
    <t>Аппарат управления образования</t>
  </si>
  <si>
    <t>01 1 02 79000</t>
  </si>
  <si>
    <t>360</t>
  </si>
  <si>
    <t>Иные выплаты населению</t>
  </si>
  <si>
    <t>18 0 04 00020</t>
  </si>
  <si>
    <t>Мероприятия в области дошкольного образования</t>
  </si>
  <si>
    <t>01 1 01 20000</t>
  </si>
  <si>
    <t>Муниципальные стипендии для учащихся дополнительного образования детей в области культуры</t>
  </si>
  <si>
    <t>01 3 01 77020</t>
  </si>
  <si>
    <t>243</t>
  </si>
  <si>
    <t>01 2 01 64480</t>
  </si>
  <si>
    <t>99 0 00 01010</t>
  </si>
  <si>
    <t xml:space="preserve">11 0 02 00070 </t>
  </si>
  <si>
    <t>Другие мероприятия в области государственного и муниципального управления</t>
  </si>
  <si>
    <t>04 3 01 00020</t>
  </si>
  <si>
    <t>Оплата судебных исков</t>
  </si>
  <si>
    <t xml:space="preserve">Исполнение судебных актов </t>
  </si>
  <si>
    <t>830</t>
  </si>
  <si>
    <t>Исполнение судебных актов РФ и мировых соглашений</t>
  </si>
  <si>
    <t>831</t>
  </si>
  <si>
    <t>Основное мероприятие "Обеспечение деятельности учреждений в сфере ЖКХ"</t>
  </si>
  <si>
    <t>14 1 01 00010</t>
  </si>
  <si>
    <t>Ремонт объектов муниципальной казны</t>
  </si>
  <si>
    <t>13 1 01 00030</t>
  </si>
  <si>
    <t>05 0 01 00060</t>
  </si>
  <si>
    <t>Реконструкция лыжного стадиона МАСОУ "Зоркий"</t>
  </si>
  <si>
    <t>15 0 01 01590</t>
  </si>
  <si>
    <t>Обеспечение деятельности телевидения</t>
  </si>
  <si>
    <t>14 4 01 60820</t>
  </si>
  <si>
    <t>14 1 01 R0210</t>
  </si>
  <si>
    <t>99 0 00 01050</t>
  </si>
  <si>
    <t xml:space="preserve">Муниципальная программа  городского округа Красногорск на 2017-2021 годы "Энергосбережение" </t>
  </si>
  <si>
    <t>Основное мероприятие "Создание условий для энергосбережения в уличном освещении на территории городского округа"</t>
  </si>
  <si>
    <t>Основное мероприятие "Создание условий для энергосбережения в бюджетной сфере  городского округа"</t>
  </si>
  <si>
    <t>09 0 03 00000</t>
  </si>
  <si>
    <t>Закупка электроэнергии для объектов наружного освещения</t>
  </si>
  <si>
    <t>09 0 03 00040</t>
  </si>
  <si>
    <t>Эксплуатация наружного освещения</t>
  </si>
  <si>
    <t>09 0 03 00050</t>
  </si>
  <si>
    <t>Техническое присоединение энергопринимающих устройств</t>
  </si>
  <si>
    <t>09 0 03 00060</t>
  </si>
  <si>
    <t>Проектирование, строительство, реконструкция и ремонт объектов электросетевого хозяйства</t>
  </si>
  <si>
    <t>09 0 03 00070</t>
  </si>
  <si>
    <t>Обеспечение деятельности МКУ "ЕСЗ ГО Красногорск"</t>
  </si>
  <si>
    <t>Муниципальная программа городского округа Красногорск на 2017-2021 годы "Земельно-имущественные отношения и охрана окружающей среды"</t>
  </si>
  <si>
    <t>Муниципальная программа городского округа Красногорск на 2017-2021 годы "Содержание и развитие жилищно-коммунального хозяйства"</t>
  </si>
  <si>
    <t>Муниципальная программа  городского округа Красногорск на 2017-2021 годы "Территориальное развитие"</t>
  </si>
  <si>
    <t>01 2 01 40000</t>
  </si>
  <si>
    <t>01 2 01 40020</t>
  </si>
  <si>
    <t>01 2 01 40030</t>
  </si>
  <si>
    <t>01 2 01 40050</t>
  </si>
  <si>
    <t>Муниципальная программа городского округа Красногорск на 2017-2021 годы "Образование"</t>
  </si>
  <si>
    <t xml:space="preserve">Обеспечение деятельности методических центров                                  </t>
  </si>
  <si>
    <t>01 2 01 00590</t>
  </si>
  <si>
    <t>01 2 01 62270</t>
  </si>
  <si>
    <t>15 0 01 00040</t>
  </si>
  <si>
    <t>15 0 01 00050</t>
  </si>
  <si>
    <t>15 0 01 00060</t>
  </si>
  <si>
    <t>Ремонтные работы МБУ "Красногорское телевидение"</t>
  </si>
  <si>
    <t xml:space="preserve">Муниципальная программа городского округа Красногорск на 2019-2021 годы "Развитие малого и среднего предпринимательства"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</si>
  <si>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</si>
  <si>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</si>
  <si>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</si>
  <si>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</si>
  <si>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631</t>
  </si>
  <si>
    <t>632</t>
  </si>
  <si>
    <t>812</t>
  </si>
  <si>
    <t>811</t>
  </si>
  <si>
    <t>тыс. рублей</t>
  </si>
  <si>
    <t>2019 год</t>
  </si>
  <si>
    <t>2020 год</t>
  </si>
  <si>
    <t>02 0 01 01040</t>
  </si>
  <si>
    <t>Повышение квалификации работников библиотек</t>
  </si>
  <si>
    <t>Повышение квалификации работников дворцов и домов культуры</t>
  </si>
  <si>
    <t>02 0 01 02040</t>
  </si>
  <si>
    <t>02 0 01 02030</t>
  </si>
  <si>
    <t>Основное мероприятие "Подготовка градостроительной документации для обеспечения территориального развития городского округа Красногорск"</t>
  </si>
  <si>
    <t>99 0 00 03000</t>
  </si>
  <si>
    <t>Оплата услуг специальной связи по приему, обработке, хранению, доставке и вручению отправлений специальной корреспонденции</t>
  </si>
  <si>
    <t>02 0 01 02010</t>
  </si>
  <si>
    <t>02 0 01 02050</t>
  </si>
  <si>
    <t>Муниципальная программа  городского округа Красногорск на 2017-2021 годы "Снижение административных барьеров и развитие информационно-коммуникационных технологий"</t>
  </si>
  <si>
    <t>Основное мероприятие "Развитие парковых территорий, парков культуры и отдыха"</t>
  </si>
  <si>
    <t>02 0 04 00000</t>
  </si>
  <si>
    <t>Обеспечение деятельности парковых территорий, парков культуры и отдыха</t>
  </si>
  <si>
    <t>02 0 04 06010</t>
  </si>
  <si>
    <t>Аренда помещения и переменная плата за коммунальные услуги для МБУ "Центр культуры и досуга"</t>
  </si>
  <si>
    <t>02 0 04 06020</t>
  </si>
  <si>
    <t>Повышение квалификации работников парковых территорий</t>
  </si>
  <si>
    <t>02 0 04 06030</t>
  </si>
  <si>
    <t>02 0 04 06040</t>
  </si>
  <si>
    <t>02 0 04 06050</t>
  </si>
  <si>
    <t>Организация и проведение культурно-досуговых мероприятий в сфере культуры</t>
  </si>
  <si>
    <t>Реконструкция площади МАУК "Красногорский культурно-досуговый комплекс "Подмосковье"</t>
  </si>
  <si>
    <t>Модернизация и укрепление материально-технической базы парковых территорий</t>
  </si>
  <si>
    <t>Модернизация и укрепление материально-технической базы учреждений культуры</t>
  </si>
  <si>
    <t>Основное мероприятие "Снижение административных барьеров, повышение качества и доступности предоставления муниципальных услуг, в том числе  по принципу "одного окна""</t>
  </si>
  <si>
    <t>Капитальные вложения в объекты государственной (муниципальной) собственности</t>
  </si>
  <si>
    <t>Модернизация и укрепление материально-технической базы МАУК "Знаменское-Губайлово"</t>
  </si>
  <si>
    <t>02 0 02 05050</t>
  </si>
  <si>
    <t>Популяризация объектов культурного наследия и музейных ценностей</t>
  </si>
  <si>
    <t>02 0 04 06000</t>
  </si>
  <si>
    <t>Создание условий для развития парковых территорий</t>
  </si>
  <si>
    <t xml:space="preserve">Муниципальная программа городского округа Красногорск на 2017-2021 годы "Культура" </t>
  </si>
  <si>
    <t>Муниципальная программа городского округа Красногорск на 2017-2021 годы "Дети и молодёжь"</t>
  </si>
  <si>
    <t>Муниципальная программа  городского округа Красногорск на 2017-2021 годы "Информирование населения о деятельности органов местного самоуправления городского округа Красногорск  Московской области"</t>
  </si>
  <si>
    <t>13 2 03 00000</t>
  </si>
  <si>
    <t>Противоклещевая обработка зеленых насаждений</t>
  </si>
  <si>
    <t>Мероприятия по озеленению территории городского округа</t>
  </si>
  <si>
    <t>Устройство площадок для выгула собак</t>
  </si>
  <si>
    <t>Содержание береговых линий водоемов, организация пляжного отдыха</t>
  </si>
  <si>
    <t>13 2 03 00010</t>
  </si>
  <si>
    <t>Подпрограмма "Организация отдыха, оздоровления, занятости детей и молодёжи городского округа Красногорск в свободное от учёбы время в 2017-2021 годах"</t>
  </si>
  <si>
    <t>Основное мероприятие "Улучшение качества и комфорта проживания на территории округа"</t>
  </si>
  <si>
    <t>Закупка товаров, работ, услуг в целях капитального ремонта государственного (муниципального) имущества</t>
  </si>
  <si>
    <t>Реконструкция канализационного коллектора от КНС-1 Павшино до врезки в систему</t>
  </si>
  <si>
    <t>Прием поверхностных сточных вод в централизованную систему водоотведения</t>
  </si>
  <si>
    <t>Муниципальная гарантия теплоснабжающим организациям</t>
  </si>
  <si>
    <t>Исполнение муниципальных гарантий</t>
  </si>
  <si>
    <t>840</t>
  </si>
  <si>
    <t>843</t>
  </si>
  <si>
    <t>Ремонт подъездов многоквартирных домов</t>
  </si>
  <si>
    <t>Капитальный ремонт общего имущества многоквартирных домов</t>
  </si>
  <si>
    <t>Замена, обслуживание и ремонт внутриквартирного газового оборудования и приборов учета</t>
  </si>
  <si>
    <t>Покрытие убытков управляющих организаций по содержанию домов пониженной капитальности</t>
  </si>
  <si>
    <t>Предоставление субсидий организациям, предоставляющим населению коммунальные услуги по тарифам, не обеспечивающим возмещение издержек в части вывоза ЖБО</t>
  </si>
  <si>
    <t>Обустройство набережной Москвы-реки в мкр. Павшинская пойма (береговая линия)</t>
  </si>
  <si>
    <t>Обустройство набережной Москвы-реки в мкр. Павшинская пойма</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</si>
  <si>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</si>
  <si>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Комплексное благоустройство дворовых территорий</t>
  </si>
  <si>
    <t>Муниципальная программа городского округа Красногорск  на 2017-2021 годы "Физическая культура и спорт"</t>
  </si>
  <si>
    <t>05 0 01 00110</t>
  </si>
  <si>
    <t>Компенсация затрат по оказанию услуг льготным категориям граждан</t>
  </si>
  <si>
    <t>05 0 02 00020</t>
  </si>
  <si>
    <t>Основное мероприятие "Создание условий для обеспечения квалифицированными кадрами муниципальных спортивно-оздоровительных учреждений"</t>
  </si>
  <si>
    <t>05 0 04 00000</t>
  </si>
  <si>
    <t>Специальная оценка рабочих мест(аттестация)в муниципальных спортивно-оздоровительных учреждениях</t>
  </si>
  <si>
    <t>05 0 04 00010</t>
  </si>
  <si>
    <t>Проведение инспекционного обследования объектов спорта для продления сертификатов соответствия</t>
  </si>
  <si>
    <t>05 0 05 00020</t>
  </si>
  <si>
    <t xml:space="preserve">Муниципальная программа городского округа Красногорск на 2017-2021 годы "Безопасность населения" </t>
  </si>
  <si>
    <t>Обеспечение государственной поддержки негосударственных частных дошкольных образовательных организаций в городском округе  Красногорск с целью возмещения расходов на присмотр и уход, содержание имущества и арендную плату за использование помещений</t>
  </si>
  <si>
    <t>02 0 04 06590</t>
  </si>
  <si>
    <t xml:space="preserve"> Материальная помощь детям-инвалидам на частичное возмещение расходов по реабилитации</t>
  </si>
  <si>
    <t>04 1 02 00070</t>
  </si>
  <si>
    <t>Единовременные выплаты детям-инвалидам (до 18 лет) ко Дню защиты детей</t>
  </si>
  <si>
    <t>04 1 02 00080</t>
  </si>
  <si>
    <t>14 1 01 00020</t>
  </si>
  <si>
    <t>14 1 01 00030</t>
  </si>
  <si>
    <t>Подпрограмма  «Обеспечение жильем молодых семей»</t>
  </si>
  <si>
    <t xml:space="preserve">14 3 00 00000 </t>
  </si>
  <si>
    <t>Основное мероприятие "Предоставление молодым семьям социальных выплат на приобретение жилья или строительство индивидуального жилого дома"</t>
  </si>
  <si>
    <t xml:space="preserve">14 3 01 00000 </t>
  </si>
  <si>
    <t>Мероприятия по обеспечению жильем молодых семей</t>
  </si>
  <si>
    <t xml:space="preserve">14 3 01 00010 </t>
  </si>
  <si>
    <r>
      <t xml:space="preserve">Субсидии на возмещение недополученных доходов и (или) </t>
    </r>
    <r>
      <rPr>
        <u/>
        <sz val="10"/>
        <rFont val="Arial Cyr"/>
        <charset val="204"/>
      </rPr>
      <t xml:space="preserve">возмещение фактически понесенных затрат </t>
    </r>
    <r>
      <rPr>
        <sz val="10"/>
        <rFont val="Arial Cyr"/>
        <charset val="204"/>
      </rPr>
      <t>в связи с производством (реализацией) товаров, выполнением работ, оказанием услуг</t>
    </r>
  </si>
  <si>
    <t>Проектирование, реконструкция, строительство, ремонт и техническое обслуживание объектов коммунальной инфраструктуры</t>
  </si>
  <si>
    <t>Содержание объектов благоустройства и озеленение территории округа</t>
  </si>
  <si>
    <t>Содержание детских игровых площадок, воркаутов</t>
  </si>
  <si>
    <t>Текущее содержание объектов благоустройства</t>
  </si>
  <si>
    <t>Муниципальная программа  городского округа Красногорск на 2017-2021 годы "Развитие транспортной системы"</t>
  </si>
  <si>
    <t>Основное мероприятие "Развитие пассажирского транспорта общего пользования"</t>
  </si>
  <si>
    <t>Основное мероприятие "Увеличение пропускной способности и улучшение функционирования сети автомобильных дорог местного значения"</t>
  </si>
  <si>
    <t>Устройство парковок общего пользования</t>
  </si>
  <si>
    <t>Проектирование, строительство и реконструкция сетей ливневой канализации</t>
  </si>
  <si>
    <t>11 0 02 00090</t>
  </si>
  <si>
    <t>Обеспечение деятельности (оказание услуг) МБУ "КГС" в области дорожного хозяйства</t>
  </si>
  <si>
    <t>11 0 02 00110</t>
  </si>
  <si>
    <t>Выполнение работ по перемещению и эвакуации транспортных средств</t>
  </si>
  <si>
    <t>11 0 02 00120</t>
  </si>
  <si>
    <t>Основное мероприятие "Обеспечение безопасности дорожного движения, снижение смертности от дорожно-транспортных происшествий"</t>
  </si>
  <si>
    <t>Муниципальная программа  городского округа Красногорск на 2017-2021 годы "Развитие потребительского рынка и услуг"</t>
  </si>
  <si>
    <t>Основное мероприятие "Развитие инфраструктуры потребительского рынка и услуг городского округа"</t>
  </si>
  <si>
    <t>16 0 01 00000</t>
  </si>
  <si>
    <t>16 0 01 00010</t>
  </si>
  <si>
    <t>Основное мероприятие "Развитие похоронного дела в городском округе"</t>
  </si>
  <si>
    <t>Подпрограмма "Содержание и развитие жилищно-коммунального хозяйства"</t>
  </si>
  <si>
    <t>12 1 00 00000</t>
  </si>
  <si>
    <t>Подпрограмма "Благоустройство"</t>
  </si>
  <si>
    <t>12 2 00 00000</t>
  </si>
  <si>
    <t>12 1 02 00000</t>
  </si>
  <si>
    <t>12 1 02 10000</t>
  </si>
  <si>
    <t>12 1 02 20000</t>
  </si>
  <si>
    <t>12 1 02 20050</t>
  </si>
  <si>
    <t>12 1 02 20090</t>
  </si>
  <si>
    <t>12 1 02 20110</t>
  </si>
  <si>
    <t>12 1 02 30000</t>
  </si>
  <si>
    <t>12 1 02 40000</t>
  </si>
  <si>
    <t>12 1 02 50000</t>
  </si>
  <si>
    <t>12 1 01 00000</t>
  </si>
  <si>
    <t>12 1 01 00010</t>
  </si>
  <si>
    <t>12 1 01 00020</t>
  </si>
  <si>
    <t>12 1 01 00030</t>
  </si>
  <si>
    <t>12 1 01 00040</t>
  </si>
  <si>
    <t>12 2 03 00050</t>
  </si>
  <si>
    <t>12 2 03 00060</t>
  </si>
  <si>
    <t>12 2 03 00070</t>
  </si>
  <si>
    <t>12 2 03 00090</t>
  </si>
  <si>
    <t>12 2 03 10000</t>
  </si>
  <si>
    <t>12 2 03 10010</t>
  </si>
  <si>
    <t>12 2 03 10020</t>
  </si>
  <si>
    <t>12 2 04 00000</t>
  </si>
  <si>
    <t>12 2 04 00590</t>
  </si>
  <si>
    <t>Основное мероприятие "Улучшение качества благоустройства территории городского округа Красногорск"</t>
  </si>
  <si>
    <t>12 2 03 00000</t>
  </si>
  <si>
    <t>Основное мероприятие "Выявление и ликвидация несанкционированных свалок"</t>
  </si>
  <si>
    <t>Организация сбора и вывоза бытовых отходов и мусора</t>
  </si>
  <si>
    <t>Мероприятия в области охраны окружающей среды, информирование населения о мероприятиях экологической направленности</t>
  </si>
  <si>
    <t>13 2 02 00020</t>
  </si>
  <si>
    <t>13 2 02 00030</t>
  </si>
  <si>
    <t>13 2 02 00040</t>
  </si>
  <si>
    <t>13 2 02 00050</t>
  </si>
  <si>
    <t>Основное мероприятие "Охрана водных объектов"</t>
  </si>
  <si>
    <t>13 2 04 00000</t>
  </si>
  <si>
    <t>13 2 04 00060</t>
  </si>
  <si>
    <t>Подпрограмма "Управление муниципальными финансами"</t>
  </si>
  <si>
    <t>10 1 00 00000</t>
  </si>
  <si>
    <t>Основное мероприятие «Управление муниципальным долгом городского округа Красногорск"</t>
  </si>
  <si>
    <t>10 1 00 00010</t>
  </si>
  <si>
    <t>Обслуживание муниципального долга</t>
  </si>
  <si>
    <t>Обслуживание государственного (муниципального) долга</t>
  </si>
  <si>
    <t>Отлов безнадзорных животных за счет средств ОБ</t>
  </si>
  <si>
    <t>12 2 03 60170</t>
  </si>
  <si>
    <t>ПИР и строительство пристройки к МБОУ Архангельская СОШ  им. А.Н.Косыгина на 550 мест по адресу: Московская область, городской округ Красногорск, п. Архангельское</t>
  </si>
  <si>
    <t xml:space="preserve">ПИР и строительство общеобразовательной школы на 550 мест по адресу: Московская область, городской округ Красногорск, р.п. Нахабино, ул. Молодёжная, д.1 </t>
  </si>
  <si>
    <t>ПИР и строительство пристройки к МБОУ СОШ №15 на 300 мест по адресу: Московская область, городской округ Красногорск, г. Красногорск, ул. Успенская, д.20</t>
  </si>
  <si>
    <t xml:space="preserve">ПИР и строительство общеобразовательной школы на 825 мест по адресу: Московская область, городской округ Красногорск, р.п. Нахабино, ул. 11 Саперов, д.6      </t>
  </si>
  <si>
    <t>Расходы на обеспечение деятельности (оказание услуг) МКУ "ЦБ го Красногорск"</t>
  </si>
  <si>
    <t>10 4 06 00590</t>
  </si>
  <si>
    <t>10 4 06 14000</t>
  </si>
  <si>
    <t>Расходы на содержание прилегающей территории к зданиям администрации</t>
  </si>
  <si>
    <t>10 4 06 24000</t>
  </si>
  <si>
    <t>Типографские расходы на нужды органов местного самоуправления администрации</t>
  </si>
  <si>
    <t>10 4 06 34000</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</si>
  <si>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t>
  </si>
  <si>
    <t>Подпрограмма "Снижение административных барьеров, повышение качества и доступности предоставления муниципальных услуг, в том числе организация работы МФЦ"</t>
  </si>
  <si>
    <t>Резерв на функционирование новой сети общеобразовательных учреждений</t>
  </si>
  <si>
    <t>01 2 01 79000</t>
  </si>
  <si>
    <t>05 0 02 00690</t>
  </si>
  <si>
    <t>Резерв на функционирование новой сети  учреждений в области физической культуры и спорта</t>
  </si>
  <si>
    <t>Резервный фонд администрации городского округа на предупреждение и ликвидацию чрезвычайных ситуаций и стихийных бедствий</t>
  </si>
  <si>
    <t>ПИР и строительство пристройки к МБОУ СОШ №15 на 300 мест по адресу: Московская область, городской округ Красногорск, г. Красногорск, ул. Успенская, д.20 за счет средств ОБ</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</si>
  <si>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</si>
  <si>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Валка сухих и аварийных деревьев</t>
  </si>
  <si>
    <t>Муниципальная программа городского округа Красногорск на 2017-2021 годы "Эффективное управление"</t>
  </si>
  <si>
    <t>01 2 01 00591</t>
  </si>
  <si>
    <r>
      <t xml:space="preserve">Обеспечение деятельности </t>
    </r>
    <r>
      <rPr>
        <b/>
        <sz val="10"/>
        <rFont val="Arial Cyr"/>
        <charset val="204"/>
      </rPr>
      <t>МКУ "ЕСЗ ГО Красногорск" (в части организации перевозок учащихся из сельских населенных пунктов в муниципальные общеобразовательные учреждения)</t>
    </r>
  </si>
  <si>
    <t>01 2 01 00592</t>
  </si>
  <si>
    <t>Софинансирование расходов из МБ на обеспечение подвоза обучающихся к месту обучения в муниципальные общеобразовательные организации, расположенные в сельской местности</t>
  </si>
  <si>
    <t>Расходы на обеспечение подвоза обучающихся к месту обучения в муниципальные общеобразовательные организации, расположенные в сельской местности</t>
  </si>
  <si>
    <t>Обеспечение подвоза обучающихся к месту обучения в муниципальные общеобразовательные организации, расположенные в сельской местности, за счет средств ОБ</t>
  </si>
  <si>
    <t>Муниципальная программа городского округа Красногорск на 2017-2021 годы "Социальная поддержка населения"</t>
  </si>
  <si>
    <t>Основное мероприятие "Социальная поддержка отдельных категорий работников государственных лечебных учреждений Московской области, расположенных на территории городского округа Красногорск"</t>
  </si>
  <si>
    <t>Оказание мер социальной поддержки отдельных категорий работников государственных лечебных учреждений Московской области, расположенных на территории городского округа Красногорск</t>
  </si>
  <si>
    <t>Основное мероприятие "Развитие сферы муниципальных закупок для обеспечения муниципальных нужд городского округа Красногорск"</t>
  </si>
  <si>
    <t>Муниципальная программа городского округа Красногорск на 2017-2021 годы "Жилище"</t>
  </si>
  <si>
    <t>Основное мероприятие "Информирование населения о деятельности органов местного самоуправления городского округа Красногорск, о мероприятиях социально-экономического развития о общественно-политической жизни"</t>
  </si>
  <si>
    <t>Основное мероприятие "Оформление наружного информационного информационного пространства городского округа Красногорск"</t>
  </si>
  <si>
    <t>Заместитель председателя Совета депутатов городского округа</t>
  </si>
  <si>
    <t>Расходы на содержание помещений администрации</t>
  </si>
  <si>
    <t xml:space="preserve">Оказание единовременной материальной помощи малоимущим пенсионерам (старше 60 лет), малоимущим инвалидам, малоимущим многодетным семьям, малоимущим неполным семьям,  малоимущим семьям, имеющим детей-инвалидов; многодетным семьям , неполным семьям, семьям, имеющим детей-инвалидов, инвалидам, пенсионерам, оказавшимся в трудной жизненной ситуации; </t>
  </si>
  <si>
    <t xml:space="preserve">Единовременная выплата участникам и инвалидам Великой Отечественной Войны;  лицам, награждённым знаком "Жителю блокадного Ленинграда" ;бывшим несовершеннолетним узникам концлагерей, гетто, других мест принудительного содержания, созданных фашистами и их союзниками в период Второй мировой войны; вдовам(вдовцам) участников Великой Отечественной войны, не вступившим в повторный брак, труженикам тыла в связи с празднованием годовщины Победы в Великой Отечественной войне 1941-1945гг. </t>
  </si>
  <si>
    <t xml:space="preserve"> Единовременные  денежные выплаты: лицам, награжденным медалью «За оборону Ленинграда»; лицам, награжденным медалью «За оборону Сталинграда»; ветеранам Великой Отечественной войны (участникам Курской битвы); лицам, награжденным медалью «За оборону Москвы» к Дням воинской славы России; членам семей военнослужащих и сотрудников органов внутренних дел, погибших при исполнении обязанностей военной службы (служебных обязанностей) в Афганистане или при участии в боевых действиях в мирное время на территории Российской Федерации,; членам семей военнослужащих, погибших на атомном подводном ракетном крейсере "Курск"</t>
  </si>
  <si>
    <t xml:space="preserve"> Субсидии (гранты в форме субсидий)на финансовое обеспечение затрат в связи с производством(реализацией)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
</t>
  </si>
  <si>
    <t xml:space="preserve"> Проектирование и реконструкция стадиона Нахабино р.п. Нахабино ул. Стадионная д.1</t>
  </si>
  <si>
    <t>Организация мониторинга печатных и электронных СМИ, проведение медиа-исследований аудитории</t>
  </si>
  <si>
    <t>Организация мероприятий, направленных на демонтаж нестационарных торговых объектов, размещение которых не соответствует схеме размещения нестационарных торговых объектов</t>
  </si>
  <si>
    <t>Мероприятия по развитию благоустроенных территорий</t>
  </si>
  <si>
    <t>Подготовка проектов планировки и межевания территорий при строительстве капитальных объектов и объектов ИЖС</t>
  </si>
  <si>
    <t>Гереш Н.А.</t>
  </si>
  <si>
    <t xml:space="preserve">Приложение 5 </t>
  </si>
  <si>
    <t>Распределение бюджетных ассигнований по целевым статьям (муниципальным программам городского округа Красногорск и непрограммным направлениям деятельности), группам и подгруппам видов расходов классификации расходов бюджета городского округа Красногорск на плановый период 2019 и 2020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</si>
</sst>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
    <numFmt numFmtId="166" formatCode="_-* #,##0.0_р_._-;\-* #,##0.0_р_._-;_-* &quot;-&quot;??_р_._-;_-@_-"/>
  </numFmts>
  <fonts count="49" x14ac:knownFonts="1">
    <font>
      <sz val="10"/>
      <name val="Arial Cyr"/>
      <charset val="204"/>
    </font>
    <font>
      <sz val="10"/>
      <name val="Arial Cyr"/>
      <charset val="204"/>
    </font>
    <font>
      <sz val="11"/>
      <color theme="1"/>
      <name val="Calibri"/>
      <family val="2"/>
      <charset val="204"/>
      <scheme val="minor"/>
    </font>
    <font>
      <b/>
      <sz val="10"/>
      <name val="Arial Cyr"/>
      <charset val="204"/>
    </font>
    <font>
      <u/>
      <sz val="10"/>
      <name val="Arial Cyr"/>
      <charset val="204"/>
    </font>
    <font>
      <b/>
      <sz val="13"/>
      <name val="Times New Roman Cyr"/>
      <family val="1"/>
      <charset val="204"/>
    </font>
    <font>
      <sz val="10"/>
      <name val="Times New Roman Cyr"/>
      <family val="1"/>
      <charset val="204"/>
    </font>
    <font>
      <sz val="10.5"/>
      <name val="Times New Roman Cyr"/>
      <family val="1"/>
      <charset val="204"/>
    </font>
    <font>
      <sz val="10.5"/>
      <color indexed="8"/>
      <name val="Times New Roman Cyr"/>
      <family val="1"/>
      <charset val="204"/>
    </font>
    <font>
      <b/>
      <sz val="11"/>
      <name val="Times New Roman Cyr"/>
      <family val="1"/>
      <charset val="204"/>
    </font>
    <font>
      <b/>
      <sz val="14"/>
      <name val="Times New Roman Cyr"/>
      <family val="1"/>
      <charset val="204"/>
    </font>
    <font>
      <sz val="14"/>
      <color indexed="8"/>
      <name val="Times New Roman Cyr"/>
      <family val="1"/>
      <charset val="204"/>
    </font>
    <font>
      <b/>
      <sz val="10"/>
      <name val="Times New Roman Cyr"/>
      <family val="1"/>
      <charset val="204"/>
    </font>
    <font>
      <b/>
      <sz val="12"/>
      <name val="Times New Roman Cyr"/>
      <charset val="204"/>
    </font>
    <font>
      <b/>
      <sz val="12"/>
      <color indexed="8"/>
      <name val="Times New Roman Cyr"/>
      <charset val="204"/>
    </font>
    <font>
      <b/>
      <i/>
      <sz val="12"/>
      <name val="Times New Roman Cyr"/>
      <charset val="204"/>
    </font>
    <font>
      <i/>
      <sz val="12"/>
      <color indexed="8"/>
      <name val="Times New Roman Cyr"/>
      <charset val="204"/>
    </font>
    <font>
      <i/>
      <sz val="12"/>
      <name val="Times New Roman Cyr"/>
      <charset val="204"/>
    </font>
    <font>
      <sz val="12"/>
      <color indexed="8"/>
      <name val="Times New Roman Cyr"/>
      <charset val="204"/>
    </font>
    <font>
      <sz val="12"/>
      <name val="Times New Roman Cyr"/>
      <family val="1"/>
      <charset val="204"/>
    </font>
    <font>
      <sz val="12"/>
      <name val="Times New Roman Cyr"/>
      <charset val="204"/>
    </font>
    <font>
      <sz val="12"/>
      <color indexed="8"/>
      <name val="Times New Roman Cyr"/>
      <family val="1"/>
      <charset val="204"/>
    </font>
    <font>
      <i/>
      <sz val="12"/>
      <name val="Times New Roman Cyr"/>
      <family val="1"/>
      <charset val="204"/>
    </font>
    <font>
      <b/>
      <sz val="12"/>
      <name val="Times New Roman Cyr"/>
      <family val="1"/>
      <charset val="204"/>
    </font>
    <font>
      <i/>
      <sz val="12"/>
      <name val="Times New Roman"/>
      <family val="1"/>
      <charset val="204"/>
    </font>
    <font>
      <b/>
      <i/>
      <sz val="12"/>
      <color indexed="8"/>
      <name val="Times New Roman Cyr"/>
      <charset val="204"/>
    </font>
    <font>
      <sz val="12"/>
      <color indexed="8"/>
      <name val="Times New Roman"/>
      <family val="1"/>
      <charset val="204"/>
    </font>
    <font>
      <b/>
      <sz val="13"/>
      <color indexed="8"/>
      <name val="Times New Roman Cyr"/>
      <charset val="204"/>
    </font>
    <font>
      <b/>
      <sz val="13"/>
      <name val="Times New Roman Cyr"/>
      <charset val="204"/>
    </font>
    <font>
      <sz val="13"/>
      <color indexed="8"/>
      <name val="Times New Roman Cyr"/>
      <charset val="204"/>
    </font>
    <font>
      <b/>
      <sz val="14"/>
      <color indexed="8"/>
      <name val="Times New Roman Cyr"/>
      <family val="1"/>
      <charset val="204"/>
    </font>
    <font>
      <sz val="12"/>
      <color rgb="FFFF0000"/>
      <name val="Times New Roman Cyr"/>
      <charset val="204"/>
    </font>
    <font>
      <sz val="10"/>
      <name val="Times New Roman CYR"/>
      <charset val="204"/>
    </font>
    <font>
      <b/>
      <sz val="14"/>
      <name val="Times New Roman Cyr"/>
      <charset val="204"/>
    </font>
    <font>
      <i/>
      <sz val="10"/>
      <name val="Times New Roman Cyr"/>
      <charset val="204"/>
    </font>
    <font>
      <b/>
      <sz val="14"/>
      <color indexed="8"/>
      <name val="Times New Roman CYR"/>
      <charset val="204"/>
    </font>
    <font>
      <i/>
      <sz val="14"/>
      <color indexed="8"/>
      <name val="Times New Roman Cyr"/>
      <charset val="204"/>
    </font>
    <font>
      <sz val="14"/>
      <color indexed="8"/>
      <name val="Times New Roman Cyr"/>
      <charset val="204"/>
    </font>
    <font>
      <i/>
      <sz val="11"/>
      <name val="Times New Roman Cyr"/>
      <charset val="204"/>
    </font>
    <font>
      <b/>
      <sz val="10"/>
      <name val="Times New Roman Cyr"/>
      <charset val="204"/>
    </font>
    <font>
      <b/>
      <i/>
      <sz val="10"/>
      <name val="Times New Roman Cyr"/>
      <charset val="204"/>
    </font>
    <font>
      <sz val="14"/>
      <name val="Times New Roman CYR"/>
      <charset val="204"/>
    </font>
    <font>
      <sz val="10"/>
      <name val="Arial"/>
      <family val="2"/>
      <charset val="204"/>
    </font>
    <font>
      <b/>
      <sz val="14"/>
      <color rgb="FFFF0000"/>
      <name val="Times New Roman CYR"/>
      <charset val="204"/>
    </font>
    <font>
      <sz val="14"/>
      <color rgb="FFFF0000"/>
      <name val="Times New Roman Cyr"/>
      <charset val="204"/>
    </font>
    <font>
      <sz val="10"/>
      <color indexed="8"/>
      <name val="Times New Roman Cyr"/>
      <family val="1"/>
      <charset val="204"/>
    </font>
    <font>
      <sz val="10"/>
      <color rgb="FFFF0000"/>
      <name val="Times New Roman Cyr"/>
      <family val="1"/>
      <charset val="204"/>
    </font>
    <font>
      <sz val="14"/>
      <color rgb="FFFF0000"/>
      <name val="Times New Roman Cyr"/>
      <family val="1"/>
      <charset val="204"/>
    </font>
    <font>
      <i/>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2" fillId="0" borderId="0"/>
    <xf numFmtId="0" fontId="1" fillId="0" borderId="0"/>
    <xf numFmtId="164" fontId="1" fillId="0" borderId="0" applyFont="0" applyFill="0" applyBorder="0" applyAlignment="0" applyProtection="0"/>
  </cellStyleXfs>
  <cellXfs count="207">
    <xf numFmtId="0" fontId="0" fillId="0" borderId="0" xfId="0"/>
    <xf numFmtId="0" fontId="6" fillId="0" borderId="0" xfId="0" applyFont="1" applyFill="1"/>
    <xf numFmtId="0" fontId="7" fillId="0" borderId="0" xfId="0" applyFont="1" applyFill="1" applyBorder="1" applyAlignment="1">
      <alignment horizontal="left" vertical="top"/>
    </xf>
    <xf numFmtId="0" fontId="9"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12" fillId="0" borderId="0" xfId="0" applyFont="1" applyFill="1"/>
    <xf numFmtId="0" fontId="13" fillId="0" borderId="1" xfId="0" applyFont="1" applyFill="1" applyBorder="1" applyAlignment="1">
      <alignment horizontal="left" wrapText="1"/>
    </xf>
    <xf numFmtId="0" fontId="15" fillId="0" borderId="1" xfId="0" applyFont="1" applyFill="1" applyBorder="1" applyAlignment="1">
      <alignment horizontal="left" wrapText="1"/>
    </xf>
    <xf numFmtId="0" fontId="16" fillId="0" borderId="1" xfId="0" applyFont="1" applyFill="1" applyBorder="1" applyAlignment="1">
      <alignment horizontal="left" wrapText="1"/>
    </xf>
    <xf numFmtId="0" fontId="19" fillId="0" borderId="1" xfId="0" applyFont="1" applyFill="1" applyBorder="1" applyAlignment="1">
      <alignment horizontal="left" wrapText="1"/>
    </xf>
    <xf numFmtId="0" fontId="20" fillId="0" borderId="1" xfId="0" applyFont="1" applyFill="1" applyBorder="1" applyAlignment="1">
      <alignment horizontal="left" wrapText="1"/>
    </xf>
    <xf numFmtId="0" fontId="21" fillId="0" borderId="1" xfId="0" applyFont="1" applyFill="1" applyBorder="1" applyAlignment="1">
      <alignment horizontal="left" wrapText="1"/>
    </xf>
    <xf numFmtId="0" fontId="17" fillId="0" borderId="1" xfId="0" applyNumberFormat="1" applyFont="1" applyFill="1" applyBorder="1" applyAlignment="1">
      <alignment horizontal="left" wrapText="1"/>
    </xf>
    <xf numFmtId="0" fontId="17" fillId="0" borderId="1" xfId="0" applyFont="1" applyFill="1" applyBorder="1" applyAlignment="1">
      <alignment horizontal="left" wrapText="1"/>
    </xf>
    <xf numFmtId="0" fontId="18" fillId="0" borderId="1" xfId="0" applyFont="1" applyFill="1" applyBorder="1" applyAlignment="1">
      <alignment wrapText="1"/>
    </xf>
    <xf numFmtId="0" fontId="18" fillId="0" borderId="1" xfId="0" applyFont="1" applyFill="1" applyBorder="1" applyAlignment="1">
      <alignment horizontal="left" wrapText="1"/>
    </xf>
    <xf numFmtId="0" fontId="20" fillId="0" borderId="1" xfId="0" applyFont="1" applyFill="1" applyBorder="1" applyAlignment="1">
      <alignment wrapText="1"/>
    </xf>
    <xf numFmtId="0" fontId="19" fillId="0" borderId="1" xfId="0" applyFont="1" applyFill="1" applyBorder="1" applyAlignment="1">
      <alignment wrapText="1"/>
    </xf>
    <xf numFmtId="0" fontId="13" fillId="0" borderId="1" xfId="0" applyFont="1" applyFill="1" applyBorder="1" applyAlignment="1">
      <alignment wrapText="1"/>
    </xf>
    <xf numFmtId="0" fontId="15" fillId="0" borderId="1" xfId="0" applyFont="1" applyFill="1" applyBorder="1" applyAlignment="1">
      <alignment wrapText="1"/>
    </xf>
    <xf numFmtId="0" fontId="21" fillId="0" borderId="1" xfId="0" applyFont="1" applyFill="1" applyBorder="1" applyAlignment="1">
      <alignment wrapText="1"/>
    </xf>
    <xf numFmtId="0" fontId="25" fillId="0" borderId="1" xfId="0" applyFont="1" applyFill="1" applyBorder="1" applyAlignment="1">
      <alignment wrapText="1"/>
    </xf>
    <xf numFmtId="0" fontId="16" fillId="0" borderId="1" xfId="0" applyFont="1" applyFill="1" applyBorder="1" applyAlignment="1">
      <alignment wrapText="1"/>
    </xf>
    <xf numFmtId="0" fontId="22" fillId="0" borderId="1" xfId="0" applyFont="1" applyFill="1" applyBorder="1" applyAlignment="1">
      <alignment wrapText="1"/>
    </xf>
    <xf numFmtId="0" fontId="26" fillId="0" borderId="1" xfId="0" applyFont="1" applyFill="1" applyBorder="1" applyAlignment="1">
      <alignment vertical="center" wrapText="1"/>
    </xf>
    <xf numFmtId="0" fontId="21" fillId="0" borderId="1" xfId="0" applyNumberFormat="1" applyFont="1" applyFill="1" applyBorder="1" applyAlignment="1">
      <alignment wrapText="1"/>
    </xf>
    <xf numFmtId="0" fontId="26" fillId="0" borderId="1" xfId="0" applyFont="1" applyFill="1" applyBorder="1" applyAlignment="1">
      <alignment wrapText="1"/>
    </xf>
    <xf numFmtId="0" fontId="26" fillId="0" borderId="1" xfId="0" applyFont="1" applyFill="1" applyBorder="1" applyAlignment="1">
      <alignment vertical="top" wrapText="1"/>
    </xf>
    <xf numFmtId="0" fontId="18" fillId="0" borderId="1" xfId="0" applyNumberFormat="1" applyFont="1" applyFill="1" applyBorder="1" applyAlignment="1">
      <alignment horizontal="left" wrapText="1"/>
    </xf>
    <xf numFmtId="0" fontId="14" fillId="0" borderId="1" xfId="0" applyFont="1" applyFill="1" applyBorder="1" applyAlignment="1">
      <alignment wrapText="1"/>
    </xf>
    <xf numFmtId="0" fontId="17" fillId="0" borderId="1" xfId="0" applyNumberFormat="1" applyFont="1" applyFill="1" applyBorder="1" applyAlignment="1">
      <alignment wrapText="1"/>
    </xf>
    <xf numFmtId="0" fontId="17" fillId="0" borderId="1" xfId="0" applyFont="1" applyFill="1" applyBorder="1" applyAlignment="1">
      <alignment wrapText="1"/>
    </xf>
    <xf numFmtId="0" fontId="20" fillId="0" borderId="1" xfId="0" applyFont="1" applyFill="1" applyBorder="1" applyAlignment="1">
      <alignment horizontal="left" vertical="top" wrapText="1"/>
    </xf>
    <xf numFmtId="0" fontId="27" fillId="0" borderId="1" xfId="0" applyFont="1" applyFill="1" applyBorder="1" applyAlignment="1">
      <alignment wrapText="1"/>
    </xf>
    <xf numFmtId="0" fontId="19" fillId="0" borderId="1" xfId="0" applyFont="1" applyFill="1" applyBorder="1" applyAlignment="1"/>
    <xf numFmtId="0" fontId="10" fillId="0" borderId="1" xfId="0" applyFont="1" applyFill="1" applyBorder="1" applyAlignment="1">
      <alignment wrapText="1"/>
    </xf>
    <xf numFmtId="0" fontId="32" fillId="0" borderId="0" xfId="0" applyFont="1" applyFill="1"/>
    <xf numFmtId="0" fontId="30" fillId="0" borderId="1" xfId="0" applyFont="1" applyFill="1" applyBorder="1" applyAlignment="1">
      <alignment wrapText="1"/>
    </xf>
    <xf numFmtId="0" fontId="16" fillId="0" borderId="1" xfId="0" applyFont="1" applyFill="1" applyBorder="1" applyAlignment="1">
      <alignment vertical="top" wrapText="1"/>
    </xf>
    <xf numFmtId="0" fontId="21" fillId="0" borderId="1" xfId="0" applyFont="1" applyFill="1" applyBorder="1" applyAlignment="1">
      <alignment vertical="top" wrapText="1"/>
    </xf>
    <xf numFmtId="0" fontId="34" fillId="0" borderId="0" xfId="0" applyFont="1" applyFill="1"/>
    <xf numFmtId="0" fontId="16" fillId="0" borderId="1" xfId="0" applyFont="1" applyFill="1" applyBorder="1" applyAlignment="1">
      <alignment horizontal="left" vertical="top" wrapText="1"/>
    </xf>
    <xf numFmtId="0" fontId="20" fillId="0" borderId="1" xfId="0" applyNumberFormat="1" applyFont="1" applyFill="1" applyBorder="1" applyAlignment="1">
      <alignment horizontal="left" wrapText="1"/>
    </xf>
    <xf numFmtId="0" fontId="21" fillId="0" borderId="1" xfId="0" applyFont="1" applyFill="1" applyBorder="1" applyAlignment="1">
      <alignment horizontal="left" vertical="top" wrapText="1"/>
    </xf>
    <xf numFmtId="0" fontId="5" fillId="0" borderId="1" xfId="0" applyFont="1" applyFill="1" applyBorder="1" applyAlignment="1">
      <alignment wrapText="1"/>
    </xf>
    <xf numFmtId="49" fontId="35" fillId="0" borderId="1" xfId="0" applyNumberFormat="1" applyFont="1" applyFill="1" applyBorder="1" applyAlignment="1">
      <alignment horizontal="center" wrapText="1"/>
    </xf>
    <xf numFmtId="49" fontId="37" fillId="0" borderId="1" xfId="0" applyNumberFormat="1" applyFont="1" applyFill="1" applyBorder="1" applyAlignment="1">
      <alignment horizontal="center" wrapText="1"/>
    </xf>
    <xf numFmtId="4" fontId="20" fillId="0" borderId="1" xfId="0" applyNumberFormat="1" applyFont="1" applyFill="1" applyBorder="1" applyAlignment="1">
      <alignment wrapText="1"/>
    </xf>
    <xf numFmtId="4" fontId="17" fillId="0" borderId="1" xfId="0" applyNumberFormat="1" applyFont="1" applyFill="1" applyBorder="1"/>
    <xf numFmtId="0" fontId="35" fillId="0" borderId="1" xfId="0" applyFont="1" applyFill="1" applyBorder="1" applyAlignment="1">
      <alignment wrapText="1"/>
    </xf>
    <xf numFmtId="0" fontId="33" fillId="0" borderId="1" xfId="0" applyFont="1" applyFill="1" applyBorder="1" applyAlignment="1">
      <alignment wrapText="1"/>
    </xf>
    <xf numFmtId="49" fontId="33" fillId="0" borderId="1" xfId="0" applyNumberFormat="1" applyFont="1" applyFill="1" applyBorder="1" applyAlignment="1">
      <alignment horizontal="center" wrapText="1"/>
    </xf>
    <xf numFmtId="4" fontId="33" fillId="0" borderId="1" xfId="0" applyNumberFormat="1" applyFont="1" applyFill="1" applyBorder="1" applyAlignment="1">
      <alignment horizontal="center" wrapText="1"/>
    </xf>
    <xf numFmtId="0" fontId="20" fillId="0" borderId="1" xfId="0" applyNumberFormat="1" applyFont="1" applyFill="1" applyBorder="1" applyAlignment="1">
      <alignment wrapText="1"/>
    </xf>
    <xf numFmtId="0" fontId="35" fillId="0" borderId="1" xfId="0" applyFont="1" applyFill="1" applyBorder="1" applyAlignment="1">
      <alignment horizontal="left" wrapText="1"/>
    </xf>
    <xf numFmtId="4" fontId="35" fillId="0" borderId="1" xfId="0" applyNumberFormat="1" applyFont="1" applyFill="1" applyBorder="1" applyAlignment="1">
      <alignment horizontal="center" wrapText="1"/>
    </xf>
    <xf numFmtId="0" fontId="13" fillId="0" borderId="1" xfId="0" applyFont="1" applyFill="1" applyBorder="1" applyAlignment="1">
      <alignment horizontal="left" vertical="top" wrapText="1"/>
    </xf>
    <xf numFmtId="0" fontId="39" fillId="0" borderId="0" xfId="0" applyFont="1" applyFill="1" applyAlignment="1"/>
    <xf numFmtId="0" fontId="12" fillId="0" borderId="0" xfId="0" applyFont="1" applyFill="1" applyAlignment="1"/>
    <xf numFmtId="0" fontId="39" fillId="0" borderId="0" xfId="0" applyFont="1" applyFill="1"/>
    <xf numFmtId="0" fontId="14" fillId="0" borderId="1" xfId="0" applyFont="1" applyFill="1" applyBorder="1" applyAlignment="1">
      <alignment horizontal="left" wrapText="1"/>
    </xf>
    <xf numFmtId="0" fontId="17" fillId="0" borderId="1" xfId="0" applyFont="1" applyFill="1" applyBorder="1" applyAlignment="1">
      <alignment horizontal="left" vertical="top" wrapText="1"/>
    </xf>
    <xf numFmtId="0" fontId="19" fillId="0" borderId="1" xfId="0" applyNumberFormat="1" applyFont="1" applyFill="1" applyBorder="1" applyAlignment="1">
      <alignment horizontal="left" wrapText="1"/>
    </xf>
    <xf numFmtId="0" fontId="40" fillId="0" borderId="0" xfId="0" applyFont="1" applyFill="1"/>
    <xf numFmtId="49" fontId="41" fillId="0" borderId="1" xfId="0" applyNumberFormat="1" applyFont="1" applyFill="1" applyBorder="1" applyAlignment="1">
      <alignment horizontal="center" wrapText="1"/>
    </xf>
    <xf numFmtId="0" fontId="24" fillId="0" borderId="1" xfId="0" applyFont="1" applyFill="1" applyBorder="1" applyAlignment="1">
      <alignment vertical="justify"/>
    </xf>
    <xf numFmtId="0" fontId="19" fillId="0" borderId="1" xfId="0" applyNumberFormat="1" applyFont="1" applyFill="1" applyBorder="1" applyAlignment="1">
      <alignment horizontal="left" vertical="top" wrapText="1"/>
    </xf>
    <xf numFmtId="0" fontId="17" fillId="0" borderId="1" xfId="0" applyNumberFormat="1" applyFont="1" applyFill="1" applyBorder="1" applyAlignment="1">
      <alignment horizontal="left" vertical="top" wrapText="1"/>
    </xf>
    <xf numFmtId="0" fontId="10" fillId="0" borderId="1" xfId="0" applyFont="1" applyFill="1" applyBorder="1" applyAlignment="1">
      <alignment horizontal="left" wrapText="1"/>
    </xf>
    <xf numFmtId="0" fontId="33" fillId="0" borderId="1" xfId="0" applyFont="1" applyFill="1" applyBorder="1" applyAlignment="1">
      <alignment horizontal="left" wrapText="1"/>
    </xf>
    <xf numFmtId="0" fontId="13" fillId="0" borderId="1" xfId="0" applyFont="1" applyFill="1" applyBorder="1" applyAlignment="1">
      <alignment horizontal="left"/>
    </xf>
    <xf numFmtId="0" fontId="13" fillId="0" borderId="0" xfId="0" applyFont="1" applyFill="1" applyBorder="1" applyAlignment="1">
      <alignment horizontal="left"/>
    </xf>
    <xf numFmtId="0" fontId="41" fillId="0" borderId="0" xfId="0" applyFont="1" applyFill="1" applyAlignment="1"/>
    <xf numFmtId="0" fontId="6" fillId="0" borderId="0" xfId="0" applyFont="1" applyFill="1" applyAlignment="1">
      <alignment horizontal="left" vertical="top"/>
    </xf>
    <xf numFmtId="0" fontId="19" fillId="0" borderId="0" xfId="0" applyFont="1" applyFill="1"/>
    <xf numFmtId="4" fontId="9" fillId="0" borderId="1" xfId="0" applyNumberFormat="1" applyFont="1" applyFill="1" applyBorder="1" applyAlignment="1">
      <alignment horizontal="center" vertical="center" wrapText="1"/>
    </xf>
    <xf numFmtId="4" fontId="20" fillId="0" borderId="1"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4" fontId="9" fillId="0" borderId="0" xfId="0" applyNumberFormat="1" applyFont="1" applyFill="1" applyBorder="1" applyAlignment="1">
      <alignment horizontal="right" vertical="center" wrapText="1"/>
    </xf>
    <xf numFmtId="4" fontId="10" fillId="0" borderId="1" xfId="4" applyNumberFormat="1" applyFont="1" applyFill="1" applyBorder="1" applyAlignment="1">
      <alignment horizontal="right" vertical="center" wrapText="1"/>
    </xf>
    <xf numFmtId="4" fontId="13" fillId="0" borderId="1" xfId="0" applyNumberFormat="1" applyFont="1" applyFill="1" applyBorder="1" applyAlignment="1">
      <alignment horizontal="right" vertical="center" wrapText="1"/>
    </xf>
    <xf numFmtId="4" fontId="15" fillId="0" borderId="1" xfId="0" applyNumberFormat="1" applyFont="1" applyFill="1" applyBorder="1" applyAlignment="1">
      <alignment horizontal="right" vertical="center" wrapText="1"/>
    </xf>
    <xf numFmtId="4" fontId="17" fillId="0" borderId="1" xfId="0" applyNumberFormat="1" applyFont="1" applyFill="1" applyBorder="1" applyAlignment="1">
      <alignment horizontal="right" vertical="center" wrapText="1"/>
    </xf>
    <xf numFmtId="4" fontId="19" fillId="0" borderId="1" xfId="0" applyNumberFormat="1" applyFont="1" applyFill="1" applyBorder="1" applyAlignment="1">
      <alignment horizontal="right" vertical="center" wrapText="1"/>
    </xf>
    <xf numFmtId="4" fontId="20" fillId="0" borderId="1" xfId="0" applyNumberFormat="1" applyFont="1" applyFill="1" applyBorder="1" applyAlignment="1">
      <alignment horizontal="right" vertical="center"/>
    </xf>
    <xf numFmtId="4" fontId="19" fillId="0" borderId="1" xfId="0" applyNumberFormat="1" applyFont="1" applyFill="1" applyBorder="1" applyAlignment="1">
      <alignment horizontal="right" vertical="center"/>
    </xf>
    <xf numFmtId="4" fontId="22" fillId="0" borderId="1" xfId="0" applyNumberFormat="1" applyFont="1" applyFill="1" applyBorder="1" applyAlignment="1">
      <alignment horizontal="right" vertical="center" wrapText="1"/>
    </xf>
    <xf numFmtId="4" fontId="23" fillId="0" borderId="1" xfId="0" applyNumberFormat="1" applyFont="1" applyFill="1" applyBorder="1" applyAlignment="1">
      <alignment horizontal="right" vertical="center" wrapText="1"/>
    </xf>
    <xf numFmtId="4" fontId="17" fillId="0" borderId="1" xfId="0" applyNumberFormat="1" applyFont="1" applyFill="1" applyBorder="1" applyAlignment="1">
      <alignment horizontal="right" vertical="center"/>
    </xf>
    <xf numFmtId="4" fontId="22" fillId="0" borderId="1" xfId="0" applyNumberFormat="1" applyFont="1" applyFill="1" applyBorder="1" applyAlignment="1">
      <alignment horizontal="right" vertical="center"/>
    </xf>
    <xf numFmtId="3" fontId="15" fillId="0"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164" fontId="19" fillId="0" borderId="1" xfId="4" applyNumberFormat="1" applyFont="1" applyFill="1" applyBorder="1" applyAlignment="1">
      <alignment horizontal="right" vertical="center" wrapText="1"/>
    </xf>
    <xf numFmtId="2" fontId="19" fillId="0" borderId="1" xfId="4" applyNumberFormat="1" applyFont="1" applyFill="1" applyBorder="1" applyAlignment="1">
      <alignment horizontal="right" vertical="center" wrapText="1"/>
    </xf>
    <xf numFmtId="4" fontId="16" fillId="0" borderId="1" xfId="0" applyNumberFormat="1" applyFont="1" applyFill="1" applyBorder="1" applyAlignment="1">
      <alignment horizontal="right" vertical="center" wrapText="1"/>
    </xf>
    <xf numFmtId="4" fontId="18" fillId="0" borderId="1" xfId="0" applyNumberFormat="1" applyFont="1" applyFill="1" applyBorder="1" applyAlignment="1">
      <alignment horizontal="right" vertical="center" wrapText="1"/>
    </xf>
    <xf numFmtId="2" fontId="17" fillId="0" borderId="1" xfId="4" applyNumberFormat="1" applyFont="1" applyFill="1" applyBorder="1" applyAlignment="1">
      <alignment horizontal="right" vertical="center" wrapText="1"/>
    </xf>
    <xf numFmtId="2" fontId="20" fillId="0" borderId="1" xfId="4" applyNumberFormat="1" applyFont="1" applyFill="1" applyBorder="1" applyAlignment="1">
      <alignment horizontal="right" vertical="center" wrapText="1"/>
    </xf>
    <xf numFmtId="4" fontId="28" fillId="0" borderId="1" xfId="0" applyNumberFormat="1" applyFont="1" applyFill="1" applyBorder="1" applyAlignment="1">
      <alignment horizontal="right" vertical="center" wrapText="1"/>
    </xf>
    <xf numFmtId="4" fontId="30" fillId="0" borderId="1" xfId="0" applyNumberFormat="1" applyFont="1" applyFill="1" applyBorder="1" applyAlignment="1">
      <alignment horizontal="right" vertical="center" wrapText="1"/>
    </xf>
    <xf numFmtId="4" fontId="31" fillId="0" borderId="1" xfId="0" applyNumberFormat="1" applyFont="1" applyFill="1" applyBorder="1" applyAlignment="1">
      <alignment horizontal="right" vertical="center" wrapText="1"/>
    </xf>
    <xf numFmtId="4" fontId="10" fillId="0" borderId="1" xfId="0" applyNumberFormat="1" applyFont="1" applyFill="1" applyBorder="1" applyAlignment="1">
      <alignment horizontal="right" vertical="center"/>
    </xf>
    <xf numFmtId="4" fontId="18" fillId="0" borderId="1" xfId="0" applyNumberFormat="1" applyFont="1" applyFill="1" applyBorder="1" applyAlignment="1">
      <alignment horizontal="right" vertical="center"/>
    </xf>
    <xf numFmtId="4" fontId="16" fillId="0" borderId="2" xfId="0" applyNumberFormat="1" applyFont="1" applyFill="1" applyBorder="1" applyAlignment="1">
      <alignment horizontal="right" vertical="center" wrapText="1"/>
    </xf>
    <xf numFmtId="4" fontId="18" fillId="0" borderId="2" xfId="0" applyNumberFormat="1" applyFont="1" applyFill="1" applyBorder="1" applyAlignment="1">
      <alignment horizontal="right" vertical="center"/>
    </xf>
    <xf numFmtId="4" fontId="13"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vertical="center" wrapText="1"/>
    </xf>
    <xf numFmtId="4" fontId="21" fillId="0" borderId="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4" fontId="10" fillId="0" borderId="1" xfId="0" applyNumberFormat="1" applyFont="1" applyFill="1" applyBorder="1" applyAlignment="1">
      <alignment horizontal="right" vertical="center" wrapText="1"/>
    </xf>
    <xf numFmtId="0" fontId="6" fillId="0" borderId="0" xfId="0" applyFont="1" applyFill="1" applyAlignment="1">
      <alignment horizontal="right" vertical="center"/>
    </xf>
    <xf numFmtId="4" fontId="35" fillId="2" borderId="1" xfId="0" applyNumberFormat="1" applyFont="1" applyFill="1" applyBorder="1" applyAlignment="1">
      <alignment horizontal="right" vertical="center" wrapText="1"/>
    </xf>
    <xf numFmtId="4" fontId="14" fillId="2" borderId="1" xfId="0" applyNumberFormat="1" applyFont="1" applyFill="1" applyBorder="1" applyAlignment="1">
      <alignment horizontal="right" vertical="center" wrapText="1"/>
    </xf>
    <xf numFmtId="4" fontId="18" fillId="2" borderId="1" xfId="0" applyNumberFormat="1" applyFont="1" applyFill="1" applyBorder="1" applyAlignment="1">
      <alignment horizontal="right" vertical="center" wrapText="1"/>
    </xf>
    <xf numFmtId="4" fontId="16" fillId="2" borderId="1" xfId="0" applyNumberFormat="1" applyFont="1" applyFill="1" applyBorder="1" applyAlignment="1">
      <alignment horizontal="right" vertical="center" wrapText="1"/>
    </xf>
    <xf numFmtId="4" fontId="13" fillId="2" borderId="1" xfId="0" applyNumberFormat="1" applyFont="1" applyFill="1" applyBorder="1" applyAlignment="1">
      <alignment horizontal="right" vertical="center" wrapText="1"/>
    </xf>
    <xf numFmtId="4" fontId="33" fillId="0" borderId="1" xfId="0" applyNumberFormat="1" applyFont="1" applyFill="1" applyBorder="1" applyAlignment="1">
      <alignment horizontal="right" vertical="center" wrapText="1"/>
    </xf>
    <xf numFmtId="4" fontId="35" fillId="0" borderId="1" xfId="0" applyNumberFormat="1" applyFont="1" applyFill="1" applyBorder="1" applyAlignment="1">
      <alignment horizontal="right" vertical="center" wrapText="1"/>
    </xf>
    <xf numFmtId="164" fontId="20" fillId="0" borderId="1" xfId="4" applyNumberFormat="1" applyFont="1" applyFill="1" applyBorder="1" applyAlignment="1">
      <alignment horizontal="right" vertical="center" wrapText="1"/>
    </xf>
    <xf numFmtId="164" fontId="18" fillId="0" borderId="1" xfId="4" applyNumberFormat="1" applyFont="1" applyFill="1" applyBorder="1" applyAlignment="1">
      <alignment horizontal="right" vertical="center" wrapText="1"/>
    </xf>
    <xf numFmtId="4" fontId="35" fillId="0" borderId="1" xfId="4" applyNumberFormat="1" applyFont="1" applyFill="1" applyBorder="1" applyAlignment="1">
      <alignment horizontal="right" vertical="center" wrapText="1"/>
    </xf>
    <xf numFmtId="166" fontId="33" fillId="0" borderId="0" xfId="0" applyNumberFormat="1" applyFont="1" applyFill="1" applyBorder="1" applyAlignment="1">
      <alignment horizontal="right" vertical="center" wrapText="1"/>
    </xf>
    <xf numFmtId="4" fontId="44" fillId="0" borderId="0" xfId="0" applyNumberFormat="1" applyFont="1" applyFill="1" applyAlignment="1">
      <alignment horizontal="right" vertical="center" wrapText="1"/>
    </xf>
    <xf numFmtId="4" fontId="43" fillId="0" borderId="0" xfId="0" applyNumberFormat="1" applyFont="1" applyFill="1" applyBorder="1" applyAlignment="1">
      <alignment horizontal="right" vertical="center" wrapText="1"/>
    </xf>
    <xf numFmtId="4" fontId="33" fillId="0" borderId="0" xfId="0" applyNumberFormat="1" applyFont="1" applyFill="1" applyAlignment="1">
      <alignment horizontal="right" vertical="center" wrapText="1"/>
    </xf>
    <xf numFmtId="4" fontId="45" fillId="0" borderId="0" xfId="0" applyNumberFormat="1" applyFont="1" applyFill="1" applyAlignment="1">
      <alignment horizontal="right" vertical="center" wrapText="1"/>
    </xf>
    <xf numFmtId="4" fontId="43" fillId="0" borderId="0" xfId="0" applyNumberFormat="1" applyFont="1" applyFill="1" applyAlignment="1">
      <alignment horizontal="right" vertical="center" wrapText="1"/>
    </xf>
    <xf numFmtId="4" fontId="47" fillId="0" borderId="0" xfId="0" applyNumberFormat="1" applyFont="1" applyFill="1" applyAlignment="1">
      <alignment horizontal="right" vertical="center" wrapText="1"/>
    </xf>
    <xf numFmtId="4" fontId="46" fillId="0" borderId="0" xfId="0" applyNumberFormat="1" applyFont="1" applyFill="1" applyAlignment="1">
      <alignment horizontal="right" vertical="center" wrapText="1"/>
    </xf>
    <xf numFmtId="0" fontId="48" fillId="0" borderId="1" xfId="0" applyFont="1" applyFill="1" applyBorder="1" applyAlignment="1">
      <alignment vertical="center" wrapText="1"/>
    </xf>
    <xf numFmtId="49" fontId="15"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0" fontId="39" fillId="0" borderId="0" xfId="0" applyFont="1" applyFill="1" applyAlignment="1">
      <alignment vertical="center"/>
    </xf>
    <xf numFmtId="49" fontId="7"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0" quotePrefix="1" applyNumberFormat="1" applyFont="1" applyFill="1" applyBorder="1" applyAlignment="1">
      <alignment horizontal="center" vertical="center"/>
    </xf>
    <xf numFmtId="0" fontId="13"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0" fontId="18" fillId="0" borderId="1" xfId="0" quotePrefix="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0" fontId="16" fillId="0" borderId="1" xfId="0" quotePrefix="1" applyFont="1" applyFill="1" applyBorder="1" applyAlignment="1">
      <alignment horizontal="center" vertical="center"/>
    </xf>
    <xf numFmtId="49" fontId="20"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21" fillId="0" borderId="1" xfId="0" quotePrefix="1" applyFont="1" applyFill="1" applyBorder="1" applyAlignment="1">
      <alignment horizontal="center" vertical="center"/>
    </xf>
    <xf numFmtId="0" fontId="17"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0" quotePrefix="1" applyFont="1" applyFill="1" applyBorder="1" applyAlignment="1">
      <alignment horizontal="center" vertical="center"/>
    </xf>
    <xf numFmtId="0" fontId="18" fillId="0" borderId="1" xfId="0" applyFont="1" applyFill="1" applyBorder="1" applyAlignment="1">
      <alignment horizontal="center" vertical="center"/>
    </xf>
    <xf numFmtId="0" fontId="16"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14" fillId="0" borderId="1" xfId="0" quotePrefix="1" applyNumberFormat="1" applyFont="1" applyFill="1" applyBorder="1" applyAlignment="1">
      <alignment horizontal="center" vertical="center"/>
    </xf>
    <xf numFmtId="49" fontId="21" fillId="0" borderId="1" xfId="0" quotePrefix="1" applyNumberFormat="1" applyFont="1" applyFill="1" applyBorder="1" applyAlignment="1">
      <alignment horizontal="center" vertical="center"/>
    </xf>
    <xf numFmtId="49" fontId="16" fillId="0" borderId="1" xfId="0" quotePrefix="1" applyNumberFormat="1" applyFont="1" applyFill="1" applyBorder="1" applyAlignment="1">
      <alignment horizontal="center" vertical="center"/>
    </xf>
    <xf numFmtId="49" fontId="19" fillId="0" borderId="1" xfId="0" quotePrefix="1" applyNumberFormat="1" applyFont="1" applyFill="1" applyBorder="1" applyAlignment="1">
      <alignment horizontal="center" vertical="center"/>
    </xf>
    <xf numFmtId="49" fontId="18" fillId="0" borderId="1" xfId="0" quotePrefix="1" applyNumberFormat="1" applyFont="1" applyFill="1" applyBorder="1" applyAlignment="1">
      <alignment horizontal="center" vertical="center"/>
    </xf>
    <xf numFmtId="49" fontId="2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wrapText="1"/>
    </xf>
    <xf numFmtId="49" fontId="36"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 fontId="38" fillId="0" borderId="1" xfId="0" applyNumberFormat="1" applyFont="1" applyFill="1" applyBorder="1" applyAlignment="1">
      <alignment vertical="center"/>
    </xf>
    <xf numFmtId="3" fontId="20" fillId="0" borderId="1" xfId="0" applyNumberFormat="1" applyFont="1" applyFill="1" applyBorder="1" applyAlignment="1">
      <alignment horizontal="center" vertical="center"/>
    </xf>
    <xf numFmtId="49" fontId="33"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xf>
    <xf numFmtId="165" fontId="42" fillId="0" borderId="1" xfId="0" applyNumberFormat="1" applyFont="1" applyFill="1" applyBorder="1" applyAlignment="1">
      <alignment vertical="center"/>
    </xf>
    <xf numFmtId="49" fontId="25" fillId="0" borderId="1"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xf>
    <xf numFmtId="49" fontId="41" fillId="0" borderId="0" xfId="0" applyNumberFormat="1" applyFont="1" applyFill="1" applyAlignment="1">
      <alignment vertical="center"/>
    </xf>
    <xf numFmtId="49" fontId="37" fillId="0" borderId="0" xfId="0" applyNumberFormat="1" applyFont="1" applyFill="1" applyAlignment="1">
      <alignment vertical="center"/>
    </xf>
    <xf numFmtId="49" fontId="33"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45" fillId="0" borderId="0" xfId="0" applyNumberFormat="1" applyFont="1" applyFill="1" applyAlignment="1">
      <alignment horizontal="center" vertical="center"/>
    </xf>
    <xf numFmtId="49" fontId="35"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20" fillId="0" borderId="1" xfId="0" applyFont="1" applyFill="1" applyBorder="1" applyAlignment="1">
      <alignment horizontal="center"/>
    </xf>
    <xf numFmtId="4" fontId="20" fillId="0" borderId="1" xfId="0" applyNumberFormat="1" applyFont="1" applyFill="1" applyBorder="1" applyAlignment="1">
      <alignment horizontal="right" wrapText="1"/>
    </xf>
    <xf numFmtId="49" fontId="20" fillId="0" borderId="1" xfId="0" applyNumberFormat="1" applyFont="1" applyFill="1" applyBorder="1" applyAlignment="1">
      <alignment horizontal="center" wrapText="1"/>
    </xf>
    <xf numFmtId="4" fontId="41" fillId="0" borderId="0" xfId="0" applyNumberFormat="1" applyFont="1" applyFill="1" applyAlignment="1">
      <alignment horizontal="right" vertical="center" wrapText="1"/>
    </xf>
    <xf numFmtId="0" fontId="6" fillId="0" borderId="0" xfId="0" applyFont="1" applyFill="1" applyAlignment="1">
      <alignment vertical="center"/>
    </xf>
    <xf numFmtId="0" fontId="5" fillId="0" borderId="0" xfId="0" applyFont="1" applyFill="1" applyAlignment="1">
      <alignment horizontal="center" wrapText="1"/>
    </xf>
    <xf numFmtId="0" fontId="19" fillId="0" borderId="0" xfId="0" applyFont="1" applyFill="1" applyAlignment="1">
      <alignment horizontal="right" vertical="center"/>
    </xf>
  </cellXfs>
  <cellStyles count="5">
    <cellStyle name="Обычный" xfId="0" builtinId="0"/>
    <cellStyle name="Обычный 2" xfId="1"/>
    <cellStyle name="Обычный 3" xfId="2"/>
    <cellStyle name="Обычный 5" xfId="3"/>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L1380"/>
  <sheetViews>
    <sheetView tabSelected="1" view="pageBreakPreview" zoomScale="85" zoomScaleNormal="90" zoomScaleSheetLayoutView="85" workbookViewId="0">
      <selection sqref="A1:XFD1048576"/>
    </sheetView>
  </sheetViews>
  <sheetFormatPr defaultColWidth="8.875" defaultRowHeight="12.85" x14ac:dyDescent="0.2"/>
  <cols>
    <col min="1" max="1" width="79" style="73" customWidth="1"/>
    <col min="2" max="2" width="21.375" style="196" customWidth="1"/>
    <col min="3" max="3" width="5.625" style="197" bestFit="1" customWidth="1"/>
    <col min="4" max="5" width="19" style="128" customWidth="1"/>
    <col min="6" max="16384" width="8.875" style="1"/>
  </cols>
  <sheetData>
    <row r="1" spans="1:5" ht="27.1" customHeight="1" x14ac:dyDescent="0.2">
      <c r="A1" s="204"/>
      <c r="B1" s="204"/>
      <c r="C1" s="206" t="s">
        <v>831</v>
      </c>
      <c r="D1" s="206"/>
      <c r="E1" s="206"/>
    </row>
    <row r="2" spans="1:5" ht="55.45" customHeight="1" x14ac:dyDescent="0.25">
      <c r="A2" s="205" t="s">
        <v>832</v>
      </c>
      <c r="B2" s="205"/>
      <c r="C2" s="205"/>
      <c r="D2" s="205"/>
      <c r="E2" s="205"/>
    </row>
    <row r="3" spans="1:5" ht="14.3" x14ac:dyDescent="0.2">
      <c r="A3" s="2"/>
      <c r="B3" s="133"/>
      <c r="C3" s="134"/>
      <c r="D3" s="77"/>
      <c r="E3" s="78" t="s">
        <v>629</v>
      </c>
    </row>
    <row r="4" spans="1:5" ht="13.55" x14ac:dyDescent="0.2">
      <c r="A4" s="3" t="s">
        <v>9</v>
      </c>
      <c r="B4" s="135" t="s">
        <v>10</v>
      </c>
      <c r="C4" s="135" t="s">
        <v>11</v>
      </c>
      <c r="D4" s="75" t="s">
        <v>630</v>
      </c>
      <c r="E4" s="75" t="s">
        <v>631</v>
      </c>
    </row>
    <row r="5" spans="1:5" s="5" customFormat="1" ht="37.1" x14ac:dyDescent="0.2">
      <c r="A5" s="4" t="s">
        <v>612</v>
      </c>
      <c r="B5" s="136" t="s">
        <v>254</v>
      </c>
      <c r="C5" s="137"/>
      <c r="D5" s="79">
        <f>D6+D67+D187+D233</f>
        <v>4995294.79</v>
      </c>
      <c r="E5" s="79">
        <f>E6+E67+E187+E233</f>
        <v>5131887.24</v>
      </c>
    </row>
    <row r="6" spans="1:5" s="5" customFormat="1" ht="15.7" x14ac:dyDescent="0.25">
      <c r="A6" s="6" t="s">
        <v>6</v>
      </c>
      <c r="B6" s="138" t="s">
        <v>255</v>
      </c>
      <c r="C6" s="139"/>
      <c r="D6" s="80">
        <f>D7+D16+D59</f>
        <v>1652608</v>
      </c>
      <c r="E6" s="80">
        <f>E7+E16+E59</f>
        <v>1713559</v>
      </c>
    </row>
    <row r="7" spans="1:5" s="5" customFormat="1" ht="47.05" x14ac:dyDescent="0.25">
      <c r="A7" s="6" t="s">
        <v>271</v>
      </c>
      <c r="B7" s="138" t="s">
        <v>256</v>
      </c>
      <c r="C7" s="139"/>
      <c r="D7" s="80">
        <f>D8</f>
        <v>20000</v>
      </c>
      <c r="E7" s="80">
        <f>E8</f>
        <v>22775</v>
      </c>
    </row>
    <row r="8" spans="1:5" s="5" customFormat="1" ht="16.399999999999999" x14ac:dyDescent="0.3">
      <c r="A8" s="7" t="s">
        <v>566</v>
      </c>
      <c r="B8" s="140" t="s">
        <v>567</v>
      </c>
      <c r="C8" s="141"/>
      <c r="D8" s="81">
        <f>D9</f>
        <v>20000</v>
      </c>
      <c r="E8" s="81">
        <f>E9</f>
        <v>22775</v>
      </c>
    </row>
    <row r="9" spans="1:5" s="5" customFormat="1" ht="31.4" x14ac:dyDescent="0.25">
      <c r="A9" s="8" t="s">
        <v>355</v>
      </c>
      <c r="B9" s="142" t="s">
        <v>257</v>
      </c>
      <c r="C9" s="143"/>
      <c r="D9" s="82">
        <f>D10+D13</f>
        <v>20000</v>
      </c>
      <c r="E9" s="82">
        <f>E10+E13</f>
        <v>22775</v>
      </c>
    </row>
    <row r="10" spans="1:5" s="5" customFormat="1" ht="15.7" x14ac:dyDescent="0.25">
      <c r="A10" s="9" t="s">
        <v>22</v>
      </c>
      <c r="B10" s="144" t="s">
        <v>257</v>
      </c>
      <c r="C10" s="145" t="s">
        <v>15</v>
      </c>
      <c r="D10" s="76">
        <f t="shared" ref="D10:E11" si="0">D11</f>
        <v>200</v>
      </c>
      <c r="E10" s="76">
        <f t="shared" si="0"/>
        <v>228</v>
      </c>
    </row>
    <row r="11" spans="1:5" s="5" customFormat="1" ht="31.4" x14ac:dyDescent="0.25">
      <c r="A11" s="9" t="s">
        <v>17</v>
      </c>
      <c r="B11" s="144" t="s">
        <v>257</v>
      </c>
      <c r="C11" s="145" t="s">
        <v>16</v>
      </c>
      <c r="D11" s="83">
        <f t="shared" si="0"/>
        <v>200</v>
      </c>
      <c r="E11" s="83">
        <f t="shared" si="0"/>
        <v>228</v>
      </c>
    </row>
    <row r="12" spans="1:5" s="5" customFormat="1" ht="31.4" x14ac:dyDescent="0.25">
      <c r="A12" s="10" t="s">
        <v>79</v>
      </c>
      <c r="B12" s="144" t="s">
        <v>257</v>
      </c>
      <c r="C12" s="143" t="s">
        <v>80</v>
      </c>
      <c r="D12" s="83">
        <v>200</v>
      </c>
      <c r="E12" s="83">
        <v>228</v>
      </c>
    </row>
    <row r="13" spans="1:5" s="5" customFormat="1" ht="15.7" x14ac:dyDescent="0.25">
      <c r="A13" s="10" t="s">
        <v>23</v>
      </c>
      <c r="B13" s="144" t="s">
        <v>257</v>
      </c>
      <c r="C13" s="146">
        <v>300</v>
      </c>
      <c r="D13" s="85">
        <f t="shared" ref="D13:E14" si="1">D14</f>
        <v>19800</v>
      </c>
      <c r="E13" s="85">
        <f t="shared" si="1"/>
        <v>22547</v>
      </c>
    </row>
    <row r="14" spans="1:5" s="5" customFormat="1" ht="15.7" x14ac:dyDescent="0.25">
      <c r="A14" s="11" t="s">
        <v>40</v>
      </c>
      <c r="B14" s="144" t="s">
        <v>257</v>
      </c>
      <c r="C14" s="146">
        <v>310</v>
      </c>
      <c r="D14" s="85">
        <f t="shared" si="1"/>
        <v>19800</v>
      </c>
      <c r="E14" s="85">
        <f t="shared" si="1"/>
        <v>22547</v>
      </c>
    </row>
    <row r="15" spans="1:5" s="5" customFormat="1" ht="31.4" x14ac:dyDescent="0.25">
      <c r="A15" s="11" t="s">
        <v>143</v>
      </c>
      <c r="B15" s="144" t="s">
        <v>257</v>
      </c>
      <c r="C15" s="146">
        <v>313</v>
      </c>
      <c r="D15" s="85">
        <v>19800</v>
      </c>
      <c r="E15" s="85">
        <v>22547</v>
      </c>
    </row>
    <row r="16" spans="1:5" s="5" customFormat="1" ht="48.85" customHeight="1" x14ac:dyDescent="0.25">
      <c r="A16" s="6" t="s">
        <v>268</v>
      </c>
      <c r="B16" s="138" t="s">
        <v>259</v>
      </c>
      <c r="C16" s="139"/>
      <c r="D16" s="87">
        <f>D17+D21+D25+D29+D33+D37+D48+D52+D56</f>
        <v>1631828</v>
      </c>
      <c r="E16" s="87">
        <f>E17+E21+E25+E29+E33+E37+E48+E52+E56</f>
        <v>1690004</v>
      </c>
    </row>
    <row r="17" spans="1:5" s="5" customFormat="1" ht="15.7" x14ac:dyDescent="0.25">
      <c r="A17" s="13" t="s">
        <v>52</v>
      </c>
      <c r="B17" s="142" t="s">
        <v>260</v>
      </c>
      <c r="C17" s="149"/>
      <c r="D17" s="86">
        <f t="shared" ref="D17:E19" si="2">D18</f>
        <v>4960</v>
      </c>
      <c r="E17" s="86">
        <f t="shared" si="2"/>
        <v>4960</v>
      </c>
    </row>
    <row r="18" spans="1:5" s="5" customFormat="1" ht="31.4" x14ac:dyDescent="0.25">
      <c r="A18" s="11" t="s">
        <v>18</v>
      </c>
      <c r="B18" s="144" t="s">
        <v>260</v>
      </c>
      <c r="C18" s="145" t="s">
        <v>20</v>
      </c>
      <c r="D18" s="83">
        <f t="shared" si="2"/>
        <v>4960</v>
      </c>
      <c r="E18" s="83">
        <f t="shared" si="2"/>
        <v>4960</v>
      </c>
    </row>
    <row r="19" spans="1:5" s="5" customFormat="1" ht="15.7" x14ac:dyDescent="0.25">
      <c r="A19" s="9" t="s">
        <v>25</v>
      </c>
      <c r="B19" s="144" t="s">
        <v>260</v>
      </c>
      <c r="C19" s="145" t="s">
        <v>26</v>
      </c>
      <c r="D19" s="83">
        <f t="shared" si="2"/>
        <v>4960</v>
      </c>
      <c r="E19" s="83">
        <f t="shared" si="2"/>
        <v>4960</v>
      </c>
    </row>
    <row r="20" spans="1:5" s="5" customFormat="1" ht="15.7" x14ac:dyDescent="0.25">
      <c r="A20" s="9" t="s">
        <v>85</v>
      </c>
      <c r="B20" s="144" t="s">
        <v>260</v>
      </c>
      <c r="C20" s="145" t="s">
        <v>86</v>
      </c>
      <c r="D20" s="83">
        <v>4960</v>
      </c>
      <c r="E20" s="83">
        <v>4960</v>
      </c>
    </row>
    <row r="21" spans="1:5" s="5" customFormat="1" ht="31.4" x14ac:dyDescent="0.25">
      <c r="A21" s="8" t="s">
        <v>96</v>
      </c>
      <c r="B21" s="142" t="s">
        <v>261</v>
      </c>
      <c r="C21" s="147"/>
      <c r="D21" s="86">
        <f t="shared" ref="D21:E23" si="3">D22</f>
        <v>0</v>
      </c>
      <c r="E21" s="86">
        <f t="shared" si="3"/>
        <v>10000</v>
      </c>
    </row>
    <row r="22" spans="1:5" s="5" customFormat="1" ht="31.4" x14ac:dyDescent="0.25">
      <c r="A22" s="11" t="s">
        <v>18</v>
      </c>
      <c r="B22" s="144" t="s">
        <v>261</v>
      </c>
      <c r="C22" s="145" t="s">
        <v>20</v>
      </c>
      <c r="D22" s="83">
        <f t="shared" si="3"/>
        <v>0</v>
      </c>
      <c r="E22" s="83">
        <f t="shared" si="3"/>
        <v>10000</v>
      </c>
    </row>
    <row r="23" spans="1:5" s="5" customFormat="1" ht="15.7" x14ac:dyDescent="0.25">
      <c r="A23" s="9" t="s">
        <v>25</v>
      </c>
      <c r="B23" s="144" t="s">
        <v>261</v>
      </c>
      <c r="C23" s="145" t="s">
        <v>26</v>
      </c>
      <c r="D23" s="83">
        <f t="shared" si="3"/>
        <v>0</v>
      </c>
      <c r="E23" s="83">
        <f t="shared" si="3"/>
        <v>10000</v>
      </c>
    </row>
    <row r="24" spans="1:5" s="5" customFormat="1" ht="15.7" x14ac:dyDescent="0.25">
      <c r="A24" s="9" t="s">
        <v>85</v>
      </c>
      <c r="B24" s="144" t="s">
        <v>261</v>
      </c>
      <c r="C24" s="145" t="s">
        <v>86</v>
      </c>
      <c r="D24" s="83">
        <v>0</v>
      </c>
      <c r="E24" s="83">
        <v>10000</v>
      </c>
    </row>
    <row r="25" spans="1:5" s="5" customFormat="1" ht="62.75" x14ac:dyDescent="0.25">
      <c r="A25" s="8" t="s">
        <v>702</v>
      </c>
      <c r="B25" s="142" t="s">
        <v>262</v>
      </c>
      <c r="C25" s="147"/>
      <c r="D25" s="86">
        <f t="shared" ref="D25:E27" si="4">D26</f>
        <v>5396</v>
      </c>
      <c r="E25" s="86">
        <f t="shared" si="4"/>
        <v>5396</v>
      </c>
    </row>
    <row r="26" spans="1:5" s="5" customFormat="1" ht="31.4" x14ac:dyDescent="0.25">
      <c r="A26" s="11" t="s">
        <v>18</v>
      </c>
      <c r="B26" s="144" t="s">
        <v>262</v>
      </c>
      <c r="C26" s="146">
        <v>600</v>
      </c>
      <c r="D26" s="85">
        <f t="shared" si="4"/>
        <v>5396</v>
      </c>
      <c r="E26" s="85">
        <f t="shared" si="4"/>
        <v>5396</v>
      </c>
    </row>
    <row r="27" spans="1:5" s="5" customFormat="1" ht="31.4" x14ac:dyDescent="0.25">
      <c r="A27" s="11" t="s">
        <v>28</v>
      </c>
      <c r="B27" s="144" t="s">
        <v>262</v>
      </c>
      <c r="C27" s="146">
        <v>630</v>
      </c>
      <c r="D27" s="85">
        <f t="shared" si="4"/>
        <v>5396</v>
      </c>
      <c r="E27" s="85">
        <f t="shared" si="4"/>
        <v>5396</v>
      </c>
    </row>
    <row r="28" spans="1:5" s="5" customFormat="1" ht="32.299999999999997" customHeight="1" x14ac:dyDescent="0.25">
      <c r="A28" s="14" t="s">
        <v>621</v>
      </c>
      <c r="B28" s="144" t="s">
        <v>262</v>
      </c>
      <c r="C28" s="146">
        <v>631</v>
      </c>
      <c r="D28" s="85">
        <v>5396</v>
      </c>
      <c r="E28" s="85">
        <v>5396</v>
      </c>
    </row>
    <row r="29" spans="1:5" s="5" customFormat="1" ht="94.1" x14ac:dyDescent="0.25">
      <c r="A29" s="13" t="s">
        <v>258</v>
      </c>
      <c r="B29" s="142" t="s">
        <v>263</v>
      </c>
      <c r="C29" s="150"/>
      <c r="D29" s="89">
        <f t="shared" ref="D29:E31" si="5">D30</f>
        <v>908527</v>
      </c>
      <c r="E29" s="89">
        <f t="shared" si="5"/>
        <v>908527</v>
      </c>
    </row>
    <row r="30" spans="1:5" s="5" customFormat="1" ht="31.4" x14ac:dyDescent="0.25">
      <c r="A30" s="11" t="s">
        <v>18</v>
      </c>
      <c r="B30" s="144" t="s">
        <v>263</v>
      </c>
      <c r="C30" s="146">
        <v>600</v>
      </c>
      <c r="D30" s="85">
        <f t="shared" si="5"/>
        <v>908527</v>
      </c>
      <c r="E30" s="85">
        <f t="shared" si="5"/>
        <v>908527</v>
      </c>
    </row>
    <row r="31" spans="1:5" s="5" customFormat="1" ht="15.7" x14ac:dyDescent="0.25">
      <c r="A31" s="10" t="s">
        <v>25</v>
      </c>
      <c r="B31" s="144" t="s">
        <v>263</v>
      </c>
      <c r="C31" s="146">
        <v>610</v>
      </c>
      <c r="D31" s="85">
        <f t="shared" si="5"/>
        <v>908527</v>
      </c>
      <c r="E31" s="85">
        <f t="shared" si="5"/>
        <v>908527</v>
      </c>
    </row>
    <row r="32" spans="1:5" s="5" customFormat="1" ht="47.05" x14ac:dyDescent="0.25">
      <c r="A32" s="15" t="s">
        <v>102</v>
      </c>
      <c r="B32" s="144" t="s">
        <v>263</v>
      </c>
      <c r="C32" s="146">
        <v>611</v>
      </c>
      <c r="D32" s="85">
        <v>908527</v>
      </c>
      <c r="E32" s="85">
        <v>908527</v>
      </c>
    </row>
    <row r="33" spans="1:5" s="5" customFormat="1" ht="78.45" x14ac:dyDescent="0.25">
      <c r="A33" s="13" t="s">
        <v>100</v>
      </c>
      <c r="B33" s="142" t="s">
        <v>264</v>
      </c>
      <c r="C33" s="150"/>
      <c r="D33" s="89">
        <f t="shared" ref="D33:E35" si="6">D34</f>
        <v>64174</v>
      </c>
      <c r="E33" s="89">
        <f t="shared" si="6"/>
        <v>64174</v>
      </c>
    </row>
    <row r="34" spans="1:5" s="5" customFormat="1" ht="31.4" x14ac:dyDescent="0.25">
      <c r="A34" s="11" t="s">
        <v>18</v>
      </c>
      <c r="B34" s="144" t="s">
        <v>264</v>
      </c>
      <c r="C34" s="146">
        <v>600</v>
      </c>
      <c r="D34" s="85">
        <f t="shared" si="6"/>
        <v>64174</v>
      </c>
      <c r="E34" s="85">
        <f t="shared" si="6"/>
        <v>64174</v>
      </c>
    </row>
    <row r="35" spans="1:5" s="5" customFormat="1" ht="31.4" x14ac:dyDescent="0.25">
      <c r="A35" s="11" t="s">
        <v>28</v>
      </c>
      <c r="B35" s="144" t="s">
        <v>264</v>
      </c>
      <c r="C35" s="146">
        <v>630</v>
      </c>
      <c r="D35" s="85">
        <f t="shared" si="6"/>
        <v>64174</v>
      </c>
      <c r="E35" s="85">
        <f t="shared" si="6"/>
        <v>64174</v>
      </c>
    </row>
    <row r="36" spans="1:5" s="5" customFormat="1" ht="47.05" x14ac:dyDescent="0.25">
      <c r="A36" s="14" t="s">
        <v>621</v>
      </c>
      <c r="B36" s="144" t="s">
        <v>264</v>
      </c>
      <c r="C36" s="146">
        <v>631</v>
      </c>
      <c r="D36" s="85">
        <v>64174</v>
      </c>
      <c r="E36" s="85">
        <v>64174</v>
      </c>
    </row>
    <row r="37" spans="1:5" s="5" customFormat="1" ht="62.75" x14ac:dyDescent="0.25">
      <c r="A37" s="8" t="s">
        <v>142</v>
      </c>
      <c r="B37" s="142" t="s">
        <v>270</v>
      </c>
      <c r="C37" s="150"/>
      <c r="D37" s="89">
        <f>D38+D42+D45</f>
        <v>87345</v>
      </c>
      <c r="E37" s="89">
        <f>E38+E42+E45</f>
        <v>87345</v>
      </c>
    </row>
    <row r="38" spans="1:5" s="5" customFormat="1" ht="47.05" x14ac:dyDescent="0.25">
      <c r="A38" s="16" t="s">
        <v>39</v>
      </c>
      <c r="B38" s="144" t="s">
        <v>270</v>
      </c>
      <c r="C38" s="143" t="s">
        <v>31</v>
      </c>
      <c r="D38" s="83">
        <f>D39</f>
        <v>3339</v>
      </c>
      <c r="E38" s="83">
        <f>E39</f>
        <v>3339</v>
      </c>
    </row>
    <row r="39" spans="1:5" s="5" customFormat="1" ht="15.7" x14ac:dyDescent="0.25">
      <c r="A39" s="17" t="s">
        <v>33</v>
      </c>
      <c r="B39" s="144" t="s">
        <v>270</v>
      </c>
      <c r="C39" s="143" t="s">
        <v>32</v>
      </c>
      <c r="D39" s="83">
        <f>D40+D41</f>
        <v>3339</v>
      </c>
      <c r="E39" s="83">
        <f>E40+E41</f>
        <v>3339</v>
      </c>
    </row>
    <row r="40" spans="1:5" s="5" customFormat="1" ht="15.7" x14ac:dyDescent="0.25">
      <c r="A40" s="10" t="s">
        <v>295</v>
      </c>
      <c r="B40" s="144" t="s">
        <v>270</v>
      </c>
      <c r="C40" s="143" t="s">
        <v>90</v>
      </c>
      <c r="D40" s="83">
        <v>2565</v>
      </c>
      <c r="E40" s="83">
        <v>2565</v>
      </c>
    </row>
    <row r="41" spans="1:5" s="5" customFormat="1" ht="31.4" x14ac:dyDescent="0.25">
      <c r="A41" s="10" t="s">
        <v>167</v>
      </c>
      <c r="B41" s="144" t="s">
        <v>270</v>
      </c>
      <c r="C41" s="143" t="s">
        <v>166</v>
      </c>
      <c r="D41" s="83">
        <v>774</v>
      </c>
      <c r="E41" s="83">
        <v>774</v>
      </c>
    </row>
    <row r="42" spans="1:5" s="5" customFormat="1" ht="15.7" x14ac:dyDescent="0.25">
      <c r="A42" s="9" t="s">
        <v>22</v>
      </c>
      <c r="B42" s="144" t="s">
        <v>270</v>
      </c>
      <c r="C42" s="145" t="s">
        <v>15</v>
      </c>
      <c r="D42" s="83">
        <f t="shared" ref="D42:E43" si="7">D43</f>
        <v>832</v>
      </c>
      <c r="E42" s="83">
        <f t="shared" si="7"/>
        <v>832</v>
      </c>
    </row>
    <row r="43" spans="1:5" s="5" customFormat="1" ht="31.4" x14ac:dyDescent="0.25">
      <c r="A43" s="9" t="s">
        <v>17</v>
      </c>
      <c r="B43" s="144" t="s">
        <v>270</v>
      </c>
      <c r="C43" s="145" t="s">
        <v>16</v>
      </c>
      <c r="D43" s="83">
        <f t="shared" si="7"/>
        <v>832</v>
      </c>
      <c r="E43" s="83">
        <f t="shared" si="7"/>
        <v>832</v>
      </c>
    </row>
    <row r="44" spans="1:5" s="5" customFormat="1" ht="31.4" x14ac:dyDescent="0.25">
      <c r="A44" s="10" t="s">
        <v>79</v>
      </c>
      <c r="B44" s="144" t="s">
        <v>270</v>
      </c>
      <c r="C44" s="143" t="s">
        <v>80</v>
      </c>
      <c r="D44" s="83">
        <v>832</v>
      </c>
      <c r="E44" s="83">
        <v>832</v>
      </c>
    </row>
    <row r="45" spans="1:5" s="5" customFormat="1" ht="15.7" x14ac:dyDescent="0.25">
      <c r="A45" s="10" t="s">
        <v>23</v>
      </c>
      <c r="B45" s="144" t="s">
        <v>270</v>
      </c>
      <c r="C45" s="146">
        <v>300</v>
      </c>
      <c r="D45" s="85">
        <f t="shared" ref="D45:E46" si="8">D46</f>
        <v>83174</v>
      </c>
      <c r="E45" s="85">
        <f t="shared" si="8"/>
        <v>83174</v>
      </c>
    </row>
    <row r="46" spans="1:5" s="5" customFormat="1" ht="15.7" x14ac:dyDescent="0.25">
      <c r="A46" s="11" t="s">
        <v>40</v>
      </c>
      <c r="B46" s="144" t="s">
        <v>270</v>
      </c>
      <c r="C46" s="146">
        <v>310</v>
      </c>
      <c r="D46" s="85">
        <f t="shared" si="8"/>
        <v>83174</v>
      </c>
      <c r="E46" s="85">
        <f t="shared" si="8"/>
        <v>83174</v>
      </c>
    </row>
    <row r="47" spans="1:5" s="5" customFormat="1" ht="31.4" x14ac:dyDescent="0.25">
      <c r="A47" s="11" t="s">
        <v>143</v>
      </c>
      <c r="B47" s="144" t="s">
        <v>270</v>
      </c>
      <c r="C47" s="146">
        <v>313</v>
      </c>
      <c r="D47" s="85">
        <v>83174</v>
      </c>
      <c r="E47" s="85">
        <v>83174</v>
      </c>
    </row>
    <row r="48" spans="1:5" s="5" customFormat="1" ht="47.05" x14ac:dyDescent="0.25">
      <c r="A48" s="8" t="s">
        <v>72</v>
      </c>
      <c r="B48" s="142" t="s">
        <v>265</v>
      </c>
      <c r="C48" s="150"/>
      <c r="D48" s="89">
        <f t="shared" ref="D48:E50" si="9">D49</f>
        <v>17784</v>
      </c>
      <c r="E48" s="89">
        <f t="shared" si="9"/>
        <v>17784</v>
      </c>
    </row>
    <row r="49" spans="1:5" s="5" customFormat="1" ht="31.4" x14ac:dyDescent="0.25">
      <c r="A49" s="9" t="s">
        <v>18</v>
      </c>
      <c r="B49" s="151" t="s">
        <v>265</v>
      </c>
      <c r="C49" s="146">
        <v>600</v>
      </c>
      <c r="D49" s="85">
        <f t="shared" si="9"/>
        <v>17784</v>
      </c>
      <c r="E49" s="85">
        <f t="shared" si="9"/>
        <v>17784</v>
      </c>
    </row>
    <row r="50" spans="1:5" s="5" customFormat="1" ht="31.4" x14ac:dyDescent="0.25">
      <c r="A50" s="11" t="s">
        <v>28</v>
      </c>
      <c r="B50" s="151" t="s">
        <v>265</v>
      </c>
      <c r="C50" s="146">
        <v>630</v>
      </c>
      <c r="D50" s="85">
        <f t="shared" si="9"/>
        <v>17784</v>
      </c>
      <c r="E50" s="85">
        <f t="shared" si="9"/>
        <v>17784</v>
      </c>
    </row>
    <row r="51" spans="1:5" s="5" customFormat="1" ht="47.05" x14ac:dyDescent="0.25">
      <c r="A51" s="14" t="s">
        <v>621</v>
      </c>
      <c r="B51" s="151" t="s">
        <v>265</v>
      </c>
      <c r="C51" s="146">
        <v>631</v>
      </c>
      <c r="D51" s="85">
        <v>17784</v>
      </c>
      <c r="E51" s="85">
        <v>17784</v>
      </c>
    </row>
    <row r="52" spans="1:5" s="5" customFormat="1" ht="15.7" x14ac:dyDescent="0.25">
      <c r="A52" s="8" t="s">
        <v>101</v>
      </c>
      <c r="B52" s="142" t="s">
        <v>266</v>
      </c>
      <c r="C52" s="150"/>
      <c r="D52" s="89">
        <f t="shared" ref="D52:E54" si="10">D53</f>
        <v>543642</v>
      </c>
      <c r="E52" s="89">
        <f t="shared" si="10"/>
        <v>547377</v>
      </c>
    </row>
    <row r="53" spans="1:5" s="5" customFormat="1" ht="31.4" x14ac:dyDescent="0.25">
      <c r="A53" s="11" t="s">
        <v>18</v>
      </c>
      <c r="B53" s="151" t="s">
        <v>266</v>
      </c>
      <c r="C53" s="143" t="s">
        <v>20</v>
      </c>
      <c r="D53" s="83">
        <f t="shared" si="10"/>
        <v>543642</v>
      </c>
      <c r="E53" s="83">
        <f t="shared" si="10"/>
        <v>547377</v>
      </c>
    </row>
    <row r="54" spans="1:5" s="5" customFormat="1" ht="15.7" x14ac:dyDescent="0.25">
      <c r="A54" s="10" t="s">
        <v>25</v>
      </c>
      <c r="B54" s="151" t="s">
        <v>266</v>
      </c>
      <c r="C54" s="143" t="s">
        <v>26</v>
      </c>
      <c r="D54" s="83">
        <f t="shared" si="10"/>
        <v>543642</v>
      </c>
      <c r="E54" s="83">
        <f t="shared" si="10"/>
        <v>547377</v>
      </c>
    </row>
    <row r="55" spans="1:5" s="5" customFormat="1" ht="47.05" x14ac:dyDescent="0.25">
      <c r="A55" s="15" t="s">
        <v>102</v>
      </c>
      <c r="B55" s="151" t="s">
        <v>266</v>
      </c>
      <c r="C55" s="143" t="s">
        <v>103</v>
      </c>
      <c r="D55" s="83">
        <v>543642</v>
      </c>
      <c r="E55" s="83">
        <v>547377</v>
      </c>
    </row>
    <row r="56" spans="1:5" s="5" customFormat="1" ht="32.799999999999997" x14ac:dyDescent="0.3">
      <c r="A56" s="7" t="s">
        <v>543</v>
      </c>
      <c r="B56" s="130" t="s">
        <v>562</v>
      </c>
      <c r="C56" s="130"/>
      <c r="D56" s="90">
        <f t="shared" ref="D56:E57" si="11">D57</f>
        <v>0</v>
      </c>
      <c r="E56" s="90">
        <f t="shared" si="11"/>
        <v>44441</v>
      </c>
    </row>
    <row r="57" spans="1:5" s="5" customFormat="1" ht="15.7" x14ac:dyDescent="0.25">
      <c r="A57" s="10" t="s">
        <v>13</v>
      </c>
      <c r="B57" s="151" t="s">
        <v>562</v>
      </c>
      <c r="C57" s="143">
        <v>800</v>
      </c>
      <c r="D57" s="91">
        <f t="shared" si="11"/>
        <v>0</v>
      </c>
      <c r="E57" s="91">
        <f t="shared" si="11"/>
        <v>44441</v>
      </c>
    </row>
    <row r="58" spans="1:5" s="5" customFormat="1" ht="15.7" x14ac:dyDescent="0.25">
      <c r="A58" s="10" t="s">
        <v>2</v>
      </c>
      <c r="B58" s="151" t="s">
        <v>562</v>
      </c>
      <c r="C58" s="143" t="s">
        <v>93</v>
      </c>
      <c r="D58" s="91">
        <v>0</v>
      </c>
      <c r="E58" s="91">
        <v>44441</v>
      </c>
    </row>
    <row r="59" spans="1:5" s="5" customFormat="1" ht="31.4" x14ac:dyDescent="0.25">
      <c r="A59" s="6" t="s">
        <v>269</v>
      </c>
      <c r="B59" s="138" t="s">
        <v>359</v>
      </c>
      <c r="C59" s="139"/>
      <c r="D59" s="80">
        <f>D60</f>
        <v>780</v>
      </c>
      <c r="E59" s="80">
        <f>E60</f>
        <v>780</v>
      </c>
    </row>
    <row r="60" spans="1:5" s="5" customFormat="1" ht="15.7" x14ac:dyDescent="0.25">
      <c r="A60" s="8" t="s">
        <v>97</v>
      </c>
      <c r="B60" s="142" t="s">
        <v>267</v>
      </c>
      <c r="C60" s="147"/>
      <c r="D60" s="82">
        <f>D61+D64</f>
        <v>780</v>
      </c>
      <c r="E60" s="82">
        <f>E61+E64</f>
        <v>780</v>
      </c>
    </row>
    <row r="61" spans="1:5" s="5" customFormat="1" ht="15.7" x14ac:dyDescent="0.25">
      <c r="A61" s="9" t="s">
        <v>22</v>
      </c>
      <c r="B61" s="144" t="s">
        <v>267</v>
      </c>
      <c r="C61" s="145" t="s">
        <v>15</v>
      </c>
      <c r="D61" s="76">
        <f t="shared" ref="D61:E62" si="12">D62</f>
        <v>220</v>
      </c>
      <c r="E61" s="76">
        <f t="shared" si="12"/>
        <v>220</v>
      </c>
    </row>
    <row r="62" spans="1:5" s="5" customFormat="1" ht="31.4" x14ac:dyDescent="0.25">
      <c r="A62" s="9" t="s">
        <v>17</v>
      </c>
      <c r="B62" s="144" t="s">
        <v>267</v>
      </c>
      <c r="C62" s="145" t="s">
        <v>16</v>
      </c>
      <c r="D62" s="76">
        <f t="shared" si="12"/>
        <v>220</v>
      </c>
      <c r="E62" s="76">
        <f t="shared" si="12"/>
        <v>220</v>
      </c>
    </row>
    <row r="63" spans="1:5" s="5" customFormat="1" ht="31.4" x14ac:dyDescent="0.25">
      <c r="A63" s="10" t="s">
        <v>79</v>
      </c>
      <c r="B63" s="144" t="s">
        <v>267</v>
      </c>
      <c r="C63" s="143" t="s">
        <v>80</v>
      </c>
      <c r="D63" s="76">
        <v>220</v>
      </c>
      <c r="E63" s="76">
        <v>220</v>
      </c>
    </row>
    <row r="64" spans="1:5" s="5" customFormat="1" ht="31.4" x14ac:dyDescent="0.25">
      <c r="A64" s="11" t="s">
        <v>18</v>
      </c>
      <c r="B64" s="144" t="s">
        <v>267</v>
      </c>
      <c r="C64" s="145" t="s">
        <v>20</v>
      </c>
      <c r="D64" s="76">
        <f t="shared" ref="D64:E65" si="13">D65</f>
        <v>560</v>
      </c>
      <c r="E64" s="76">
        <f t="shared" si="13"/>
        <v>560</v>
      </c>
    </row>
    <row r="65" spans="1:5" s="5" customFormat="1" ht="15.7" x14ac:dyDescent="0.25">
      <c r="A65" s="9" t="s">
        <v>25</v>
      </c>
      <c r="B65" s="144" t="s">
        <v>267</v>
      </c>
      <c r="C65" s="145" t="s">
        <v>26</v>
      </c>
      <c r="D65" s="76">
        <f t="shared" si="13"/>
        <v>560</v>
      </c>
      <c r="E65" s="76">
        <f t="shared" si="13"/>
        <v>560</v>
      </c>
    </row>
    <row r="66" spans="1:5" s="5" customFormat="1" ht="15.7" x14ac:dyDescent="0.25">
      <c r="A66" s="9" t="s">
        <v>85</v>
      </c>
      <c r="B66" s="144" t="s">
        <v>267</v>
      </c>
      <c r="C66" s="145" t="s">
        <v>86</v>
      </c>
      <c r="D66" s="76">
        <v>560</v>
      </c>
      <c r="E66" s="76">
        <v>560</v>
      </c>
    </row>
    <row r="67" spans="1:5" s="5" customFormat="1" ht="15.7" x14ac:dyDescent="0.25">
      <c r="A67" s="18" t="s">
        <v>112</v>
      </c>
      <c r="B67" s="138" t="s">
        <v>314</v>
      </c>
      <c r="C67" s="139"/>
      <c r="D67" s="80">
        <f>D68+D174</f>
        <v>3015755.79</v>
      </c>
      <c r="E67" s="80">
        <f>E68+E174</f>
        <v>3091397.24</v>
      </c>
    </row>
    <row r="68" spans="1:5" s="5" customFormat="1" ht="62.75" x14ac:dyDescent="0.25">
      <c r="A68" s="18" t="s">
        <v>274</v>
      </c>
      <c r="B68" s="138" t="s">
        <v>275</v>
      </c>
      <c r="C68" s="139"/>
      <c r="D68" s="80">
        <f>D69+D94+D98+D116+D133+D137+D141+D147+D151+D163+D167+D171</f>
        <v>3006913.79</v>
      </c>
      <c r="E68" s="80">
        <f>E69+E94+E98+E116+E133+E137+E141+E147+E151+E163+E167+E171</f>
        <v>3076879.24</v>
      </c>
    </row>
    <row r="69" spans="1:5" s="5" customFormat="1" ht="42.1" customHeight="1" x14ac:dyDescent="0.2">
      <c r="A69" s="7" t="s">
        <v>807</v>
      </c>
      <c r="B69" s="130" t="s">
        <v>614</v>
      </c>
      <c r="C69" s="130"/>
      <c r="D69" s="80">
        <f t="shared" ref="D69:E69" si="14">D70+D82</f>
        <v>25873</v>
      </c>
      <c r="E69" s="80">
        <f t="shared" si="14"/>
        <v>25873</v>
      </c>
    </row>
    <row r="70" spans="1:5" s="5" customFormat="1" ht="48.85" customHeight="1" x14ac:dyDescent="0.25">
      <c r="A70" s="13" t="s">
        <v>809</v>
      </c>
      <c r="B70" s="152" t="s">
        <v>806</v>
      </c>
      <c r="C70" s="152"/>
      <c r="D70" s="76">
        <f t="shared" ref="D70" si="15">D71+D76+D79</f>
        <v>4338</v>
      </c>
      <c r="E70" s="76">
        <f t="shared" ref="E70" si="16">E71+E76+E79</f>
        <v>4338</v>
      </c>
    </row>
    <row r="71" spans="1:5" s="5" customFormat="1" ht="47.05" x14ac:dyDescent="0.25">
      <c r="A71" s="10" t="s">
        <v>30</v>
      </c>
      <c r="B71" s="151" t="s">
        <v>806</v>
      </c>
      <c r="C71" s="151" t="s">
        <v>31</v>
      </c>
      <c r="D71" s="76">
        <f>D72</f>
        <v>1897</v>
      </c>
      <c r="E71" s="76">
        <f>E72</f>
        <v>1897</v>
      </c>
    </row>
    <row r="72" spans="1:5" s="5" customFormat="1" ht="15.7" x14ac:dyDescent="0.25">
      <c r="A72" s="10" t="s">
        <v>33</v>
      </c>
      <c r="B72" s="151" t="s">
        <v>806</v>
      </c>
      <c r="C72" s="151" t="s">
        <v>32</v>
      </c>
      <c r="D72" s="76">
        <f>SUM(D73:D75)</f>
        <v>1897</v>
      </c>
      <c r="E72" s="76">
        <f>SUM(E73:E75)</f>
        <v>1897</v>
      </c>
    </row>
    <row r="73" spans="1:5" s="5" customFormat="1" ht="15.7" x14ac:dyDescent="0.25">
      <c r="A73" s="10" t="s">
        <v>272</v>
      </c>
      <c r="B73" s="151" t="s">
        <v>806</v>
      </c>
      <c r="C73" s="151" t="s">
        <v>90</v>
      </c>
      <c r="D73" s="76">
        <v>1097</v>
      </c>
      <c r="E73" s="76">
        <v>1097</v>
      </c>
    </row>
    <row r="74" spans="1:5" s="5" customFormat="1" ht="15.7" x14ac:dyDescent="0.25">
      <c r="A74" s="10" t="s">
        <v>92</v>
      </c>
      <c r="B74" s="151" t="s">
        <v>806</v>
      </c>
      <c r="C74" s="151" t="s">
        <v>91</v>
      </c>
      <c r="D74" s="76">
        <v>360</v>
      </c>
      <c r="E74" s="76">
        <v>360</v>
      </c>
    </row>
    <row r="75" spans="1:5" s="5" customFormat="1" ht="31.4" x14ac:dyDescent="0.25">
      <c r="A75" s="10" t="s">
        <v>167</v>
      </c>
      <c r="B75" s="151" t="s">
        <v>806</v>
      </c>
      <c r="C75" s="151" t="s">
        <v>166</v>
      </c>
      <c r="D75" s="76">
        <v>440</v>
      </c>
      <c r="E75" s="76">
        <v>440</v>
      </c>
    </row>
    <row r="76" spans="1:5" s="5" customFormat="1" ht="15.7" x14ac:dyDescent="0.25">
      <c r="A76" s="10" t="s">
        <v>22</v>
      </c>
      <c r="B76" s="151" t="s">
        <v>806</v>
      </c>
      <c r="C76" s="151" t="s">
        <v>15</v>
      </c>
      <c r="D76" s="76">
        <f t="shared" ref="D76:E77" si="17">D77</f>
        <v>2408</v>
      </c>
      <c r="E76" s="76">
        <f t="shared" si="17"/>
        <v>2408</v>
      </c>
    </row>
    <row r="77" spans="1:5" s="5" customFormat="1" ht="31.4" x14ac:dyDescent="0.25">
      <c r="A77" s="10" t="s">
        <v>17</v>
      </c>
      <c r="B77" s="151" t="s">
        <v>806</v>
      </c>
      <c r="C77" s="151" t="s">
        <v>16</v>
      </c>
      <c r="D77" s="76">
        <f t="shared" si="17"/>
        <v>2408</v>
      </c>
      <c r="E77" s="76">
        <f t="shared" si="17"/>
        <v>2408</v>
      </c>
    </row>
    <row r="78" spans="1:5" s="5" customFormat="1" ht="31.4" x14ac:dyDescent="0.25">
      <c r="A78" s="10" t="s">
        <v>79</v>
      </c>
      <c r="B78" s="151" t="s">
        <v>806</v>
      </c>
      <c r="C78" s="151" t="s">
        <v>80</v>
      </c>
      <c r="D78" s="76">
        <v>2408</v>
      </c>
      <c r="E78" s="76">
        <v>2408</v>
      </c>
    </row>
    <row r="79" spans="1:5" s="5" customFormat="1" ht="15.7" x14ac:dyDescent="0.25">
      <c r="A79" s="16" t="s">
        <v>13</v>
      </c>
      <c r="B79" s="151" t="s">
        <v>806</v>
      </c>
      <c r="C79" s="151" t="s">
        <v>14</v>
      </c>
      <c r="D79" s="76">
        <f t="shared" ref="D79:E80" si="18">D80</f>
        <v>33</v>
      </c>
      <c r="E79" s="76">
        <f t="shared" si="18"/>
        <v>33</v>
      </c>
    </row>
    <row r="80" spans="1:5" s="5" customFormat="1" ht="15.7" x14ac:dyDescent="0.25">
      <c r="A80" s="10" t="s">
        <v>35</v>
      </c>
      <c r="B80" s="151" t="s">
        <v>806</v>
      </c>
      <c r="C80" s="151" t="s">
        <v>34</v>
      </c>
      <c r="D80" s="76">
        <f t="shared" si="18"/>
        <v>33</v>
      </c>
      <c r="E80" s="76">
        <f t="shared" si="18"/>
        <v>33</v>
      </c>
    </row>
    <row r="81" spans="1:5" s="5" customFormat="1" ht="15.7" x14ac:dyDescent="0.25">
      <c r="A81" s="10" t="s">
        <v>83</v>
      </c>
      <c r="B81" s="151" t="s">
        <v>806</v>
      </c>
      <c r="C81" s="151" t="s">
        <v>84</v>
      </c>
      <c r="D81" s="76">
        <v>33</v>
      </c>
      <c r="E81" s="76">
        <v>33</v>
      </c>
    </row>
    <row r="82" spans="1:5" s="5" customFormat="1" ht="47.05" x14ac:dyDescent="0.25">
      <c r="A82" s="13" t="s">
        <v>810</v>
      </c>
      <c r="B82" s="152" t="s">
        <v>808</v>
      </c>
      <c r="C82" s="152"/>
      <c r="D82" s="76">
        <f t="shared" ref="D82:E82" si="19">D83+D88+D91</f>
        <v>21535</v>
      </c>
      <c r="E82" s="76">
        <f t="shared" si="19"/>
        <v>21535</v>
      </c>
    </row>
    <row r="83" spans="1:5" s="5" customFormat="1" ht="47.05" x14ac:dyDescent="0.25">
      <c r="A83" s="10" t="s">
        <v>30</v>
      </c>
      <c r="B83" s="151" t="s">
        <v>808</v>
      </c>
      <c r="C83" s="151" t="s">
        <v>31</v>
      </c>
      <c r="D83" s="76">
        <f>D84</f>
        <v>11625</v>
      </c>
      <c r="E83" s="76">
        <f>E84</f>
        <v>11625</v>
      </c>
    </row>
    <row r="84" spans="1:5" s="5" customFormat="1" ht="15.7" x14ac:dyDescent="0.25">
      <c r="A84" s="10" t="s">
        <v>33</v>
      </c>
      <c r="B84" s="151" t="s">
        <v>808</v>
      </c>
      <c r="C84" s="151" t="s">
        <v>32</v>
      </c>
      <c r="D84" s="76">
        <f>SUM(D85:D87)</f>
        <v>11625</v>
      </c>
      <c r="E84" s="76">
        <f>SUM(E85:E87)</f>
        <v>11625</v>
      </c>
    </row>
    <row r="85" spans="1:5" s="5" customFormat="1" ht="15.7" x14ac:dyDescent="0.25">
      <c r="A85" s="10" t="s">
        <v>272</v>
      </c>
      <c r="B85" s="151" t="s">
        <v>808</v>
      </c>
      <c r="C85" s="151" t="s">
        <v>90</v>
      </c>
      <c r="D85" s="76">
        <v>7128</v>
      </c>
      <c r="E85" s="76">
        <v>7128</v>
      </c>
    </row>
    <row r="86" spans="1:5" s="5" customFormat="1" ht="15.7" x14ac:dyDescent="0.25">
      <c r="A86" s="10" t="s">
        <v>92</v>
      </c>
      <c r="B86" s="151" t="s">
        <v>808</v>
      </c>
      <c r="C86" s="151" t="s">
        <v>91</v>
      </c>
      <c r="D86" s="76">
        <v>1800</v>
      </c>
      <c r="E86" s="76">
        <v>1800</v>
      </c>
    </row>
    <row r="87" spans="1:5" s="5" customFormat="1" ht="31.4" x14ac:dyDescent="0.25">
      <c r="A87" s="10" t="s">
        <v>167</v>
      </c>
      <c r="B87" s="151" t="s">
        <v>808</v>
      </c>
      <c r="C87" s="151" t="s">
        <v>166</v>
      </c>
      <c r="D87" s="76">
        <v>2697</v>
      </c>
      <c r="E87" s="76">
        <v>2697</v>
      </c>
    </row>
    <row r="88" spans="1:5" s="5" customFormat="1" ht="15.7" x14ac:dyDescent="0.25">
      <c r="A88" s="10" t="s">
        <v>22</v>
      </c>
      <c r="B88" s="151" t="s">
        <v>808</v>
      </c>
      <c r="C88" s="151" t="s">
        <v>15</v>
      </c>
      <c r="D88" s="76">
        <f t="shared" ref="D88:E89" si="20">D89</f>
        <v>9756</v>
      </c>
      <c r="E88" s="76">
        <f t="shared" si="20"/>
        <v>9756</v>
      </c>
    </row>
    <row r="89" spans="1:5" s="5" customFormat="1" ht="31.4" x14ac:dyDescent="0.25">
      <c r="A89" s="10" t="s">
        <v>17</v>
      </c>
      <c r="B89" s="151" t="s">
        <v>808</v>
      </c>
      <c r="C89" s="151" t="s">
        <v>16</v>
      </c>
      <c r="D89" s="76">
        <f t="shared" si="20"/>
        <v>9756</v>
      </c>
      <c r="E89" s="76">
        <f t="shared" si="20"/>
        <v>9756</v>
      </c>
    </row>
    <row r="90" spans="1:5" s="5" customFormat="1" ht="31.4" x14ac:dyDescent="0.25">
      <c r="A90" s="10" t="s">
        <v>79</v>
      </c>
      <c r="B90" s="151" t="s">
        <v>808</v>
      </c>
      <c r="C90" s="151" t="s">
        <v>80</v>
      </c>
      <c r="D90" s="76">
        <v>9756</v>
      </c>
      <c r="E90" s="76">
        <v>9756</v>
      </c>
    </row>
    <row r="91" spans="1:5" s="5" customFormat="1" ht="15.7" x14ac:dyDescent="0.25">
      <c r="A91" s="16" t="s">
        <v>13</v>
      </c>
      <c r="B91" s="151" t="s">
        <v>808</v>
      </c>
      <c r="C91" s="151" t="s">
        <v>14</v>
      </c>
      <c r="D91" s="76">
        <f t="shared" ref="D91:E92" si="21">D92</f>
        <v>154</v>
      </c>
      <c r="E91" s="76">
        <f t="shared" si="21"/>
        <v>154</v>
      </c>
    </row>
    <row r="92" spans="1:5" s="5" customFormat="1" ht="15.7" x14ac:dyDescent="0.25">
      <c r="A92" s="10" t="s">
        <v>35</v>
      </c>
      <c r="B92" s="151" t="s">
        <v>808</v>
      </c>
      <c r="C92" s="151" t="s">
        <v>34</v>
      </c>
      <c r="D92" s="76">
        <f t="shared" si="21"/>
        <v>154</v>
      </c>
      <c r="E92" s="76">
        <f t="shared" si="21"/>
        <v>154</v>
      </c>
    </row>
    <row r="93" spans="1:5" s="5" customFormat="1" ht="15.7" x14ac:dyDescent="0.25">
      <c r="A93" s="10" t="s">
        <v>83</v>
      </c>
      <c r="B93" s="151" t="s">
        <v>808</v>
      </c>
      <c r="C93" s="151" t="s">
        <v>84</v>
      </c>
      <c r="D93" s="76">
        <v>154</v>
      </c>
      <c r="E93" s="76">
        <v>154</v>
      </c>
    </row>
    <row r="94" spans="1:5" s="5" customFormat="1" ht="16.399999999999999" x14ac:dyDescent="0.3">
      <c r="A94" s="19" t="s">
        <v>52</v>
      </c>
      <c r="B94" s="130" t="s">
        <v>276</v>
      </c>
      <c r="C94" s="153"/>
      <c r="D94" s="81">
        <f t="shared" ref="D94:E96" si="22">D95</f>
        <v>6380</v>
      </c>
      <c r="E94" s="81">
        <f t="shared" si="22"/>
        <v>6380</v>
      </c>
    </row>
    <row r="95" spans="1:5" s="5" customFormat="1" ht="31.4" x14ac:dyDescent="0.25">
      <c r="A95" s="17" t="s">
        <v>18</v>
      </c>
      <c r="B95" s="151" t="s">
        <v>276</v>
      </c>
      <c r="C95" s="143" t="s">
        <v>20</v>
      </c>
      <c r="D95" s="76">
        <f t="shared" si="22"/>
        <v>6380</v>
      </c>
      <c r="E95" s="76">
        <f t="shared" si="22"/>
        <v>6380</v>
      </c>
    </row>
    <row r="96" spans="1:5" s="5" customFormat="1" ht="15.7" x14ac:dyDescent="0.25">
      <c r="A96" s="20" t="s">
        <v>25</v>
      </c>
      <c r="B96" s="151" t="s">
        <v>276</v>
      </c>
      <c r="C96" s="143" t="s">
        <v>26</v>
      </c>
      <c r="D96" s="76">
        <f t="shared" si="22"/>
        <v>6380</v>
      </c>
      <c r="E96" s="76">
        <f t="shared" si="22"/>
        <v>6380</v>
      </c>
    </row>
    <row r="97" spans="1:5" s="5" customFormat="1" ht="15.7" x14ac:dyDescent="0.25">
      <c r="A97" s="17" t="s">
        <v>85</v>
      </c>
      <c r="B97" s="151" t="s">
        <v>276</v>
      </c>
      <c r="C97" s="145" t="s">
        <v>86</v>
      </c>
      <c r="D97" s="76">
        <v>6380</v>
      </c>
      <c r="E97" s="76">
        <v>6380</v>
      </c>
    </row>
    <row r="98" spans="1:5" s="5" customFormat="1" ht="16.399999999999999" x14ac:dyDescent="0.3">
      <c r="A98" s="21" t="s">
        <v>113</v>
      </c>
      <c r="B98" s="140" t="s">
        <v>277</v>
      </c>
      <c r="C98" s="153"/>
      <c r="D98" s="81">
        <f>D99+D103+D107</f>
        <v>88175</v>
      </c>
      <c r="E98" s="81">
        <f>E99+E103+E107</f>
        <v>118520</v>
      </c>
    </row>
    <row r="99" spans="1:5" s="5" customFormat="1" ht="31.4" x14ac:dyDescent="0.25">
      <c r="A99" s="22" t="s">
        <v>114</v>
      </c>
      <c r="B99" s="142" t="s">
        <v>278</v>
      </c>
      <c r="C99" s="147"/>
      <c r="D99" s="82">
        <f t="shared" ref="D99:E101" si="23">D100</f>
        <v>0</v>
      </c>
      <c r="E99" s="82">
        <f t="shared" si="23"/>
        <v>30345</v>
      </c>
    </row>
    <row r="100" spans="1:5" s="5" customFormat="1" ht="31.4" x14ac:dyDescent="0.25">
      <c r="A100" s="17" t="s">
        <v>18</v>
      </c>
      <c r="B100" s="154" t="s">
        <v>278</v>
      </c>
      <c r="C100" s="145" t="s">
        <v>20</v>
      </c>
      <c r="D100" s="76">
        <f t="shared" si="23"/>
        <v>0</v>
      </c>
      <c r="E100" s="76">
        <f t="shared" si="23"/>
        <v>30345</v>
      </c>
    </row>
    <row r="101" spans="1:5" s="5" customFormat="1" ht="15.7" x14ac:dyDescent="0.25">
      <c r="A101" s="17" t="s">
        <v>25</v>
      </c>
      <c r="B101" s="154" t="s">
        <v>278</v>
      </c>
      <c r="C101" s="145" t="s">
        <v>26</v>
      </c>
      <c r="D101" s="76">
        <f t="shared" si="23"/>
        <v>0</v>
      </c>
      <c r="E101" s="76">
        <f t="shared" si="23"/>
        <v>30345</v>
      </c>
    </row>
    <row r="102" spans="1:5" s="5" customFormat="1" ht="15.7" x14ac:dyDescent="0.25">
      <c r="A102" s="17" t="s">
        <v>85</v>
      </c>
      <c r="B102" s="154" t="s">
        <v>278</v>
      </c>
      <c r="C102" s="145" t="s">
        <v>86</v>
      </c>
      <c r="D102" s="76">
        <v>0</v>
      </c>
      <c r="E102" s="76">
        <v>30345</v>
      </c>
    </row>
    <row r="103" spans="1:5" s="5" customFormat="1" ht="15.7" x14ac:dyDescent="0.25">
      <c r="A103" s="23" t="s">
        <v>115</v>
      </c>
      <c r="B103" s="142" t="s">
        <v>279</v>
      </c>
      <c r="C103" s="147"/>
      <c r="D103" s="86">
        <f t="shared" ref="D103:E105" si="24">D104</f>
        <v>70335</v>
      </c>
      <c r="E103" s="86">
        <f t="shared" si="24"/>
        <v>70335</v>
      </c>
    </row>
    <row r="104" spans="1:5" s="5" customFormat="1" ht="31.4" x14ac:dyDescent="0.25">
      <c r="A104" s="17" t="s">
        <v>18</v>
      </c>
      <c r="B104" s="154" t="s">
        <v>279</v>
      </c>
      <c r="C104" s="145" t="s">
        <v>20</v>
      </c>
      <c r="D104" s="83">
        <f t="shared" si="24"/>
        <v>70335</v>
      </c>
      <c r="E104" s="83">
        <f t="shared" si="24"/>
        <v>70335</v>
      </c>
    </row>
    <row r="105" spans="1:5" s="5" customFormat="1" ht="15.7" x14ac:dyDescent="0.25">
      <c r="A105" s="17" t="s">
        <v>25</v>
      </c>
      <c r="B105" s="154" t="s">
        <v>279</v>
      </c>
      <c r="C105" s="145" t="s">
        <v>26</v>
      </c>
      <c r="D105" s="83">
        <f t="shared" si="24"/>
        <v>70335</v>
      </c>
      <c r="E105" s="83">
        <f t="shared" si="24"/>
        <v>70335</v>
      </c>
    </row>
    <row r="106" spans="1:5" s="5" customFormat="1" ht="15.7" x14ac:dyDescent="0.25">
      <c r="A106" s="17" t="s">
        <v>85</v>
      </c>
      <c r="B106" s="154" t="s">
        <v>279</v>
      </c>
      <c r="C106" s="145" t="s">
        <v>86</v>
      </c>
      <c r="D106" s="92">
        <v>70335</v>
      </c>
      <c r="E106" s="92">
        <v>70335</v>
      </c>
    </row>
    <row r="107" spans="1:5" s="5" customFormat="1" ht="15.7" x14ac:dyDescent="0.25">
      <c r="A107" s="22" t="s">
        <v>116</v>
      </c>
      <c r="B107" s="142" t="s">
        <v>280</v>
      </c>
      <c r="C107" s="147"/>
      <c r="D107" s="86">
        <f>D108+D111+D113</f>
        <v>17840</v>
      </c>
      <c r="E107" s="86">
        <f>E108+E111+E113</f>
        <v>17840</v>
      </c>
    </row>
    <row r="108" spans="1:5" s="5" customFormat="1" ht="15.7" x14ac:dyDescent="0.25">
      <c r="A108" s="17" t="s">
        <v>22</v>
      </c>
      <c r="B108" s="154" t="s">
        <v>280</v>
      </c>
      <c r="C108" s="145" t="s">
        <v>15</v>
      </c>
      <c r="D108" s="83">
        <f t="shared" ref="D108:E109" si="25">D109</f>
        <v>660</v>
      </c>
      <c r="E108" s="83">
        <f t="shared" si="25"/>
        <v>660</v>
      </c>
    </row>
    <row r="109" spans="1:5" s="5" customFormat="1" ht="31.4" x14ac:dyDescent="0.25">
      <c r="A109" s="17" t="s">
        <v>17</v>
      </c>
      <c r="B109" s="154" t="s">
        <v>280</v>
      </c>
      <c r="C109" s="145" t="s">
        <v>16</v>
      </c>
      <c r="D109" s="83">
        <f t="shared" si="25"/>
        <v>660</v>
      </c>
      <c r="E109" s="83">
        <f t="shared" si="25"/>
        <v>660</v>
      </c>
    </row>
    <row r="110" spans="1:5" s="5" customFormat="1" ht="31.4" x14ac:dyDescent="0.25">
      <c r="A110" s="16" t="s">
        <v>79</v>
      </c>
      <c r="B110" s="154" t="s">
        <v>280</v>
      </c>
      <c r="C110" s="143" t="s">
        <v>80</v>
      </c>
      <c r="D110" s="93">
        <v>660</v>
      </c>
      <c r="E110" s="93">
        <v>660</v>
      </c>
    </row>
    <row r="111" spans="1:5" s="5" customFormat="1" ht="15.7" x14ac:dyDescent="0.25">
      <c r="A111" s="10" t="s">
        <v>23</v>
      </c>
      <c r="B111" s="154" t="s">
        <v>280</v>
      </c>
      <c r="C111" s="143" t="s">
        <v>24</v>
      </c>
      <c r="D111" s="83">
        <f>D112</f>
        <v>830</v>
      </c>
      <c r="E111" s="83">
        <f>E112</f>
        <v>830</v>
      </c>
    </row>
    <row r="112" spans="1:5" s="5" customFormat="1" ht="15.7" x14ac:dyDescent="0.25">
      <c r="A112" s="16" t="s">
        <v>564</v>
      </c>
      <c r="B112" s="154" t="s">
        <v>280</v>
      </c>
      <c r="C112" s="143" t="s">
        <v>563</v>
      </c>
      <c r="D112" s="83">
        <f>650+180</f>
        <v>830</v>
      </c>
      <c r="E112" s="83">
        <f>650+180</f>
        <v>830</v>
      </c>
    </row>
    <row r="113" spans="1:5" s="5" customFormat="1" ht="31.4" x14ac:dyDescent="0.25">
      <c r="A113" s="17" t="s">
        <v>18</v>
      </c>
      <c r="B113" s="154" t="s">
        <v>280</v>
      </c>
      <c r="C113" s="145" t="s">
        <v>20</v>
      </c>
      <c r="D113" s="83">
        <f t="shared" ref="D113:E114" si="26">D114</f>
        <v>16350</v>
      </c>
      <c r="E113" s="83">
        <f t="shared" si="26"/>
        <v>16350</v>
      </c>
    </row>
    <row r="114" spans="1:5" s="5" customFormat="1" ht="15.7" x14ac:dyDescent="0.25">
      <c r="A114" s="17" t="s">
        <v>25</v>
      </c>
      <c r="B114" s="154" t="s">
        <v>280</v>
      </c>
      <c r="C114" s="145" t="s">
        <v>26</v>
      </c>
      <c r="D114" s="83">
        <f t="shared" si="26"/>
        <v>16350</v>
      </c>
      <c r="E114" s="83">
        <f t="shared" si="26"/>
        <v>16350</v>
      </c>
    </row>
    <row r="115" spans="1:5" s="5" customFormat="1" ht="15.7" x14ac:dyDescent="0.25">
      <c r="A115" s="17" t="s">
        <v>85</v>
      </c>
      <c r="B115" s="154" t="s">
        <v>280</v>
      </c>
      <c r="C115" s="145" t="s">
        <v>86</v>
      </c>
      <c r="D115" s="83">
        <v>16350</v>
      </c>
      <c r="E115" s="83">
        <v>16350</v>
      </c>
    </row>
    <row r="116" spans="1:5" s="5" customFormat="1" ht="31.4" x14ac:dyDescent="0.25">
      <c r="A116" s="22" t="s">
        <v>147</v>
      </c>
      <c r="B116" s="142" t="s">
        <v>608</v>
      </c>
      <c r="C116" s="147"/>
      <c r="D116" s="86">
        <f>D117+D121+D125+D129</f>
        <v>613184.15999999992</v>
      </c>
      <c r="E116" s="86">
        <f>E117+E121+E125+E129</f>
        <v>524512.25</v>
      </c>
    </row>
    <row r="117" spans="1:5" s="5" customFormat="1" ht="46.55" customHeight="1" x14ac:dyDescent="0.2">
      <c r="A117" s="24" t="s">
        <v>784</v>
      </c>
      <c r="B117" s="144" t="s">
        <v>281</v>
      </c>
      <c r="C117" s="147"/>
      <c r="D117" s="86">
        <f t="shared" ref="D117:E119" si="27">D118</f>
        <v>200000</v>
      </c>
      <c r="E117" s="86">
        <f t="shared" si="27"/>
        <v>280000</v>
      </c>
    </row>
    <row r="118" spans="1:5" s="5" customFormat="1" ht="15.7" x14ac:dyDescent="0.25">
      <c r="A118" s="25" t="s">
        <v>366</v>
      </c>
      <c r="B118" s="154" t="s">
        <v>281</v>
      </c>
      <c r="C118" s="145" t="s">
        <v>37</v>
      </c>
      <c r="D118" s="83">
        <f t="shared" si="27"/>
        <v>200000</v>
      </c>
      <c r="E118" s="83">
        <f t="shared" si="27"/>
        <v>280000</v>
      </c>
    </row>
    <row r="119" spans="1:5" s="5" customFormat="1" ht="15.7" x14ac:dyDescent="0.25">
      <c r="A119" s="20" t="s">
        <v>36</v>
      </c>
      <c r="B119" s="154" t="s">
        <v>281</v>
      </c>
      <c r="C119" s="145">
        <v>410</v>
      </c>
      <c r="D119" s="83">
        <f t="shared" si="27"/>
        <v>200000</v>
      </c>
      <c r="E119" s="83">
        <f t="shared" si="27"/>
        <v>280000</v>
      </c>
    </row>
    <row r="120" spans="1:5" s="5" customFormat="1" ht="31.4" x14ac:dyDescent="0.25">
      <c r="A120" s="20" t="s">
        <v>98</v>
      </c>
      <c r="B120" s="154" t="s">
        <v>281</v>
      </c>
      <c r="C120" s="145" t="s">
        <v>99</v>
      </c>
      <c r="D120" s="83">
        <v>200000</v>
      </c>
      <c r="E120" s="83">
        <v>280000</v>
      </c>
    </row>
    <row r="121" spans="1:5" s="5" customFormat="1" ht="42.1" customHeight="1" x14ac:dyDescent="0.25">
      <c r="A121" s="26" t="s">
        <v>785</v>
      </c>
      <c r="B121" s="144" t="s">
        <v>609</v>
      </c>
      <c r="C121" s="147"/>
      <c r="D121" s="86">
        <f t="shared" ref="D121:E123" si="28">D122</f>
        <v>122920</v>
      </c>
      <c r="E121" s="86">
        <f t="shared" si="28"/>
        <v>0</v>
      </c>
    </row>
    <row r="122" spans="1:5" s="5" customFormat="1" ht="15.7" x14ac:dyDescent="0.25">
      <c r="A122" s="25" t="s">
        <v>366</v>
      </c>
      <c r="B122" s="154" t="s">
        <v>609</v>
      </c>
      <c r="C122" s="145" t="s">
        <v>37</v>
      </c>
      <c r="D122" s="83">
        <f t="shared" si="28"/>
        <v>122920</v>
      </c>
      <c r="E122" s="83">
        <f t="shared" si="28"/>
        <v>0</v>
      </c>
    </row>
    <row r="123" spans="1:5" s="5" customFormat="1" ht="15.7" x14ac:dyDescent="0.25">
      <c r="A123" s="20" t="s">
        <v>36</v>
      </c>
      <c r="B123" s="154" t="s">
        <v>609</v>
      </c>
      <c r="C123" s="145">
        <v>410</v>
      </c>
      <c r="D123" s="83">
        <f t="shared" si="28"/>
        <v>122920</v>
      </c>
      <c r="E123" s="83">
        <f t="shared" si="28"/>
        <v>0</v>
      </c>
    </row>
    <row r="124" spans="1:5" s="5" customFormat="1" ht="31.4" x14ac:dyDescent="0.25">
      <c r="A124" s="20" t="s">
        <v>98</v>
      </c>
      <c r="B124" s="154" t="s">
        <v>609</v>
      </c>
      <c r="C124" s="145" t="s">
        <v>99</v>
      </c>
      <c r="D124" s="83">
        <v>122920</v>
      </c>
      <c r="E124" s="83">
        <v>0</v>
      </c>
    </row>
    <row r="125" spans="1:5" s="5" customFormat="1" ht="51.7" customHeight="1" x14ac:dyDescent="0.2">
      <c r="A125" s="24" t="s">
        <v>786</v>
      </c>
      <c r="B125" s="144" t="s">
        <v>610</v>
      </c>
      <c r="C125" s="147"/>
      <c r="D125" s="86">
        <f t="shared" ref="D125:E127" si="29">D126</f>
        <v>20264.16</v>
      </c>
      <c r="E125" s="86">
        <f t="shared" si="29"/>
        <v>44512.25</v>
      </c>
    </row>
    <row r="126" spans="1:5" s="5" customFormat="1" ht="15.7" x14ac:dyDescent="0.25">
      <c r="A126" s="25" t="s">
        <v>366</v>
      </c>
      <c r="B126" s="154" t="s">
        <v>610</v>
      </c>
      <c r="C126" s="145" t="s">
        <v>37</v>
      </c>
      <c r="D126" s="83">
        <f t="shared" si="29"/>
        <v>20264.16</v>
      </c>
      <c r="E126" s="83">
        <f t="shared" si="29"/>
        <v>44512.25</v>
      </c>
    </row>
    <row r="127" spans="1:5" s="5" customFormat="1" ht="15.7" x14ac:dyDescent="0.25">
      <c r="A127" s="20" t="s">
        <v>36</v>
      </c>
      <c r="B127" s="154" t="s">
        <v>610</v>
      </c>
      <c r="C127" s="145">
        <v>410</v>
      </c>
      <c r="D127" s="83">
        <f t="shared" si="29"/>
        <v>20264.16</v>
      </c>
      <c r="E127" s="83">
        <f t="shared" si="29"/>
        <v>44512.25</v>
      </c>
    </row>
    <row r="128" spans="1:5" s="5" customFormat="1" ht="31.4" x14ac:dyDescent="0.25">
      <c r="A128" s="20" t="s">
        <v>98</v>
      </c>
      <c r="B128" s="154" t="s">
        <v>610</v>
      </c>
      <c r="C128" s="145" t="s">
        <v>99</v>
      </c>
      <c r="D128" s="83">
        <v>20264.16</v>
      </c>
      <c r="E128" s="83">
        <v>44512.25</v>
      </c>
    </row>
    <row r="129" spans="1:5" s="5" customFormat="1" ht="42.1" customHeight="1" x14ac:dyDescent="0.2">
      <c r="A129" s="27" t="s">
        <v>787</v>
      </c>
      <c r="B129" s="144" t="s">
        <v>611</v>
      </c>
      <c r="C129" s="147"/>
      <c r="D129" s="86">
        <f t="shared" ref="D129:E131" si="30">D130</f>
        <v>270000</v>
      </c>
      <c r="E129" s="86">
        <f t="shared" si="30"/>
        <v>200000</v>
      </c>
    </row>
    <row r="130" spans="1:5" s="5" customFormat="1" ht="15.7" x14ac:dyDescent="0.25">
      <c r="A130" s="25" t="s">
        <v>366</v>
      </c>
      <c r="B130" s="154" t="s">
        <v>611</v>
      </c>
      <c r="C130" s="145" t="s">
        <v>37</v>
      </c>
      <c r="D130" s="83">
        <f t="shared" si="30"/>
        <v>270000</v>
      </c>
      <c r="E130" s="83">
        <f t="shared" si="30"/>
        <v>200000</v>
      </c>
    </row>
    <row r="131" spans="1:5" s="5" customFormat="1" ht="15.7" x14ac:dyDescent="0.25">
      <c r="A131" s="20" t="s">
        <v>36</v>
      </c>
      <c r="B131" s="154" t="s">
        <v>611</v>
      </c>
      <c r="C131" s="145">
        <v>410</v>
      </c>
      <c r="D131" s="83">
        <f t="shared" si="30"/>
        <v>270000</v>
      </c>
      <c r="E131" s="83">
        <f t="shared" si="30"/>
        <v>200000</v>
      </c>
    </row>
    <row r="132" spans="1:5" s="5" customFormat="1" ht="31.4" x14ac:dyDescent="0.25">
      <c r="A132" s="20" t="s">
        <v>98</v>
      </c>
      <c r="B132" s="154" t="s">
        <v>611</v>
      </c>
      <c r="C132" s="145" t="s">
        <v>99</v>
      </c>
      <c r="D132" s="83">
        <v>270000</v>
      </c>
      <c r="E132" s="83">
        <v>200000</v>
      </c>
    </row>
    <row r="133" spans="1:5" s="5" customFormat="1" ht="109.8" x14ac:dyDescent="0.25">
      <c r="A133" s="22" t="s">
        <v>149</v>
      </c>
      <c r="B133" s="142" t="s">
        <v>282</v>
      </c>
      <c r="C133" s="147"/>
      <c r="D133" s="86">
        <f>D134</f>
        <v>1432011</v>
      </c>
      <c r="E133" s="86">
        <f>E134</f>
        <v>1432011</v>
      </c>
    </row>
    <row r="134" spans="1:5" s="5" customFormat="1" ht="31.4" x14ac:dyDescent="0.25">
      <c r="A134" s="17" t="s">
        <v>18</v>
      </c>
      <c r="B134" s="144" t="s">
        <v>282</v>
      </c>
      <c r="C134" s="145" t="s">
        <v>20</v>
      </c>
      <c r="D134" s="85">
        <f>D136</f>
        <v>1432011</v>
      </c>
      <c r="E134" s="85">
        <f>E136</f>
        <v>1432011</v>
      </c>
    </row>
    <row r="135" spans="1:5" s="5" customFormat="1" ht="15.7" x14ac:dyDescent="0.25">
      <c r="A135" s="17" t="s">
        <v>25</v>
      </c>
      <c r="B135" s="144" t="s">
        <v>282</v>
      </c>
      <c r="C135" s="145" t="s">
        <v>26</v>
      </c>
      <c r="D135" s="85">
        <f>D136</f>
        <v>1432011</v>
      </c>
      <c r="E135" s="85">
        <f>E136</f>
        <v>1432011</v>
      </c>
    </row>
    <row r="136" spans="1:5" s="5" customFormat="1" ht="47.05" x14ac:dyDescent="0.25">
      <c r="A136" s="14" t="s">
        <v>102</v>
      </c>
      <c r="B136" s="144" t="s">
        <v>282</v>
      </c>
      <c r="C136" s="143" t="s">
        <v>103</v>
      </c>
      <c r="D136" s="83">
        <v>1432011</v>
      </c>
      <c r="E136" s="83">
        <v>1432011</v>
      </c>
    </row>
    <row r="137" spans="1:5" s="5" customFormat="1" ht="125.5" x14ac:dyDescent="0.25">
      <c r="A137" s="22" t="s">
        <v>117</v>
      </c>
      <c r="B137" s="142" t="s">
        <v>283</v>
      </c>
      <c r="C137" s="147"/>
      <c r="D137" s="86">
        <f t="shared" ref="D137:E139" si="31">D138</f>
        <v>166380</v>
      </c>
      <c r="E137" s="86">
        <f t="shared" si="31"/>
        <v>166380</v>
      </c>
    </row>
    <row r="138" spans="1:5" s="5" customFormat="1" ht="31.4" x14ac:dyDescent="0.25">
      <c r="A138" s="17" t="s">
        <v>18</v>
      </c>
      <c r="B138" s="144" t="s">
        <v>283</v>
      </c>
      <c r="C138" s="155">
        <v>600</v>
      </c>
      <c r="D138" s="85">
        <f t="shared" si="31"/>
        <v>166380</v>
      </c>
      <c r="E138" s="85">
        <f t="shared" si="31"/>
        <v>166380</v>
      </c>
    </row>
    <row r="139" spans="1:5" s="5" customFormat="1" ht="31.4" x14ac:dyDescent="0.25">
      <c r="A139" s="20" t="s">
        <v>28</v>
      </c>
      <c r="B139" s="144" t="s">
        <v>283</v>
      </c>
      <c r="C139" s="155">
        <v>630</v>
      </c>
      <c r="D139" s="85">
        <f t="shared" si="31"/>
        <v>166380</v>
      </c>
      <c r="E139" s="85">
        <f t="shared" si="31"/>
        <v>166380</v>
      </c>
    </row>
    <row r="140" spans="1:5" s="5" customFormat="1" ht="34.6" customHeight="1" x14ac:dyDescent="0.25">
      <c r="A140" s="14" t="s">
        <v>621</v>
      </c>
      <c r="B140" s="144" t="s">
        <v>283</v>
      </c>
      <c r="C140" s="155">
        <v>631</v>
      </c>
      <c r="D140" s="85">
        <v>166380</v>
      </c>
      <c r="E140" s="85">
        <v>166380</v>
      </c>
    </row>
    <row r="141" spans="1:5" s="5" customFormat="1" ht="62.75" x14ac:dyDescent="0.25">
      <c r="A141" s="22" t="s">
        <v>118</v>
      </c>
      <c r="B141" s="142" t="s">
        <v>284</v>
      </c>
      <c r="C141" s="147"/>
      <c r="D141" s="86">
        <f>D142</f>
        <v>110638</v>
      </c>
      <c r="E141" s="86">
        <f>E142</f>
        <v>110638</v>
      </c>
    </row>
    <row r="142" spans="1:5" s="5" customFormat="1" ht="31.4" x14ac:dyDescent="0.25">
      <c r="A142" s="17" t="s">
        <v>18</v>
      </c>
      <c r="B142" s="154" t="s">
        <v>284</v>
      </c>
      <c r="C142" s="145" t="s">
        <v>20</v>
      </c>
      <c r="D142" s="83">
        <f>D143+D145</f>
        <v>110638</v>
      </c>
      <c r="E142" s="83">
        <f>E143+E145</f>
        <v>110638</v>
      </c>
    </row>
    <row r="143" spans="1:5" s="5" customFormat="1" ht="15.7" x14ac:dyDescent="0.25">
      <c r="A143" s="17" t="s">
        <v>25</v>
      </c>
      <c r="B143" s="154" t="s">
        <v>284</v>
      </c>
      <c r="C143" s="145" t="s">
        <v>26</v>
      </c>
      <c r="D143" s="83">
        <f>D144</f>
        <v>103638</v>
      </c>
      <c r="E143" s="83">
        <f>E144</f>
        <v>103638</v>
      </c>
    </row>
    <row r="144" spans="1:5" s="5" customFormat="1" ht="15.7" x14ac:dyDescent="0.25">
      <c r="A144" s="17" t="s">
        <v>85</v>
      </c>
      <c r="B144" s="154" t="s">
        <v>284</v>
      </c>
      <c r="C144" s="145" t="s">
        <v>86</v>
      </c>
      <c r="D144" s="83">
        <v>103638</v>
      </c>
      <c r="E144" s="83">
        <v>103638</v>
      </c>
    </row>
    <row r="145" spans="1:5" s="5" customFormat="1" ht="31.4" x14ac:dyDescent="0.25">
      <c r="A145" s="20" t="s">
        <v>28</v>
      </c>
      <c r="B145" s="154" t="s">
        <v>284</v>
      </c>
      <c r="C145" s="145" t="s">
        <v>0</v>
      </c>
      <c r="D145" s="83">
        <f>D146</f>
        <v>7000</v>
      </c>
      <c r="E145" s="83">
        <f>E146</f>
        <v>7000</v>
      </c>
    </row>
    <row r="146" spans="1:5" s="5" customFormat="1" ht="38.35" customHeight="1" x14ac:dyDescent="0.25">
      <c r="A146" s="14" t="s">
        <v>621</v>
      </c>
      <c r="B146" s="154" t="s">
        <v>284</v>
      </c>
      <c r="C146" s="155">
        <v>631</v>
      </c>
      <c r="D146" s="83">
        <v>7000</v>
      </c>
      <c r="E146" s="83">
        <v>7000</v>
      </c>
    </row>
    <row r="147" spans="1:5" s="5" customFormat="1" ht="47.05" x14ac:dyDescent="0.25">
      <c r="A147" s="22" t="s">
        <v>373</v>
      </c>
      <c r="B147" s="142" t="s">
        <v>372</v>
      </c>
      <c r="C147" s="147"/>
      <c r="D147" s="86">
        <f t="shared" ref="D147:E149" si="32">D148</f>
        <v>1731</v>
      </c>
      <c r="E147" s="86">
        <f t="shared" si="32"/>
        <v>1731</v>
      </c>
    </row>
    <row r="148" spans="1:5" s="5" customFormat="1" ht="15.7" x14ac:dyDescent="0.25">
      <c r="A148" s="17" t="s">
        <v>23</v>
      </c>
      <c r="B148" s="144" t="s">
        <v>372</v>
      </c>
      <c r="C148" s="145" t="s">
        <v>24</v>
      </c>
      <c r="D148" s="85">
        <f t="shared" si="32"/>
        <v>1731</v>
      </c>
      <c r="E148" s="85">
        <f t="shared" si="32"/>
        <v>1731</v>
      </c>
    </row>
    <row r="149" spans="1:5" s="5" customFormat="1" ht="15.7" x14ac:dyDescent="0.25">
      <c r="A149" s="17" t="s">
        <v>129</v>
      </c>
      <c r="B149" s="144" t="s">
        <v>372</v>
      </c>
      <c r="C149" s="145" t="s">
        <v>150</v>
      </c>
      <c r="D149" s="85">
        <f t="shared" si="32"/>
        <v>1731</v>
      </c>
      <c r="E149" s="85">
        <f t="shared" si="32"/>
        <v>1731</v>
      </c>
    </row>
    <row r="150" spans="1:5" s="5" customFormat="1" ht="31.4" x14ac:dyDescent="0.25">
      <c r="A150" s="17" t="s">
        <v>138</v>
      </c>
      <c r="B150" s="144" t="s">
        <v>372</v>
      </c>
      <c r="C150" s="145" t="s">
        <v>151</v>
      </c>
      <c r="D150" s="83">
        <v>1731</v>
      </c>
      <c r="E150" s="83">
        <v>1731</v>
      </c>
    </row>
    <row r="151" spans="1:5" s="5" customFormat="1" ht="47.05" x14ac:dyDescent="0.25">
      <c r="A151" s="13" t="s">
        <v>811</v>
      </c>
      <c r="B151" s="152" t="s">
        <v>615</v>
      </c>
      <c r="C151" s="156"/>
      <c r="D151" s="86">
        <f>D152+D157+D160</f>
        <v>2130</v>
      </c>
      <c r="E151" s="86">
        <f>E152+E157+E160</f>
        <v>2130</v>
      </c>
    </row>
    <row r="152" spans="1:5" s="5" customFormat="1" ht="47.05" x14ac:dyDescent="0.25">
      <c r="A152" s="10" t="s">
        <v>30</v>
      </c>
      <c r="B152" s="151" t="s">
        <v>615</v>
      </c>
      <c r="C152" s="151" t="s">
        <v>31</v>
      </c>
      <c r="D152" s="83">
        <f>D153</f>
        <v>911</v>
      </c>
      <c r="E152" s="83">
        <f>E153</f>
        <v>911</v>
      </c>
    </row>
    <row r="153" spans="1:5" s="5" customFormat="1" ht="15.7" x14ac:dyDescent="0.25">
      <c r="A153" s="10" t="s">
        <v>33</v>
      </c>
      <c r="B153" s="151" t="s">
        <v>615</v>
      </c>
      <c r="C153" s="151" t="s">
        <v>32</v>
      </c>
      <c r="D153" s="83">
        <f>SUM(D154:D156)</f>
        <v>911</v>
      </c>
      <c r="E153" s="83">
        <f>SUM(E154:E156)</f>
        <v>911</v>
      </c>
    </row>
    <row r="154" spans="1:5" s="5" customFormat="1" ht="15.7" x14ac:dyDescent="0.25">
      <c r="A154" s="10" t="s">
        <v>272</v>
      </c>
      <c r="B154" s="151" t="s">
        <v>615</v>
      </c>
      <c r="C154" s="151" t="s">
        <v>90</v>
      </c>
      <c r="D154" s="83">
        <v>520</v>
      </c>
      <c r="E154" s="83">
        <v>520</v>
      </c>
    </row>
    <row r="155" spans="1:5" s="5" customFormat="1" ht="15.7" x14ac:dyDescent="0.25">
      <c r="A155" s="10" t="s">
        <v>92</v>
      </c>
      <c r="B155" s="151" t="s">
        <v>615</v>
      </c>
      <c r="C155" s="151" t="s">
        <v>91</v>
      </c>
      <c r="D155" s="83">
        <v>180</v>
      </c>
      <c r="E155" s="83">
        <v>180</v>
      </c>
    </row>
    <row r="156" spans="1:5" s="5" customFormat="1" ht="31.4" x14ac:dyDescent="0.25">
      <c r="A156" s="10" t="s">
        <v>167</v>
      </c>
      <c r="B156" s="151" t="s">
        <v>615</v>
      </c>
      <c r="C156" s="151" t="s">
        <v>166</v>
      </c>
      <c r="D156" s="83">
        <v>211</v>
      </c>
      <c r="E156" s="83">
        <v>211</v>
      </c>
    </row>
    <row r="157" spans="1:5" s="5" customFormat="1" ht="15.7" x14ac:dyDescent="0.25">
      <c r="A157" s="10" t="s">
        <v>22</v>
      </c>
      <c r="B157" s="151" t="s">
        <v>615</v>
      </c>
      <c r="C157" s="151" t="s">
        <v>15</v>
      </c>
      <c r="D157" s="83">
        <f t="shared" ref="D157:E158" si="33">D158</f>
        <v>1203</v>
      </c>
      <c r="E157" s="83">
        <f t="shared" si="33"/>
        <v>1203</v>
      </c>
    </row>
    <row r="158" spans="1:5" s="5" customFormat="1" ht="31.4" x14ac:dyDescent="0.25">
      <c r="A158" s="10" t="s">
        <v>17</v>
      </c>
      <c r="B158" s="151" t="s">
        <v>615</v>
      </c>
      <c r="C158" s="151" t="s">
        <v>16</v>
      </c>
      <c r="D158" s="83">
        <f t="shared" si="33"/>
        <v>1203</v>
      </c>
      <c r="E158" s="83">
        <f t="shared" si="33"/>
        <v>1203</v>
      </c>
    </row>
    <row r="159" spans="1:5" s="5" customFormat="1" ht="31.4" x14ac:dyDescent="0.25">
      <c r="A159" s="10" t="s">
        <v>79</v>
      </c>
      <c r="B159" s="151" t="s">
        <v>615</v>
      </c>
      <c r="C159" s="151" t="s">
        <v>80</v>
      </c>
      <c r="D159" s="83">
        <v>1203</v>
      </c>
      <c r="E159" s="83">
        <v>1203</v>
      </c>
    </row>
    <row r="160" spans="1:5" s="5" customFormat="1" ht="15.7" x14ac:dyDescent="0.25">
      <c r="A160" s="16" t="s">
        <v>13</v>
      </c>
      <c r="B160" s="151" t="s">
        <v>615</v>
      </c>
      <c r="C160" s="151" t="s">
        <v>14</v>
      </c>
      <c r="D160" s="83">
        <f t="shared" ref="D160:E161" si="34">D161</f>
        <v>16</v>
      </c>
      <c r="E160" s="83">
        <f t="shared" si="34"/>
        <v>16</v>
      </c>
    </row>
    <row r="161" spans="1:5" s="5" customFormat="1" ht="15.7" x14ac:dyDescent="0.25">
      <c r="A161" s="10" t="s">
        <v>35</v>
      </c>
      <c r="B161" s="151" t="s">
        <v>615</v>
      </c>
      <c r="C161" s="151" t="s">
        <v>34</v>
      </c>
      <c r="D161" s="83">
        <f t="shared" si="34"/>
        <v>16</v>
      </c>
      <c r="E161" s="83">
        <f t="shared" si="34"/>
        <v>16</v>
      </c>
    </row>
    <row r="162" spans="1:5" s="5" customFormat="1" ht="15.7" x14ac:dyDescent="0.25">
      <c r="A162" s="10" t="s">
        <v>83</v>
      </c>
      <c r="B162" s="151" t="s">
        <v>615</v>
      </c>
      <c r="C162" s="151" t="s">
        <v>84</v>
      </c>
      <c r="D162" s="83">
        <v>16</v>
      </c>
      <c r="E162" s="83">
        <v>16</v>
      </c>
    </row>
    <row r="163" spans="1:5" s="5" customFormat="1" ht="47.05" x14ac:dyDescent="0.2">
      <c r="A163" s="129" t="s">
        <v>802</v>
      </c>
      <c r="B163" s="142" t="s">
        <v>571</v>
      </c>
      <c r="C163" s="147"/>
      <c r="D163" s="86">
        <f t="shared" ref="D163:E165" si="35">D164</f>
        <v>81056.63</v>
      </c>
      <c r="E163" s="86">
        <f t="shared" si="35"/>
        <v>178048.99</v>
      </c>
    </row>
    <row r="164" spans="1:5" s="5" customFormat="1" ht="15.7" x14ac:dyDescent="0.25">
      <c r="A164" s="25" t="s">
        <v>366</v>
      </c>
      <c r="B164" s="154" t="s">
        <v>571</v>
      </c>
      <c r="C164" s="145" t="s">
        <v>37</v>
      </c>
      <c r="D164" s="83">
        <f t="shared" si="35"/>
        <v>81056.63</v>
      </c>
      <c r="E164" s="83">
        <f t="shared" si="35"/>
        <v>178048.99</v>
      </c>
    </row>
    <row r="165" spans="1:5" s="5" customFormat="1" ht="15.7" x14ac:dyDescent="0.25">
      <c r="A165" s="20" t="s">
        <v>36</v>
      </c>
      <c r="B165" s="154" t="s">
        <v>571</v>
      </c>
      <c r="C165" s="145">
        <v>410</v>
      </c>
      <c r="D165" s="83">
        <f t="shared" si="35"/>
        <v>81056.63</v>
      </c>
      <c r="E165" s="83">
        <f t="shared" si="35"/>
        <v>178048.99</v>
      </c>
    </row>
    <row r="166" spans="1:5" s="5" customFormat="1" ht="31.4" x14ac:dyDescent="0.25">
      <c r="A166" s="20" t="s">
        <v>98</v>
      </c>
      <c r="B166" s="154" t="s">
        <v>571</v>
      </c>
      <c r="C166" s="145" t="s">
        <v>99</v>
      </c>
      <c r="D166" s="83">
        <v>81056.63</v>
      </c>
      <c r="E166" s="83">
        <v>178048.99</v>
      </c>
    </row>
    <row r="167" spans="1:5" s="5" customFormat="1" ht="31.4" x14ac:dyDescent="0.25">
      <c r="A167" s="22" t="s">
        <v>119</v>
      </c>
      <c r="B167" s="142" t="s">
        <v>285</v>
      </c>
      <c r="C167" s="147"/>
      <c r="D167" s="86">
        <f t="shared" ref="D167:E169" si="36">D168</f>
        <v>337655</v>
      </c>
      <c r="E167" s="86">
        <f t="shared" si="36"/>
        <v>340655</v>
      </c>
    </row>
    <row r="168" spans="1:5" s="5" customFormat="1" ht="31.4" x14ac:dyDescent="0.25">
      <c r="A168" s="17" t="s">
        <v>18</v>
      </c>
      <c r="B168" s="151" t="s">
        <v>285</v>
      </c>
      <c r="C168" s="143" t="s">
        <v>20</v>
      </c>
      <c r="D168" s="83">
        <f t="shared" si="36"/>
        <v>337655</v>
      </c>
      <c r="E168" s="83">
        <f t="shared" si="36"/>
        <v>340655</v>
      </c>
    </row>
    <row r="169" spans="1:5" s="5" customFormat="1" ht="15.7" x14ac:dyDescent="0.25">
      <c r="A169" s="16" t="s">
        <v>25</v>
      </c>
      <c r="B169" s="151" t="s">
        <v>285</v>
      </c>
      <c r="C169" s="143" t="s">
        <v>26</v>
      </c>
      <c r="D169" s="76">
        <f t="shared" si="36"/>
        <v>337655</v>
      </c>
      <c r="E169" s="76">
        <f t="shared" si="36"/>
        <v>340655</v>
      </c>
    </row>
    <row r="170" spans="1:5" s="5" customFormat="1" ht="47.05" x14ac:dyDescent="0.25">
      <c r="A170" s="14" t="s">
        <v>102</v>
      </c>
      <c r="B170" s="151" t="s">
        <v>285</v>
      </c>
      <c r="C170" s="143" t="s">
        <v>103</v>
      </c>
      <c r="D170" s="83">
        <v>337655</v>
      </c>
      <c r="E170" s="76">
        <v>340655</v>
      </c>
    </row>
    <row r="171" spans="1:5" s="5" customFormat="1" ht="38.35" customHeight="1" x14ac:dyDescent="0.25">
      <c r="A171" s="13" t="s">
        <v>797</v>
      </c>
      <c r="B171" s="152" t="s">
        <v>798</v>
      </c>
      <c r="C171" s="147"/>
      <c r="D171" s="94">
        <f t="shared" ref="D171:E172" si="37">D172</f>
        <v>141700</v>
      </c>
      <c r="E171" s="94">
        <f t="shared" si="37"/>
        <v>170000</v>
      </c>
    </row>
    <row r="172" spans="1:5" s="5" customFormat="1" ht="15.7" x14ac:dyDescent="0.25">
      <c r="A172" s="10" t="s">
        <v>13</v>
      </c>
      <c r="B172" s="151" t="s">
        <v>798</v>
      </c>
      <c r="C172" s="143">
        <v>800</v>
      </c>
      <c r="D172" s="95">
        <f t="shared" si="37"/>
        <v>141700</v>
      </c>
      <c r="E172" s="95">
        <f t="shared" si="37"/>
        <v>170000</v>
      </c>
    </row>
    <row r="173" spans="1:5" s="5" customFormat="1" ht="15.7" x14ac:dyDescent="0.25">
      <c r="A173" s="10" t="s">
        <v>2</v>
      </c>
      <c r="B173" s="151" t="s">
        <v>798</v>
      </c>
      <c r="C173" s="143" t="s">
        <v>93</v>
      </c>
      <c r="D173" s="83">
        <v>141700</v>
      </c>
      <c r="E173" s="76">
        <v>170000</v>
      </c>
    </row>
    <row r="174" spans="1:5" s="5" customFormat="1" ht="15.7" x14ac:dyDescent="0.25">
      <c r="A174" s="18" t="s">
        <v>450</v>
      </c>
      <c r="B174" s="138" t="s">
        <v>286</v>
      </c>
      <c r="C174" s="139"/>
      <c r="D174" s="80">
        <f>D175</f>
        <v>8842</v>
      </c>
      <c r="E174" s="80">
        <f>E175</f>
        <v>14518</v>
      </c>
    </row>
    <row r="175" spans="1:5" s="5" customFormat="1" ht="15.7" x14ac:dyDescent="0.25">
      <c r="A175" s="22" t="s">
        <v>113</v>
      </c>
      <c r="B175" s="142" t="s">
        <v>287</v>
      </c>
      <c r="C175" s="147"/>
      <c r="D175" s="82">
        <f>D176+D183</f>
        <v>8842</v>
      </c>
      <c r="E175" s="82">
        <f>E176+E183</f>
        <v>14518</v>
      </c>
    </row>
    <row r="176" spans="1:5" s="5" customFormat="1" ht="15.7" x14ac:dyDescent="0.25">
      <c r="A176" s="22" t="s">
        <v>116</v>
      </c>
      <c r="B176" s="142" t="s">
        <v>288</v>
      </c>
      <c r="C176" s="147"/>
      <c r="D176" s="82">
        <f>D177+D180</f>
        <v>1342</v>
      </c>
      <c r="E176" s="82">
        <f>E177+E180</f>
        <v>1342</v>
      </c>
    </row>
    <row r="177" spans="1:5" s="5" customFormat="1" ht="15.7" x14ac:dyDescent="0.25">
      <c r="A177" s="17" t="s">
        <v>22</v>
      </c>
      <c r="B177" s="154" t="s">
        <v>288</v>
      </c>
      <c r="C177" s="145" t="s">
        <v>15</v>
      </c>
      <c r="D177" s="76">
        <f t="shared" ref="D177:E178" si="38">D178</f>
        <v>500</v>
      </c>
      <c r="E177" s="76">
        <f t="shared" si="38"/>
        <v>500</v>
      </c>
    </row>
    <row r="178" spans="1:5" s="5" customFormat="1" ht="31.4" x14ac:dyDescent="0.25">
      <c r="A178" s="17" t="s">
        <v>17</v>
      </c>
      <c r="B178" s="154" t="s">
        <v>288</v>
      </c>
      <c r="C178" s="145" t="s">
        <v>16</v>
      </c>
      <c r="D178" s="76">
        <f t="shared" si="38"/>
        <v>500</v>
      </c>
      <c r="E178" s="76">
        <f t="shared" si="38"/>
        <v>500</v>
      </c>
    </row>
    <row r="179" spans="1:5" s="5" customFormat="1" ht="31.4" x14ac:dyDescent="0.25">
      <c r="A179" s="16" t="s">
        <v>79</v>
      </c>
      <c r="B179" s="154" t="s">
        <v>288</v>
      </c>
      <c r="C179" s="143" t="s">
        <v>80</v>
      </c>
      <c r="D179" s="76">
        <v>500</v>
      </c>
      <c r="E179" s="76">
        <v>500</v>
      </c>
    </row>
    <row r="180" spans="1:5" s="5" customFormat="1" ht="31.4" x14ac:dyDescent="0.25">
      <c r="A180" s="17" t="s">
        <v>18</v>
      </c>
      <c r="B180" s="154" t="s">
        <v>288</v>
      </c>
      <c r="C180" s="145" t="s">
        <v>20</v>
      </c>
      <c r="D180" s="76">
        <f t="shared" ref="D180:E181" si="39">D181</f>
        <v>842</v>
      </c>
      <c r="E180" s="76">
        <f t="shared" si="39"/>
        <v>842</v>
      </c>
    </row>
    <row r="181" spans="1:5" s="5" customFormat="1" ht="15.7" x14ac:dyDescent="0.25">
      <c r="A181" s="17" t="s">
        <v>25</v>
      </c>
      <c r="B181" s="154" t="s">
        <v>288</v>
      </c>
      <c r="C181" s="145" t="s">
        <v>26</v>
      </c>
      <c r="D181" s="76">
        <f t="shared" si="39"/>
        <v>842</v>
      </c>
      <c r="E181" s="76">
        <f t="shared" si="39"/>
        <v>842</v>
      </c>
    </row>
    <row r="182" spans="1:5" s="5" customFormat="1" ht="15.7" x14ac:dyDescent="0.25">
      <c r="A182" s="17" t="s">
        <v>85</v>
      </c>
      <c r="B182" s="154" t="s">
        <v>288</v>
      </c>
      <c r="C182" s="145" t="s">
        <v>86</v>
      </c>
      <c r="D182" s="76">
        <v>842</v>
      </c>
      <c r="E182" s="76">
        <v>842</v>
      </c>
    </row>
    <row r="183" spans="1:5" s="5" customFormat="1" ht="31.4" x14ac:dyDescent="0.25">
      <c r="A183" s="14" t="s">
        <v>376</v>
      </c>
      <c r="B183" s="144" t="s">
        <v>374</v>
      </c>
      <c r="C183" s="143"/>
      <c r="D183" s="76">
        <f t="shared" ref="D183:E185" si="40">D184</f>
        <v>7500</v>
      </c>
      <c r="E183" s="76">
        <f t="shared" si="40"/>
        <v>13176</v>
      </c>
    </row>
    <row r="184" spans="1:5" s="5" customFormat="1" ht="15.7" x14ac:dyDescent="0.25">
      <c r="A184" s="17" t="s">
        <v>23</v>
      </c>
      <c r="B184" s="154" t="s">
        <v>374</v>
      </c>
      <c r="C184" s="143" t="s">
        <v>24</v>
      </c>
      <c r="D184" s="76">
        <f t="shared" si="40"/>
        <v>7500</v>
      </c>
      <c r="E184" s="76">
        <f t="shared" si="40"/>
        <v>13176</v>
      </c>
    </row>
    <row r="185" spans="1:5" s="5" customFormat="1" ht="15.7" x14ac:dyDescent="0.25">
      <c r="A185" s="17" t="s">
        <v>129</v>
      </c>
      <c r="B185" s="154" t="s">
        <v>374</v>
      </c>
      <c r="C185" s="143" t="s">
        <v>150</v>
      </c>
      <c r="D185" s="76">
        <f t="shared" si="40"/>
        <v>7500</v>
      </c>
      <c r="E185" s="76">
        <f t="shared" si="40"/>
        <v>13176</v>
      </c>
    </row>
    <row r="186" spans="1:5" s="5" customFormat="1" ht="37.450000000000003" customHeight="1" x14ac:dyDescent="0.25">
      <c r="A186" s="28" t="s">
        <v>375</v>
      </c>
      <c r="B186" s="154" t="s">
        <v>374</v>
      </c>
      <c r="C186" s="143" t="s">
        <v>151</v>
      </c>
      <c r="D186" s="76">
        <v>7500</v>
      </c>
      <c r="E186" s="76">
        <v>13176</v>
      </c>
    </row>
    <row r="187" spans="1:5" s="5" customFormat="1" ht="31.4" x14ac:dyDescent="0.25">
      <c r="A187" s="29" t="s">
        <v>120</v>
      </c>
      <c r="B187" s="138" t="s">
        <v>289</v>
      </c>
      <c r="C187" s="143"/>
      <c r="D187" s="80">
        <f>D188+D218</f>
        <v>281857</v>
      </c>
      <c r="E187" s="80">
        <f>E188+E218</f>
        <v>281857</v>
      </c>
    </row>
    <row r="188" spans="1:5" s="5" customFormat="1" ht="47.05" x14ac:dyDescent="0.25">
      <c r="A188" s="18" t="s">
        <v>290</v>
      </c>
      <c r="B188" s="138" t="s">
        <v>291</v>
      </c>
      <c r="C188" s="139"/>
      <c r="D188" s="80">
        <f>D189+D193+D201+D205</f>
        <v>274409</v>
      </c>
      <c r="E188" s="80">
        <f>E189+E193+E201+E205</f>
        <v>274409</v>
      </c>
    </row>
    <row r="189" spans="1:5" s="5" customFormat="1" ht="16.399999999999999" x14ac:dyDescent="0.3">
      <c r="A189" s="19" t="s">
        <v>52</v>
      </c>
      <c r="B189" s="130" t="s">
        <v>292</v>
      </c>
      <c r="C189" s="153"/>
      <c r="D189" s="81">
        <f t="shared" ref="D189:E191" si="41">D190</f>
        <v>580</v>
      </c>
      <c r="E189" s="81">
        <f t="shared" si="41"/>
        <v>580</v>
      </c>
    </row>
    <row r="190" spans="1:5" s="5" customFormat="1" ht="31.4" x14ac:dyDescent="0.25">
      <c r="A190" s="17" t="s">
        <v>18</v>
      </c>
      <c r="B190" s="151" t="s">
        <v>292</v>
      </c>
      <c r="C190" s="143" t="s">
        <v>20</v>
      </c>
      <c r="D190" s="76">
        <f t="shared" si="41"/>
        <v>580</v>
      </c>
      <c r="E190" s="76">
        <f t="shared" si="41"/>
        <v>580</v>
      </c>
    </row>
    <row r="191" spans="1:5" s="5" customFormat="1" ht="15.7" x14ac:dyDescent="0.25">
      <c r="A191" s="20" t="s">
        <v>25</v>
      </c>
      <c r="B191" s="151" t="s">
        <v>292</v>
      </c>
      <c r="C191" s="143" t="s">
        <v>26</v>
      </c>
      <c r="D191" s="76">
        <f t="shared" si="41"/>
        <v>580</v>
      </c>
      <c r="E191" s="76">
        <f t="shared" si="41"/>
        <v>580</v>
      </c>
    </row>
    <row r="192" spans="1:5" s="5" customFormat="1" ht="15.7" x14ac:dyDescent="0.25">
      <c r="A192" s="17" t="s">
        <v>85</v>
      </c>
      <c r="B192" s="151" t="s">
        <v>292</v>
      </c>
      <c r="C192" s="145" t="s">
        <v>86</v>
      </c>
      <c r="D192" s="82">
        <f>0+580</f>
        <v>580</v>
      </c>
      <c r="E192" s="82">
        <f>0+580</f>
        <v>580</v>
      </c>
    </row>
    <row r="193" spans="1:5" s="5" customFormat="1" ht="16.399999999999999" x14ac:dyDescent="0.3">
      <c r="A193" s="21" t="s">
        <v>121</v>
      </c>
      <c r="B193" s="140" t="s">
        <v>293</v>
      </c>
      <c r="C193" s="153"/>
      <c r="D193" s="81">
        <f>D194</f>
        <v>1260</v>
      </c>
      <c r="E193" s="81">
        <f>E194</f>
        <v>1260</v>
      </c>
    </row>
    <row r="194" spans="1:5" s="5" customFormat="1" ht="15.7" x14ac:dyDescent="0.25">
      <c r="A194" s="22" t="s">
        <v>122</v>
      </c>
      <c r="B194" s="142" t="s">
        <v>294</v>
      </c>
      <c r="C194" s="147"/>
      <c r="D194" s="82">
        <f>D195+D198</f>
        <v>1260</v>
      </c>
      <c r="E194" s="82">
        <f>E195+E198</f>
        <v>1260</v>
      </c>
    </row>
    <row r="195" spans="1:5" s="5" customFormat="1" ht="15.7" x14ac:dyDescent="0.25">
      <c r="A195" s="17" t="s">
        <v>22</v>
      </c>
      <c r="B195" s="154" t="s">
        <v>294</v>
      </c>
      <c r="C195" s="145" t="s">
        <v>15</v>
      </c>
      <c r="D195" s="76">
        <f t="shared" ref="D195:E196" si="42">D196</f>
        <v>200</v>
      </c>
      <c r="E195" s="76">
        <f t="shared" si="42"/>
        <v>200</v>
      </c>
    </row>
    <row r="196" spans="1:5" s="5" customFormat="1" ht="31.4" x14ac:dyDescent="0.25">
      <c r="A196" s="17" t="s">
        <v>17</v>
      </c>
      <c r="B196" s="154" t="s">
        <v>294</v>
      </c>
      <c r="C196" s="145" t="s">
        <v>16</v>
      </c>
      <c r="D196" s="76">
        <f t="shared" si="42"/>
        <v>200</v>
      </c>
      <c r="E196" s="76">
        <f t="shared" si="42"/>
        <v>200</v>
      </c>
    </row>
    <row r="197" spans="1:5" s="5" customFormat="1" ht="31.4" x14ac:dyDescent="0.25">
      <c r="A197" s="16" t="s">
        <v>79</v>
      </c>
      <c r="B197" s="154" t="s">
        <v>294</v>
      </c>
      <c r="C197" s="143" t="s">
        <v>80</v>
      </c>
      <c r="D197" s="76">
        <v>200</v>
      </c>
      <c r="E197" s="76">
        <v>200</v>
      </c>
    </row>
    <row r="198" spans="1:5" s="5" customFormat="1" ht="31.4" x14ac:dyDescent="0.25">
      <c r="A198" s="17" t="s">
        <v>18</v>
      </c>
      <c r="B198" s="154" t="s">
        <v>294</v>
      </c>
      <c r="C198" s="145" t="s">
        <v>20</v>
      </c>
      <c r="D198" s="76">
        <f t="shared" ref="D198:E199" si="43">D199</f>
        <v>1060</v>
      </c>
      <c r="E198" s="76">
        <f t="shared" si="43"/>
        <v>1060</v>
      </c>
    </row>
    <row r="199" spans="1:5" s="5" customFormat="1" ht="15.7" x14ac:dyDescent="0.25">
      <c r="A199" s="17" t="s">
        <v>25</v>
      </c>
      <c r="B199" s="154" t="s">
        <v>294</v>
      </c>
      <c r="C199" s="145" t="s">
        <v>26</v>
      </c>
      <c r="D199" s="76">
        <f t="shared" si="43"/>
        <v>1060</v>
      </c>
      <c r="E199" s="76">
        <f t="shared" si="43"/>
        <v>1060</v>
      </c>
    </row>
    <row r="200" spans="1:5" s="5" customFormat="1" ht="15.7" x14ac:dyDescent="0.25">
      <c r="A200" s="17" t="s">
        <v>85</v>
      </c>
      <c r="B200" s="154" t="s">
        <v>294</v>
      </c>
      <c r="C200" s="145" t="s">
        <v>86</v>
      </c>
      <c r="D200" s="83">
        <v>1060</v>
      </c>
      <c r="E200" s="83">
        <v>1060</v>
      </c>
    </row>
    <row r="201" spans="1:5" s="5" customFormat="1" ht="31.4" x14ac:dyDescent="0.25">
      <c r="A201" s="22" t="s">
        <v>124</v>
      </c>
      <c r="B201" s="142" t="s">
        <v>296</v>
      </c>
      <c r="C201" s="147"/>
      <c r="D201" s="86">
        <f t="shared" ref="D201:E203" si="44">D202</f>
        <v>58813</v>
      </c>
      <c r="E201" s="86">
        <f t="shared" si="44"/>
        <v>58813</v>
      </c>
    </row>
    <row r="202" spans="1:5" s="5" customFormat="1" ht="31.4" x14ac:dyDescent="0.25">
      <c r="A202" s="17" t="s">
        <v>18</v>
      </c>
      <c r="B202" s="151" t="s">
        <v>296</v>
      </c>
      <c r="C202" s="145" t="s">
        <v>20</v>
      </c>
      <c r="D202" s="83">
        <f t="shared" si="44"/>
        <v>58813</v>
      </c>
      <c r="E202" s="83">
        <f t="shared" si="44"/>
        <v>58813</v>
      </c>
    </row>
    <row r="203" spans="1:5" s="5" customFormat="1" ht="15.7" x14ac:dyDescent="0.25">
      <c r="A203" s="17" t="s">
        <v>25</v>
      </c>
      <c r="B203" s="151" t="s">
        <v>296</v>
      </c>
      <c r="C203" s="145" t="s">
        <v>26</v>
      </c>
      <c r="D203" s="83">
        <f t="shared" si="44"/>
        <v>58813</v>
      </c>
      <c r="E203" s="83">
        <f t="shared" si="44"/>
        <v>58813</v>
      </c>
    </row>
    <row r="204" spans="1:5" s="5" customFormat="1" ht="47.05" x14ac:dyDescent="0.25">
      <c r="A204" s="14" t="s">
        <v>102</v>
      </c>
      <c r="B204" s="151" t="s">
        <v>296</v>
      </c>
      <c r="C204" s="143" t="s">
        <v>103</v>
      </c>
      <c r="D204" s="83">
        <v>58813</v>
      </c>
      <c r="E204" s="83">
        <v>58813</v>
      </c>
    </row>
    <row r="205" spans="1:5" s="5" customFormat="1" ht="15.7" x14ac:dyDescent="0.25">
      <c r="A205" s="22" t="s">
        <v>297</v>
      </c>
      <c r="B205" s="142" t="s">
        <v>298</v>
      </c>
      <c r="C205" s="147"/>
      <c r="D205" s="86">
        <f>D206+D210+D214</f>
        <v>213756</v>
      </c>
      <c r="E205" s="86">
        <f>E206+E210+E214</f>
        <v>213756</v>
      </c>
    </row>
    <row r="206" spans="1:5" s="5" customFormat="1" ht="19.45" customHeight="1" x14ac:dyDescent="0.25">
      <c r="A206" s="22" t="s">
        <v>299</v>
      </c>
      <c r="B206" s="142" t="s">
        <v>300</v>
      </c>
      <c r="C206" s="147"/>
      <c r="D206" s="82">
        <f t="shared" ref="D206:E208" si="45">D207</f>
        <v>2167</v>
      </c>
      <c r="E206" s="82">
        <f t="shared" si="45"/>
        <v>2167</v>
      </c>
    </row>
    <row r="207" spans="1:5" s="5" customFormat="1" ht="31.4" x14ac:dyDescent="0.25">
      <c r="A207" s="17" t="s">
        <v>18</v>
      </c>
      <c r="B207" s="154" t="s">
        <v>300</v>
      </c>
      <c r="C207" s="145" t="s">
        <v>20</v>
      </c>
      <c r="D207" s="76">
        <f t="shared" si="45"/>
        <v>2167</v>
      </c>
      <c r="E207" s="76">
        <f t="shared" si="45"/>
        <v>2167</v>
      </c>
    </row>
    <row r="208" spans="1:5" s="5" customFormat="1" ht="15.7" x14ac:dyDescent="0.25">
      <c r="A208" s="17" t="s">
        <v>25</v>
      </c>
      <c r="B208" s="154" t="s">
        <v>300</v>
      </c>
      <c r="C208" s="145" t="s">
        <v>26</v>
      </c>
      <c r="D208" s="76">
        <f t="shared" si="45"/>
        <v>2167</v>
      </c>
      <c r="E208" s="76">
        <f t="shared" si="45"/>
        <v>2167</v>
      </c>
    </row>
    <row r="209" spans="1:5" s="5" customFormat="1" ht="15.7" x14ac:dyDescent="0.25">
      <c r="A209" s="17" t="s">
        <v>85</v>
      </c>
      <c r="B209" s="154" t="s">
        <v>300</v>
      </c>
      <c r="C209" s="145" t="s">
        <v>86</v>
      </c>
      <c r="D209" s="76">
        <v>2167</v>
      </c>
      <c r="E209" s="76">
        <v>2167</v>
      </c>
    </row>
    <row r="210" spans="1:5" s="5" customFormat="1" ht="31.4" x14ac:dyDescent="0.25">
      <c r="A210" s="30" t="s">
        <v>568</v>
      </c>
      <c r="B210" s="142" t="s">
        <v>569</v>
      </c>
      <c r="C210" s="152"/>
      <c r="D210" s="96">
        <f t="shared" ref="D210:E212" si="46">D211</f>
        <v>280</v>
      </c>
      <c r="E210" s="96">
        <f t="shared" si="46"/>
        <v>280</v>
      </c>
    </row>
    <row r="211" spans="1:5" s="5" customFormat="1" ht="31.4" x14ac:dyDescent="0.25">
      <c r="A211" s="9" t="s">
        <v>18</v>
      </c>
      <c r="B211" s="144" t="s">
        <v>569</v>
      </c>
      <c r="C211" s="157" t="s">
        <v>20</v>
      </c>
      <c r="D211" s="97">
        <f t="shared" si="46"/>
        <v>280</v>
      </c>
      <c r="E211" s="97">
        <f t="shared" si="46"/>
        <v>280</v>
      </c>
    </row>
    <row r="212" spans="1:5" s="5" customFormat="1" ht="15.7" x14ac:dyDescent="0.25">
      <c r="A212" s="9" t="s">
        <v>25</v>
      </c>
      <c r="B212" s="144" t="s">
        <v>569</v>
      </c>
      <c r="C212" s="157" t="s">
        <v>26</v>
      </c>
      <c r="D212" s="97">
        <f t="shared" si="46"/>
        <v>280</v>
      </c>
      <c r="E212" s="97">
        <f t="shared" si="46"/>
        <v>280</v>
      </c>
    </row>
    <row r="213" spans="1:5" s="5" customFormat="1" ht="15.7" x14ac:dyDescent="0.25">
      <c r="A213" s="9" t="s">
        <v>85</v>
      </c>
      <c r="B213" s="144" t="s">
        <v>569</v>
      </c>
      <c r="C213" s="157" t="s">
        <v>86</v>
      </c>
      <c r="D213" s="97">
        <v>280</v>
      </c>
      <c r="E213" s="97">
        <v>280</v>
      </c>
    </row>
    <row r="214" spans="1:5" s="5" customFormat="1" ht="31.4" x14ac:dyDescent="0.25">
      <c r="A214" s="31" t="s">
        <v>301</v>
      </c>
      <c r="B214" s="152" t="s">
        <v>302</v>
      </c>
      <c r="C214" s="147"/>
      <c r="D214" s="82">
        <f t="shared" ref="D214:E216" si="47">D215</f>
        <v>211309</v>
      </c>
      <c r="E214" s="82">
        <f t="shared" si="47"/>
        <v>211309</v>
      </c>
    </row>
    <row r="215" spans="1:5" s="5" customFormat="1" ht="31.4" x14ac:dyDescent="0.25">
      <c r="A215" s="17" t="s">
        <v>18</v>
      </c>
      <c r="B215" s="151" t="s">
        <v>302</v>
      </c>
      <c r="C215" s="145" t="s">
        <v>20</v>
      </c>
      <c r="D215" s="76">
        <f t="shared" si="47"/>
        <v>211309</v>
      </c>
      <c r="E215" s="76">
        <f t="shared" si="47"/>
        <v>211309</v>
      </c>
    </row>
    <row r="216" spans="1:5" s="5" customFormat="1" ht="15.7" x14ac:dyDescent="0.25">
      <c r="A216" s="17" t="s">
        <v>25</v>
      </c>
      <c r="B216" s="151" t="s">
        <v>302</v>
      </c>
      <c r="C216" s="145" t="s">
        <v>26</v>
      </c>
      <c r="D216" s="76">
        <f t="shared" si="47"/>
        <v>211309</v>
      </c>
      <c r="E216" s="76">
        <f t="shared" si="47"/>
        <v>211309</v>
      </c>
    </row>
    <row r="217" spans="1:5" s="5" customFormat="1" ht="47.05" x14ac:dyDescent="0.25">
      <c r="A217" s="14" t="s">
        <v>102</v>
      </c>
      <c r="B217" s="151" t="s">
        <v>302</v>
      </c>
      <c r="C217" s="143" t="s">
        <v>103</v>
      </c>
      <c r="D217" s="76">
        <v>211309</v>
      </c>
      <c r="E217" s="76">
        <v>211309</v>
      </c>
    </row>
    <row r="218" spans="1:5" s="5" customFormat="1" ht="47.05" x14ac:dyDescent="0.25">
      <c r="A218" s="18" t="s">
        <v>290</v>
      </c>
      <c r="B218" s="138" t="s">
        <v>303</v>
      </c>
      <c r="C218" s="139"/>
      <c r="D218" s="80">
        <f>D227+D219</f>
        <v>7448</v>
      </c>
      <c r="E218" s="80">
        <f>E227+E219</f>
        <v>7448</v>
      </c>
    </row>
    <row r="219" spans="1:5" s="5" customFormat="1" ht="15.7" x14ac:dyDescent="0.25">
      <c r="A219" s="22" t="s">
        <v>121</v>
      </c>
      <c r="B219" s="142" t="s">
        <v>306</v>
      </c>
      <c r="C219" s="147"/>
      <c r="D219" s="82">
        <f>D220</f>
        <v>460</v>
      </c>
      <c r="E219" s="82">
        <f>E220</f>
        <v>460</v>
      </c>
    </row>
    <row r="220" spans="1:5" s="5" customFormat="1" ht="15.7" x14ac:dyDescent="0.25">
      <c r="A220" s="22" t="s">
        <v>122</v>
      </c>
      <c r="B220" s="142" t="s">
        <v>307</v>
      </c>
      <c r="C220" s="147"/>
      <c r="D220" s="82">
        <f>D221+D224</f>
        <v>460</v>
      </c>
      <c r="E220" s="82">
        <f>E221+E224</f>
        <v>460</v>
      </c>
    </row>
    <row r="221" spans="1:5" s="5" customFormat="1" ht="15.7" x14ac:dyDescent="0.25">
      <c r="A221" s="17" t="s">
        <v>22</v>
      </c>
      <c r="B221" s="154" t="s">
        <v>307</v>
      </c>
      <c r="C221" s="145" t="s">
        <v>15</v>
      </c>
      <c r="D221" s="76">
        <f t="shared" ref="D221:E222" si="48">D222</f>
        <v>170</v>
      </c>
      <c r="E221" s="76">
        <f t="shared" si="48"/>
        <v>170</v>
      </c>
    </row>
    <row r="222" spans="1:5" s="5" customFormat="1" ht="31.4" x14ac:dyDescent="0.25">
      <c r="A222" s="17" t="s">
        <v>17</v>
      </c>
      <c r="B222" s="154" t="s">
        <v>307</v>
      </c>
      <c r="C222" s="145" t="s">
        <v>16</v>
      </c>
      <c r="D222" s="76">
        <f t="shared" si="48"/>
        <v>170</v>
      </c>
      <c r="E222" s="76">
        <f t="shared" si="48"/>
        <v>170</v>
      </c>
    </row>
    <row r="223" spans="1:5" s="5" customFormat="1" ht="31.4" x14ac:dyDescent="0.25">
      <c r="A223" s="16" t="s">
        <v>79</v>
      </c>
      <c r="B223" s="154" t="s">
        <v>307</v>
      </c>
      <c r="C223" s="143" t="s">
        <v>80</v>
      </c>
      <c r="D223" s="76">
        <v>170</v>
      </c>
      <c r="E223" s="76">
        <v>170</v>
      </c>
    </row>
    <row r="224" spans="1:5" s="5" customFormat="1" ht="31.4" x14ac:dyDescent="0.25">
      <c r="A224" s="17" t="s">
        <v>18</v>
      </c>
      <c r="B224" s="154" t="s">
        <v>307</v>
      </c>
      <c r="C224" s="145" t="s">
        <v>20</v>
      </c>
      <c r="D224" s="76">
        <f t="shared" ref="D224:E225" si="49">D225</f>
        <v>290</v>
      </c>
      <c r="E224" s="76">
        <f t="shared" si="49"/>
        <v>290</v>
      </c>
    </row>
    <row r="225" spans="1:5" s="5" customFormat="1" ht="15.7" x14ac:dyDescent="0.25">
      <c r="A225" s="17" t="s">
        <v>25</v>
      </c>
      <c r="B225" s="154" t="s">
        <v>307</v>
      </c>
      <c r="C225" s="145" t="s">
        <v>26</v>
      </c>
      <c r="D225" s="76">
        <f t="shared" si="49"/>
        <v>290</v>
      </c>
      <c r="E225" s="76">
        <f t="shared" si="49"/>
        <v>290</v>
      </c>
    </row>
    <row r="226" spans="1:5" s="5" customFormat="1" ht="15.7" x14ac:dyDescent="0.25">
      <c r="A226" s="17" t="s">
        <v>85</v>
      </c>
      <c r="B226" s="154" t="s">
        <v>307</v>
      </c>
      <c r="C226" s="145" t="s">
        <v>86</v>
      </c>
      <c r="D226" s="76">
        <v>290</v>
      </c>
      <c r="E226" s="76">
        <v>290</v>
      </c>
    </row>
    <row r="227" spans="1:5" s="5" customFormat="1" ht="47.05" x14ac:dyDescent="0.25">
      <c r="A227" s="22" t="s">
        <v>123</v>
      </c>
      <c r="B227" s="142" t="s">
        <v>304</v>
      </c>
      <c r="C227" s="147"/>
      <c r="D227" s="82">
        <f t="shared" ref="D227:E228" si="50">D228</f>
        <v>6988</v>
      </c>
      <c r="E227" s="82">
        <f t="shared" si="50"/>
        <v>6988</v>
      </c>
    </row>
    <row r="228" spans="1:5" s="5" customFormat="1" ht="47.05" x14ac:dyDescent="0.25">
      <c r="A228" s="17" t="s">
        <v>30</v>
      </c>
      <c r="B228" s="151" t="s">
        <v>304</v>
      </c>
      <c r="C228" s="143" t="s">
        <v>31</v>
      </c>
      <c r="D228" s="76">
        <f t="shared" si="50"/>
        <v>6988</v>
      </c>
      <c r="E228" s="76">
        <f t="shared" si="50"/>
        <v>6988</v>
      </c>
    </row>
    <row r="229" spans="1:5" s="5" customFormat="1" ht="15.7" x14ac:dyDescent="0.25">
      <c r="A229" s="17" t="s">
        <v>8</v>
      </c>
      <c r="B229" s="151" t="s">
        <v>304</v>
      </c>
      <c r="C229" s="143" t="s">
        <v>66</v>
      </c>
      <c r="D229" s="76">
        <f>SUM(D230:D232)</f>
        <v>6988</v>
      </c>
      <c r="E229" s="76">
        <f>SUM(E230:E232)</f>
        <v>6988</v>
      </c>
    </row>
    <row r="230" spans="1:5" s="5" customFormat="1" ht="15.7" x14ac:dyDescent="0.2">
      <c r="A230" s="32" t="s">
        <v>305</v>
      </c>
      <c r="B230" s="151" t="s">
        <v>304</v>
      </c>
      <c r="C230" s="143" t="s">
        <v>76</v>
      </c>
      <c r="D230" s="76">
        <v>4138</v>
      </c>
      <c r="E230" s="76">
        <v>4138</v>
      </c>
    </row>
    <row r="231" spans="1:5" s="5" customFormat="1" ht="31.4" x14ac:dyDescent="0.2">
      <c r="A231" s="32" t="s">
        <v>77</v>
      </c>
      <c r="B231" s="151" t="s">
        <v>304</v>
      </c>
      <c r="C231" s="143" t="s">
        <v>78</v>
      </c>
      <c r="D231" s="76">
        <v>1321</v>
      </c>
      <c r="E231" s="76">
        <v>1321</v>
      </c>
    </row>
    <row r="232" spans="1:5" s="5" customFormat="1" ht="31.4" x14ac:dyDescent="0.25">
      <c r="A232" s="10" t="s">
        <v>170</v>
      </c>
      <c r="B232" s="151" t="s">
        <v>304</v>
      </c>
      <c r="C232" s="143" t="s">
        <v>169</v>
      </c>
      <c r="D232" s="76">
        <v>1529</v>
      </c>
      <c r="E232" s="76">
        <v>1529</v>
      </c>
    </row>
    <row r="233" spans="1:5" s="5" customFormat="1" ht="16.399999999999999" x14ac:dyDescent="0.25">
      <c r="A233" s="33" t="s">
        <v>125</v>
      </c>
      <c r="B233" s="158" t="s">
        <v>308</v>
      </c>
      <c r="C233" s="159"/>
      <c r="D233" s="98">
        <f>D235+D248+D256</f>
        <v>45074</v>
      </c>
      <c r="E233" s="98">
        <f>E235+E248+E256</f>
        <v>45074</v>
      </c>
    </row>
    <row r="234" spans="1:5" s="5" customFormat="1" ht="31.4" x14ac:dyDescent="0.25">
      <c r="A234" s="29" t="s">
        <v>309</v>
      </c>
      <c r="B234" s="138" t="s">
        <v>353</v>
      </c>
      <c r="C234" s="143"/>
      <c r="D234" s="80">
        <f>D235+D248+D256</f>
        <v>45074</v>
      </c>
      <c r="E234" s="80">
        <f>E235+E248+E256</f>
        <v>45074</v>
      </c>
    </row>
    <row r="235" spans="1:5" s="5" customFormat="1" ht="15.7" x14ac:dyDescent="0.25">
      <c r="A235" s="22" t="s">
        <v>561</v>
      </c>
      <c r="B235" s="142" t="s">
        <v>310</v>
      </c>
      <c r="C235" s="147"/>
      <c r="D235" s="82">
        <f>D236+D241+D245</f>
        <v>32264</v>
      </c>
      <c r="E235" s="82">
        <f>E236+E241+E245</f>
        <v>32264</v>
      </c>
    </row>
    <row r="236" spans="1:5" s="5" customFormat="1" ht="47.05" x14ac:dyDescent="0.25">
      <c r="A236" s="16" t="s">
        <v>39</v>
      </c>
      <c r="B236" s="151" t="s">
        <v>310</v>
      </c>
      <c r="C236" s="143">
        <v>100</v>
      </c>
      <c r="D236" s="76">
        <f>D237</f>
        <v>29131</v>
      </c>
      <c r="E236" s="76">
        <f>E237</f>
        <v>29131</v>
      </c>
    </row>
    <row r="237" spans="1:5" s="5" customFormat="1" ht="15.7" x14ac:dyDescent="0.25">
      <c r="A237" s="16" t="s">
        <v>8</v>
      </c>
      <c r="B237" s="151" t="s">
        <v>310</v>
      </c>
      <c r="C237" s="143">
        <v>120</v>
      </c>
      <c r="D237" s="76">
        <f>SUM(D238:D240)</f>
        <v>29131</v>
      </c>
      <c r="E237" s="76">
        <f>SUM(E238:E240)</f>
        <v>29131</v>
      </c>
    </row>
    <row r="238" spans="1:5" s="5" customFormat="1" ht="15.7" x14ac:dyDescent="0.2">
      <c r="A238" s="32" t="s">
        <v>305</v>
      </c>
      <c r="B238" s="151" t="s">
        <v>310</v>
      </c>
      <c r="C238" s="143" t="s">
        <v>76</v>
      </c>
      <c r="D238" s="76">
        <v>16770</v>
      </c>
      <c r="E238" s="76">
        <v>16770</v>
      </c>
    </row>
    <row r="239" spans="1:5" s="5" customFormat="1" ht="31.4" x14ac:dyDescent="0.2">
      <c r="A239" s="32" t="s">
        <v>77</v>
      </c>
      <c r="B239" s="151" t="s">
        <v>310</v>
      </c>
      <c r="C239" s="143" t="s">
        <v>78</v>
      </c>
      <c r="D239" s="76">
        <v>5604</v>
      </c>
      <c r="E239" s="76">
        <v>5604</v>
      </c>
    </row>
    <row r="240" spans="1:5" s="5" customFormat="1" ht="31.4" x14ac:dyDescent="0.25">
      <c r="A240" s="10" t="s">
        <v>170</v>
      </c>
      <c r="B240" s="151" t="s">
        <v>310</v>
      </c>
      <c r="C240" s="143" t="s">
        <v>169</v>
      </c>
      <c r="D240" s="76">
        <v>6757</v>
      </c>
      <c r="E240" s="76">
        <v>6757</v>
      </c>
    </row>
    <row r="241" spans="1:5" s="5" customFormat="1" ht="15.7" x14ac:dyDescent="0.25">
      <c r="A241" s="16" t="s">
        <v>22</v>
      </c>
      <c r="B241" s="151" t="s">
        <v>310</v>
      </c>
      <c r="C241" s="143">
        <v>200</v>
      </c>
      <c r="D241" s="76">
        <f>D242</f>
        <v>3081</v>
      </c>
      <c r="E241" s="76">
        <f>E242</f>
        <v>3081</v>
      </c>
    </row>
    <row r="242" spans="1:5" ht="31.4" x14ac:dyDescent="0.25">
      <c r="A242" s="16" t="s">
        <v>17</v>
      </c>
      <c r="B242" s="151" t="s">
        <v>310</v>
      </c>
      <c r="C242" s="143">
        <v>240</v>
      </c>
      <c r="D242" s="76">
        <f>D243+D244</f>
        <v>3081</v>
      </c>
      <c r="E242" s="76">
        <f>E243+E244</f>
        <v>3081</v>
      </c>
    </row>
    <row r="243" spans="1:5" s="5" customFormat="1" ht="31.4" x14ac:dyDescent="0.25">
      <c r="A243" s="16" t="s">
        <v>452</v>
      </c>
      <c r="B243" s="151" t="s">
        <v>310</v>
      </c>
      <c r="C243" s="143" t="s">
        <v>453</v>
      </c>
      <c r="D243" s="76">
        <v>718</v>
      </c>
      <c r="E243" s="76">
        <v>718</v>
      </c>
    </row>
    <row r="244" spans="1:5" s="5" customFormat="1" ht="31.4" x14ac:dyDescent="0.25">
      <c r="A244" s="16" t="s">
        <v>79</v>
      </c>
      <c r="B244" s="151" t="s">
        <v>310</v>
      </c>
      <c r="C244" s="143" t="s">
        <v>80</v>
      </c>
      <c r="D244" s="76">
        <v>2363</v>
      </c>
      <c r="E244" s="76">
        <v>2363</v>
      </c>
    </row>
    <row r="245" spans="1:5" s="5" customFormat="1" ht="15.7" x14ac:dyDescent="0.25">
      <c r="A245" s="16" t="s">
        <v>13</v>
      </c>
      <c r="B245" s="151" t="s">
        <v>310</v>
      </c>
      <c r="C245" s="143">
        <v>800</v>
      </c>
      <c r="D245" s="76">
        <f t="shared" ref="D245:E246" si="51">D246</f>
        <v>52</v>
      </c>
      <c r="E245" s="76">
        <f t="shared" si="51"/>
        <v>52</v>
      </c>
    </row>
    <row r="246" spans="1:5" s="5" customFormat="1" ht="15.7" x14ac:dyDescent="0.25">
      <c r="A246" s="16" t="s">
        <v>35</v>
      </c>
      <c r="B246" s="151" t="s">
        <v>310</v>
      </c>
      <c r="C246" s="143">
        <v>850</v>
      </c>
      <c r="D246" s="76">
        <f t="shared" si="51"/>
        <v>52</v>
      </c>
      <c r="E246" s="76">
        <f t="shared" si="51"/>
        <v>52</v>
      </c>
    </row>
    <row r="247" spans="1:5" s="5" customFormat="1" ht="15.7" x14ac:dyDescent="0.25">
      <c r="A247" s="16" t="s">
        <v>81</v>
      </c>
      <c r="B247" s="151" t="s">
        <v>310</v>
      </c>
      <c r="C247" s="143" t="s">
        <v>82</v>
      </c>
      <c r="D247" s="76">
        <v>52</v>
      </c>
      <c r="E247" s="76">
        <v>52</v>
      </c>
    </row>
    <row r="248" spans="1:5" s="5" customFormat="1" ht="15.7" x14ac:dyDescent="0.25">
      <c r="A248" s="22" t="s">
        <v>126</v>
      </c>
      <c r="B248" s="142" t="s">
        <v>311</v>
      </c>
      <c r="C248" s="147"/>
      <c r="D248" s="82">
        <f>D249</f>
        <v>160</v>
      </c>
      <c r="E248" s="82">
        <f>E249</f>
        <v>160</v>
      </c>
    </row>
    <row r="249" spans="1:5" s="5" customFormat="1" ht="15.7" x14ac:dyDescent="0.25">
      <c r="A249" s="22" t="s">
        <v>97</v>
      </c>
      <c r="B249" s="142" t="s">
        <v>312</v>
      </c>
      <c r="C249" s="147"/>
      <c r="D249" s="82">
        <f>D250+D253</f>
        <v>160</v>
      </c>
      <c r="E249" s="82">
        <f>E250+E253</f>
        <v>160</v>
      </c>
    </row>
    <row r="250" spans="1:5" ht="15.7" x14ac:dyDescent="0.25">
      <c r="A250" s="17" t="s">
        <v>22</v>
      </c>
      <c r="B250" s="154" t="s">
        <v>312</v>
      </c>
      <c r="C250" s="145" t="s">
        <v>15</v>
      </c>
      <c r="D250" s="76">
        <f t="shared" ref="D250:E251" si="52">D251</f>
        <v>150</v>
      </c>
      <c r="E250" s="76">
        <f t="shared" si="52"/>
        <v>150</v>
      </c>
    </row>
    <row r="251" spans="1:5" ht="31.4" x14ac:dyDescent="0.25">
      <c r="A251" s="17" t="s">
        <v>17</v>
      </c>
      <c r="B251" s="154" t="s">
        <v>312</v>
      </c>
      <c r="C251" s="145" t="s">
        <v>16</v>
      </c>
      <c r="D251" s="76">
        <f t="shared" si="52"/>
        <v>150</v>
      </c>
      <c r="E251" s="76">
        <f t="shared" si="52"/>
        <v>150</v>
      </c>
    </row>
    <row r="252" spans="1:5" ht="31.4" x14ac:dyDescent="0.25">
      <c r="A252" s="16" t="s">
        <v>452</v>
      </c>
      <c r="B252" s="154" t="s">
        <v>312</v>
      </c>
      <c r="C252" s="143" t="s">
        <v>453</v>
      </c>
      <c r="D252" s="76">
        <v>150</v>
      </c>
      <c r="E252" s="76">
        <v>150</v>
      </c>
    </row>
    <row r="253" spans="1:5" ht="31.4" x14ac:dyDescent="0.25">
      <c r="A253" s="17" t="s">
        <v>18</v>
      </c>
      <c r="B253" s="154" t="s">
        <v>312</v>
      </c>
      <c r="C253" s="145" t="s">
        <v>20</v>
      </c>
      <c r="D253" s="76">
        <f t="shared" ref="D253:E254" si="53">D254</f>
        <v>10</v>
      </c>
      <c r="E253" s="76">
        <f t="shared" si="53"/>
        <v>10</v>
      </c>
    </row>
    <row r="254" spans="1:5" ht="15.7" x14ac:dyDescent="0.25">
      <c r="A254" s="17" t="s">
        <v>25</v>
      </c>
      <c r="B254" s="154" t="s">
        <v>312</v>
      </c>
      <c r="C254" s="145" t="s">
        <v>26</v>
      </c>
      <c r="D254" s="76">
        <f t="shared" si="53"/>
        <v>10</v>
      </c>
      <c r="E254" s="76">
        <f t="shared" si="53"/>
        <v>10</v>
      </c>
    </row>
    <row r="255" spans="1:5" ht="15.7" x14ac:dyDescent="0.25">
      <c r="A255" s="17" t="s">
        <v>85</v>
      </c>
      <c r="B255" s="154" t="s">
        <v>312</v>
      </c>
      <c r="C255" s="145" t="s">
        <v>86</v>
      </c>
      <c r="D255" s="76">
        <v>10</v>
      </c>
      <c r="E255" s="76">
        <v>10</v>
      </c>
    </row>
    <row r="256" spans="1:5" ht="15.7" x14ac:dyDescent="0.25">
      <c r="A256" s="22" t="s">
        <v>613</v>
      </c>
      <c r="B256" s="142" t="s">
        <v>313</v>
      </c>
      <c r="C256" s="147"/>
      <c r="D256" s="82">
        <f>D257+D262+D266</f>
        <v>12650</v>
      </c>
      <c r="E256" s="82">
        <f>E257+E262+E266</f>
        <v>12650</v>
      </c>
    </row>
    <row r="257" spans="1:5" ht="47.05" x14ac:dyDescent="0.25">
      <c r="A257" s="17" t="s">
        <v>30</v>
      </c>
      <c r="B257" s="144" t="s">
        <v>313</v>
      </c>
      <c r="C257" s="143" t="s">
        <v>31</v>
      </c>
      <c r="D257" s="76">
        <f>D258</f>
        <v>12037</v>
      </c>
      <c r="E257" s="76">
        <f>E258</f>
        <v>12037</v>
      </c>
    </row>
    <row r="258" spans="1:5" ht="15.7" x14ac:dyDescent="0.25">
      <c r="A258" s="17" t="s">
        <v>33</v>
      </c>
      <c r="B258" s="144" t="s">
        <v>313</v>
      </c>
      <c r="C258" s="143" t="s">
        <v>32</v>
      </c>
      <c r="D258" s="76">
        <f>SUM(D259:D261)</f>
        <v>12037</v>
      </c>
      <c r="E258" s="76">
        <f>SUM(E259:E261)</f>
        <v>12037</v>
      </c>
    </row>
    <row r="259" spans="1:5" ht="15.7" x14ac:dyDescent="0.25">
      <c r="A259" s="10" t="s">
        <v>295</v>
      </c>
      <c r="B259" s="144" t="s">
        <v>313</v>
      </c>
      <c r="C259" s="143" t="s">
        <v>90</v>
      </c>
      <c r="D259" s="76">
        <v>9244</v>
      </c>
      <c r="E259" s="76">
        <v>9244</v>
      </c>
    </row>
    <row r="260" spans="1:5" ht="15.7" x14ac:dyDescent="0.25">
      <c r="A260" s="10" t="s">
        <v>92</v>
      </c>
      <c r="B260" s="144" t="s">
        <v>313</v>
      </c>
      <c r="C260" s="143" t="s">
        <v>91</v>
      </c>
      <c r="D260" s="76">
        <v>1</v>
      </c>
      <c r="E260" s="76">
        <v>1</v>
      </c>
    </row>
    <row r="261" spans="1:5" ht="31.4" x14ac:dyDescent="0.25">
      <c r="A261" s="10" t="s">
        <v>167</v>
      </c>
      <c r="B261" s="144" t="s">
        <v>313</v>
      </c>
      <c r="C261" s="143" t="s">
        <v>166</v>
      </c>
      <c r="D261" s="76">
        <v>2792</v>
      </c>
      <c r="E261" s="76">
        <v>2792</v>
      </c>
    </row>
    <row r="262" spans="1:5" ht="15.7" x14ac:dyDescent="0.25">
      <c r="A262" s="16" t="s">
        <v>22</v>
      </c>
      <c r="B262" s="144" t="s">
        <v>313</v>
      </c>
      <c r="C262" s="143">
        <v>200</v>
      </c>
      <c r="D262" s="76">
        <f>D263</f>
        <v>598</v>
      </c>
      <c r="E262" s="76">
        <f>E263</f>
        <v>598</v>
      </c>
    </row>
    <row r="263" spans="1:5" ht="31.4" x14ac:dyDescent="0.25">
      <c r="A263" s="17" t="s">
        <v>17</v>
      </c>
      <c r="B263" s="144" t="s">
        <v>313</v>
      </c>
      <c r="C263" s="143">
        <v>240</v>
      </c>
      <c r="D263" s="76">
        <f>D264+D265</f>
        <v>598</v>
      </c>
      <c r="E263" s="76">
        <f>E264+E265</f>
        <v>598</v>
      </c>
    </row>
    <row r="264" spans="1:5" ht="31.4" x14ac:dyDescent="0.25">
      <c r="A264" s="16" t="s">
        <v>452</v>
      </c>
      <c r="B264" s="144" t="s">
        <v>313</v>
      </c>
      <c r="C264" s="143" t="s">
        <v>453</v>
      </c>
      <c r="D264" s="76">
        <v>118</v>
      </c>
      <c r="E264" s="76">
        <v>118</v>
      </c>
    </row>
    <row r="265" spans="1:5" ht="31.4" x14ac:dyDescent="0.25">
      <c r="A265" s="16" t="s">
        <v>79</v>
      </c>
      <c r="B265" s="144" t="s">
        <v>313</v>
      </c>
      <c r="C265" s="143" t="s">
        <v>80</v>
      </c>
      <c r="D265" s="76">
        <v>480</v>
      </c>
      <c r="E265" s="76">
        <v>480</v>
      </c>
    </row>
    <row r="266" spans="1:5" s="5" customFormat="1" ht="15.7" x14ac:dyDescent="0.25">
      <c r="A266" s="16" t="s">
        <v>13</v>
      </c>
      <c r="B266" s="144" t="s">
        <v>313</v>
      </c>
      <c r="C266" s="143">
        <v>800</v>
      </c>
      <c r="D266" s="76">
        <f>D267</f>
        <v>15</v>
      </c>
      <c r="E266" s="76">
        <f>E267</f>
        <v>15</v>
      </c>
    </row>
    <row r="267" spans="1:5" s="5" customFormat="1" ht="15.7" x14ac:dyDescent="0.25">
      <c r="A267" s="16" t="s">
        <v>35</v>
      </c>
      <c r="B267" s="144" t="s">
        <v>313</v>
      </c>
      <c r="C267" s="143">
        <v>850</v>
      </c>
      <c r="D267" s="76">
        <f>D268+D269</f>
        <v>15</v>
      </c>
      <c r="E267" s="76">
        <f>E268+E269</f>
        <v>15</v>
      </c>
    </row>
    <row r="268" spans="1:5" s="5" customFormat="1" ht="15.7" x14ac:dyDescent="0.25">
      <c r="A268" s="16" t="s">
        <v>81</v>
      </c>
      <c r="B268" s="144" t="s">
        <v>313</v>
      </c>
      <c r="C268" s="145" t="s">
        <v>82</v>
      </c>
      <c r="D268" s="76">
        <v>10</v>
      </c>
      <c r="E268" s="76">
        <v>10</v>
      </c>
    </row>
    <row r="269" spans="1:5" s="5" customFormat="1" ht="15.7" x14ac:dyDescent="0.25">
      <c r="A269" s="34" t="s">
        <v>83</v>
      </c>
      <c r="B269" s="144" t="s">
        <v>313</v>
      </c>
      <c r="C269" s="145" t="s">
        <v>84</v>
      </c>
      <c r="D269" s="76">
        <v>5</v>
      </c>
      <c r="E269" s="76">
        <v>5</v>
      </c>
    </row>
    <row r="270" spans="1:5" s="5" customFormat="1" ht="37.1" x14ac:dyDescent="0.3">
      <c r="A270" s="35" t="s">
        <v>664</v>
      </c>
      <c r="B270" s="136" t="s">
        <v>216</v>
      </c>
      <c r="C270" s="160"/>
      <c r="D270" s="99">
        <f>D271+D334+D365+D379</f>
        <v>755866</v>
      </c>
      <c r="E270" s="99">
        <f>E271+E334+E365+E379</f>
        <v>655866</v>
      </c>
    </row>
    <row r="271" spans="1:5" s="5" customFormat="1" ht="31.4" x14ac:dyDescent="0.25">
      <c r="A271" s="6" t="s">
        <v>229</v>
      </c>
      <c r="B271" s="138" t="s">
        <v>238</v>
      </c>
      <c r="C271" s="139"/>
      <c r="D271" s="80">
        <f>D272+D289+D328</f>
        <v>515861</v>
      </c>
      <c r="E271" s="80">
        <f>E272+E289+E328</f>
        <v>415861</v>
      </c>
    </row>
    <row r="272" spans="1:5" s="5" customFormat="1" ht="15.7" x14ac:dyDescent="0.25">
      <c r="A272" s="29" t="s">
        <v>240</v>
      </c>
      <c r="B272" s="138" t="s">
        <v>230</v>
      </c>
      <c r="C272" s="161"/>
      <c r="D272" s="80">
        <f>D273+D277+D281+D285</f>
        <v>51252</v>
      </c>
      <c r="E272" s="80">
        <f>E273+E277+E281+E285</f>
        <v>51252</v>
      </c>
    </row>
    <row r="273" spans="1:5" s="5" customFormat="1" ht="15.7" x14ac:dyDescent="0.25">
      <c r="A273" s="31" t="s">
        <v>43</v>
      </c>
      <c r="B273" s="152" t="s">
        <v>231</v>
      </c>
      <c r="C273" s="147"/>
      <c r="D273" s="82">
        <f t="shared" ref="D273:E275" si="54">D274</f>
        <v>2040</v>
      </c>
      <c r="E273" s="82">
        <f t="shared" si="54"/>
        <v>2040</v>
      </c>
    </row>
    <row r="274" spans="1:5" s="5" customFormat="1" ht="31.4" x14ac:dyDescent="0.25">
      <c r="A274" s="17" t="s">
        <v>18</v>
      </c>
      <c r="B274" s="151" t="s">
        <v>231</v>
      </c>
      <c r="C274" s="143" t="s">
        <v>20</v>
      </c>
      <c r="D274" s="82">
        <f t="shared" si="54"/>
        <v>2040</v>
      </c>
      <c r="E274" s="82">
        <f t="shared" si="54"/>
        <v>2040</v>
      </c>
    </row>
    <row r="275" spans="1:5" s="5" customFormat="1" ht="15.7" x14ac:dyDescent="0.25">
      <c r="A275" s="16" t="s">
        <v>25</v>
      </c>
      <c r="B275" s="151" t="s">
        <v>231</v>
      </c>
      <c r="C275" s="143" t="s">
        <v>26</v>
      </c>
      <c r="D275" s="76">
        <f t="shared" si="54"/>
        <v>2040</v>
      </c>
      <c r="E275" s="76">
        <f t="shared" si="54"/>
        <v>2040</v>
      </c>
    </row>
    <row r="276" spans="1:5" s="5" customFormat="1" ht="15.7" x14ac:dyDescent="0.25">
      <c r="A276" s="16" t="s">
        <v>85</v>
      </c>
      <c r="B276" s="151" t="s">
        <v>231</v>
      </c>
      <c r="C276" s="143" t="s">
        <v>86</v>
      </c>
      <c r="D276" s="76">
        <v>2040</v>
      </c>
      <c r="E276" s="76">
        <v>2040</v>
      </c>
    </row>
    <row r="277" spans="1:5" s="5" customFormat="1" ht="15.7" x14ac:dyDescent="0.25">
      <c r="A277" s="31" t="s">
        <v>44</v>
      </c>
      <c r="B277" s="152" t="s">
        <v>232</v>
      </c>
      <c r="C277" s="147"/>
      <c r="D277" s="82">
        <f t="shared" ref="D277:E279" si="55">D278</f>
        <v>828</v>
      </c>
      <c r="E277" s="82">
        <f t="shared" si="55"/>
        <v>828</v>
      </c>
    </row>
    <row r="278" spans="1:5" s="5" customFormat="1" ht="31.4" x14ac:dyDescent="0.25">
      <c r="A278" s="17" t="s">
        <v>18</v>
      </c>
      <c r="B278" s="151" t="s">
        <v>232</v>
      </c>
      <c r="C278" s="143" t="s">
        <v>20</v>
      </c>
      <c r="D278" s="76">
        <f t="shared" si="55"/>
        <v>828</v>
      </c>
      <c r="E278" s="76">
        <f t="shared" si="55"/>
        <v>828</v>
      </c>
    </row>
    <row r="279" spans="1:5" s="5" customFormat="1" ht="15.7" x14ac:dyDescent="0.25">
      <c r="A279" s="16" t="s">
        <v>25</v>
      </c>
      <c r="B279" s="151" t="s">
        <v>232</v>
      </c>
      <c r="C279" s="143" t="s">
        <v>26</v>
      </c>
      <c r="D279" s="76">
        <f t="shared" si="55"/>
        <v>828</v>
      </c>
      <c r="E279" s="76">
        <f t="shared" si="55"/>
        <v>828</v>
      </c>
    </row>
    <row r="280" spans="1:5" s="5" customFormat="1" ht="15.7" x14ac:dyDescent="0.25">
      <c r="A280" s="16" t="s">
        <v>85</v>
      </c>
      <c r="B280" s="151" t="s">
        <v>232</v>
      </c>
      <c r="C280" s="143" t="s">
        <v>86</v>
      </c>
      <c r="D280" s="76">
        <v>828</v>
      </c>
      <c r="E280" s="76">
        <v>828</v>
      </c>
    </row>
    <row r="281" spans="1:5" s="5" customFormat="1" ht="16.399999999999999" x14ac:dyDescent="0.25">
      <c r="A281" s="31" t="s">
        <v>633</v>
      </c>
      <c r="B281" s="152" t="s">
        <v>632</v>
      </c>
      <c r="C281" s="153"/>
      <c r="D281" s="82">
        <f t="shared" ref="D281:E283" si="56">D282</f>
        <v>200</v>
      </c>
      <c r="E281" s="82">
        <f t="shared" si="56"/>
        <v>200</v>
      </c>
    </row>
    <row r="282" spans="1:5" s="5" customFormat="1" ht="31.4" x14ac:dyDescent="0.25">
      <c r="A282" s="16" t="s">
        <v>18</v>
      </c>
      <c r="B282" s="151" t="s">
        <v>632</v>
      </c>
      <c r="C282" s="143" t="s">
        <v>20</v>
      </c>
      <c r="D282" s="76">
        <f t="shared" si="56"/>
        <v>200</v>
      </c>
      <c r="E282" s="76">
        <f t="shared" si="56"/>
        <v>200</v>
      </c>
    </row>
    <row r="283" spans="1:5" s="5" customFormat="1" ht="15.7" x14ac:dyDescent="0.25">
      <c r="A283" s="16" t="s">
        <v>25</v>
      </c>
      <c r="B283" s="151" t="s">
        <v>632</v>
      </c>
      <c r="C283" s="143" t="s">
        <v>26</v>
      </c>
      <c r="D283" s="76">
        <f t="shared" si="56"/>
        <v>200</v>
      </c>
      <c r="E283" s="76">
        <f t="shared" si="56"/>
        <v>200</v>
      </c>
    </row>
    <row r="284" spans="1:5" s="5" customFormat="1" ht="15.7" x14ac:dyDescent="0.25">
      <c r="A284" s="16" t="s">
        <v>85</v>
      </c>
      <c r="B284" s="151" t="s">
        <v>632</v>
      </c>
      <c r="C284" s="143" t="s">
        <v>86</v>
      </c>
      <c r="D284" s="76">
        <v>200</v>
      </c>
      <c r="E284" s="76">
        <v>200</v>
      </c>
    </row>
    <row r="285" spans="1:5" s="5" customFormat="1" ht="16.399999999999999" x14ac:dyDescent="0.25">
      <c r="A285" s="31" t="s">
        <v>27</v>
      </c>
      <c r="B285" s="152" t="s">
        <v>233</v>
      </c>
      <c r="C285" s="153"/>
      <c r="D285" s="82">
        <f t="shared" ref="D285:E287" si="57">D286</f>
        <v>48184</v>
      </c>
      <c r="E285" s="82">
        <f t="shared" si="57"/>
        <v>48184</v>
      </c>
    </row>
    <row r="286" spans="1:5" s="5" customFormat="1" ht="31.4" x14ac:dyDescent="0.25">
      <c r="A286" s="16" t="s">
        <v>18</v>
      </c>
      <c r="B286" s="151" t="s">
        <v>233</v>
      </c>
      <c r="C286" s="143" t="s">
        <v>20</v>
      </c>
      <c r="D286" s="76">
        <f t="shared" si="57"/>
        <v>48184</v>
      </c>
      <c r="E286" s="76">
        <f t="shared" si="57"/>
        <v>48184</v>
      </c>
    </row>
    <row r="287" spans="1:5" s="5" customFormat="1" ht="15.7" x14ac:dyDescent="0.25">
      <c r="A287" s="16" t="s">
        <v>25</v>
      </c>
      <c r="B287" s="151" t="s">
        <v>233</v>
      </c>
      <c r="C287" s="143" t="s">
        <v>26</v>
      </c>
      <c r="D287" s="76">
        <f t="shared" si="57"/>
        <v>48184</v>
      </c>
      <c r="E287" s="76">
        <f t="shared" si="57"/>
        <v>48184</v>
      </c>
    </row>
    <row r="288" spans="1:5" s="5" customFormat="1" ht="33" customHeight="1" x14ac:dyDescent="0.25">
      <c r="A288" s="16" t="s">
        <v>102</v>
      </c>
      <c r="B288" s="151" t="s">
        <v>233</v>
      </c>
      <c r="C288" s="143" t="s">
        <v>103</v>
      </c>
      <c r="D288" s="76">
        <v>48184</v>
      </c>
      <c r="E288" s="76">
        <v>48184</v>
      </c>
    </row>
    <row r="289" spans="1:5" s="5" customFormat="1" ht="31.4" x14ac:dyDescent="0.25">
      <c r="A289" s="29" t="s">
        <v>239</v>
      </c>
      <c r="B289" s="138" t="s">
        <v>234</v>
      </c>
      <c r="C289" s="161"/>
      <c r="D289" s="80">
        <f>D290+D297+D301+D307+D311</f>
        <v>464069</v>
      </c>
      <c r="E289" s="80">
        <f>E290+E297+E301+E307+E311</f>
        <v>364069</v>
      </c>
    </row>
    <row r="290" spans="1:5" s="5" customFormat="1" ht="31.4" x14ac:dyDescent="0.25">
      <c r="A290" s="31" t="s">
        <v>656</v>
      </c>
      <c r="B290" s="152" t="s">
        <v>640</v>
      </c>
      <c r="C290" s="147"/>
      <c r="D290" s="94">
        <f t="shared" ref="D290:E294" si="58">D291</f>
        <v>795</v>
      </c>
      <c r="E290" s="94">
        <f t="shared" si="58"/>
        <v>795</v>
      </c>
    </row>
    <row r="291" spans="1:5" s="5" customFormat="1" ht="31.4" x14ac:dyDescent="0.25">
      <c r="A291" s="16" t="s">
        <v>18</v>
      </c>
      <c r="B291" s="151" t="s">
        <v>640</v>
      </c>
      <c r="C291" s="143" t="s">
        <v>20</v>
      </c>
      <c r="D291" s="95">
        <f>D292+D294</f>
        <v>795</v>
      </c>
      <c r="E291" s="95">
        <f>E292+E294</f>
        <v>795</v>
      </c>
    </row>
    <row r="292" spans="1:5" s="5" customFormat="1" ht="15.7" x14ac:dyDescent="0.25">
      <c r="A292" s="16" t="s">
        <v>25</v>
      </c>
      <c r="B292" s="151" t="s">
        <v>640</v>
      </c>
      <c r="C292" s="143" t="s">
        <v>26</v>
      </c>
      <c r="D292" s="95">
        <f t="shared" si="58"/>
        <v>469</v>
      </c>
      <c r="E292" s="95">
        <f t="shared" si="58"/>
        <v>469</v>
      </c>
    </row>
    <row r="293" spans="1:5" s="5" customFormat="1" ht="15.7" x14ac:dyDescent="0.25">
      <c r="A293" s="16" t="s">
        <v>85</v>
      </c>
      <c r="B293" s="151" t="s">
        <v>640</v>
      </c>
      <c r="C293" s="143" t="s">
        <v>86</v>
      </c>
      <c r="D293" s="95">
        <v>469</v>
      </c>
      <c r="E293" s="95">
        <v>469</v>
      </c>
    </row>
    <row r="294" spans="1:5" s="5" customFormat="1" ht="15.7" x14ac:dyDescent="0.25">
      <c r="A294" s="16" t="s">
        <v>19</v>
      </c>
      <c r="B294" s="151" t="s">
        <v>640</v>
      </c>
      <c r="C294" s="143" t="s">
        <v>21</v>
      </c>
      <c r="D294" s="95">
        <f t="shared" si="58"/>
        <v>326</v>
      </c>
      <c r="E294" s="95">
        <f t="shared" si="58"/>
        <v>326</v>
      </c>
    </row>
    <row r="295" spans="1:5" s="5" customFormat="1" ht="15.7" x14ac:dyDescent="0.25">
      <c r="A295" s="16" t="s">
        <v>87</v>
      </c>
      <c r="B295" s="151" t="s">
        <v>640</v>
      </c>
      <c r="C295" s="143" t="s">
        <v>88</v>
      </c>
      <c r="D295" s="95">
        <v>326</v>
      </c>
      <c r="E295" s="95">
        <v>326</v>
      </c>
    </row>
    <row r="296" spans="1:5" s="5" customFormat="1" ht="15.7" x14ac:dyDescent="0.25">
      <c r="A296" s="16" t="s">
        <v>87</v>
      </c>
      <c r="B296" s="151" t="s">
        <v>365</v>
      </c>
      <c r="C296" s="143" t="s">
        <v>88</v>
      </c>
      <c r="D296" s="76"/>
      <c r="E296" s="76"/>
    </row>
    <row r="297" spans="1:5" s="5" customFormat="1" ht="31.4" x14ac:dyDescent="0.25">
      <c r="A297" s="31" t="s">
        <v>654</v>
      </c>
      <c r="B297" s="152" t="s">
        <v>636</v>
      </c>
      <c r="C297" s="147"/>
      <c r="D297" s="82">
        <f t="shared" ref="D297:E299" si="59">D298</f>
        <v>100000</v>
      </c>
      <c r="E297" s="82">
        <f t="shared" si="59"/>
        <v>0</v>
      </c>
    </row>
    <row r="298" spans="1:5" s="5" customFormat="1" ht="31.4" x14ac:dyDescent="0.25">
      <c r="A298" s="16" t="s">
        <v>18</v>
      </c>
      <c r="B298" s="151" t="s">
        <v>636</v>
      </c>
      <c r="C298" s="143" t="s">
        <v>20</v>
      </c>
      <c r="D298" s="76">
        <f t="shared" si="59"/>
        <v>100000</v>
      </c>
      <c r="E298" s="76">
        <f t="shared" si="59"/>
        <v>0</v>
      </c>
    </row>
    <row r="299" spans="1:5" s="5" customFormat="1" ht="15.7" x14ac:dyDescent="0.25">
      <c r="A299" s="16" t="s">
        <v>19</v>
      </c>
      <c r="B299" s="151" t="s">
        <v>636</v>
      </c>
      <c r="C299" s="143" t="s">
        <v>21</v>
      </c>
      <c r="D299" s="76">
        <f t="shared" si="59"/>
        <v>100000</v>
      </c>
      <c r="E299" s="76">
        <f t="shared" si="59"/>
        <v>0</v>
      </c>
    </row>
    <row r="300" spans="1:5" s="5" customFormat="1" ht="15.7" x14ac:dyDescent="0.25">
      <c r="A300" s="16" t="s">
        <v>87</v>
      </c>
      <c r="B300" s="151" t="s">
        <v>636</v>
      </c>
      <c r="C300" s="143" t="s">
        <v>88</v>
      </c>
      <c r="D300" s="76">
        <v>100000</v>
      </c>
      <c r="E300" s="76">
        <v>0</v>
      </c>
    </row>
    <row r="301" spans="1:5" s="5" customFormat="1" ht="16.399999999999999" x14ac:dyDescent="0.25">
      <c r="A301" s="31" t="s">
        <v>634</v>
      </c>
      <c r="B301" s="152" t="s">
        <v>635</v>
      </c>
      <c r="C301" s="153"/>
      <c r="D301" s="94">
        <f>D302</f>
        <v>880</v>
      </c>
      <c r="E301" s="94">
        <f>E302</f>
        <v>880</v>
      </c>
    </row>
    <row r="302" spans="1:5" s="5" customFormat="1" ht="31.4" x14ac:dyDescent="0.25">
      <c r="A302" s="16" t="s">
        <v>18</v>
      </c>
      <c r="B302" s="151" t="s">
        <v>635</v>
      </c>
      <c r="C302" s="143" t="s">
        <v>20</v>
      </c>
      <c r="D302" s="95">
        <f>D303+D305</f>
        <v>880</v>
      </c>
      <c r="E302" s="95">
        <f>E303+E305</f>
        <v>880</v>
      </c>
    </row>
    <row r="303" spans="1:5" s="5" customFormat="1" ht="15.7" x14ac:dyDescent="0.25">
      <c r="A303" s="16" t="s">
        <v>25</v>
      </c>
      <c r="B303" s="151" t="s">
        <v>635</v>
      </c>
      <c r="C303" s="143" t="s">
        <v>26</v>
      </c>
      <c r="D303" s="95">
        <f t="shared" ref="D303:E303" si="60">D304</f>
        <v>547</v>
      </c>
      <c r="E303" s="95">
        <f t="shared" si="60"/>
        <v>547</v>
      </c>
    </row>
    <row r="304" spans="1:5" s="5" customFormat="1" ht="15.7" x14ac:dyDescent="0.25">
      <c r="A304" s="16" t="s">
        <v>85</v>
      </c>
      <c r="B304" s="151" t="s">
        <v>635</v>
      </c>
      <c r="C304" s="143" t="s">
        <v>86</v>
      </c>
      <c r="D304" s="95">
        <v>547</v>
      </c>
      <c r="E304" s="95">
        <v>547</v>
      </c>
    </row>
    <row r="305" spans="1:5" s="5" customFormat="1" ht="15.7" x14ac:dyDescent="0.25">
      <c r="A305" s="16" t="s">
        <v>19</v>
      </c>
      <c r="B305" s="151" t="s">
        <v>635</v>
      </c>
      <c r="C305" s="143" t="s">
        <v>21</v>
      </c>
      <c r="D305" s="95">
        <f t="shared" ref="D305:E305" si="61">D306</f>
        <v>333</v>
      </c>
      <c r="E305" s="95">
        <f t="shared" si="61"/>
        <v>333</v>
      </c>
    </row>
    <row r="306" spans="1:5" s="5" customFormat="1" ht="15.7" x14ac:dyDescent="0.25">
      <c r="A306" s="16" t="s">
        <v>87</v>
      </c>
      <c r="B306" s="151" t="s">
        <v>635</v>
      </c>
      <c r="C306" s="143" t="s">
        <v>88</v>
      </c>
      <c r="D306" s="95">
        <v>333</v>
      </c>
      <c r="E306" s="95">
        <v>333</v>
      </c>
    </row>
    <row r="307" spans="1:5" s="5" customFormat="1" ht="31.4" x14ac:dyDescent="0.25">
      <c r="A307" s="31" t="s">
        <v>647</v>
      </c>
      <c r="B307" s="152" t="s">
        <v>641</v>
      </c>
      <c r="C307" s="153"/>
      <c r="D307" s="94">
        <f t="shared" ref="D307:E308" si="62">D308</f>
        <v>8311</v>
      </c>
      <c r="E307" s="94">
        <f t="shared" si="62"/>
        <v>8311</v>
      </c>
    </row>
    <row r="308" spans="1:5" s="5" customFormat="1" ht="31.4" x14ac:dyDescent="0.25">
      <c r="A308" s="16" t="s">
        <v>18</v>
      </c>
      <c r="B308" s="151" t="s">
        <v>641</v>
      </c>
      <c r="C308" s="143" t="s">
        <v>20</v>
      </c>
      <c r="D308" s="95">
        <f t="shared" si="62"/>
        <v>8311</v>
      </c>
      <c r="E308" s="95">
        <f t="shared" si="62"/>
        <v>8311</v>
      </c>
    </row>
    <row r="309" spans="1:5" s="5" customFormat="1" ht="15.7" x14ac:dyDescent="0.25">
      <c r="A309" s="16" t="s">
        <v>25</v>
      </c>
      <c r="B309" s="151" t="s">
        <v>641</v>
      </c>
      <c r="C309" s="143" t="s">
        <v>26</v>
      </c>
      <c r="D309" s="95">
        <f t="shared" ref="D309:E309" si="63">D310</f>
        <v>8311</v>
      </c>
      <c r="E309" s="95">
        <f t="shared" si="63"/>
        <v>8311</v>
      </c>
    </row>
    <row r="310" spans="1:5" s="5" customFormat="1" ht="15.7" x14ac:dyDescent="0.25">
      <c r="A310" s="16" t="s">
        <v>85</v>
      </c>
      <c r="B310" s="151" t="s">
        <v>641</v>
      </c>
      <c r="C310" s="143" t="s">
        <v>86</v>
      </c>
      <c r="D310" s="95">
        <v>8311</v>
      </c>
      <c r="E310" s="95">
        <v>8311</v>
      </c>
    </row>
    <row r="311" spans="1:5" s="5" customFormat="1" ht="15.7" x14ac:dyDescent="0.25">
      <c r="A311" s="31" t="s">
        <v>42</v>
      </c>
      <c r="B311" s="152" t="s">
        <v>235</v>
      </c>
      <c r="C311" s="143"/>
      <c r="D311" s="82">
        <f>D312+D316+D320+D325</f>
        <v>354083</v>
      </c>
      <c r="E311" s="82">
        <f>E312+E316+E320+E325</f>
        <v>354083</v>
      </c>
    </row>
    <row r="312" spans="1:5" s="5" customFormat="1" ht="47.05" x14ac:dyDescent="0.25">
      <c r="A312" s="16" t="s">
        <v>39</v>
      </c>
      <c r="B312" s="151" t="s">
        <v>235</v>
      </c>
      <c r="C312" s="143" t="s">
        <v>31</v>
      </c>
      <c r="D312" s="76">
        <f>D313</f>
        <v>5441</v>
      </c>
      <c r="E312" s="76">
        <f>E313</f>
        <v>5441</v>
      </c>
    </row>
    <row r="313" spans="1:5" s="5" customFormat="1" ht="15.7" x14ac:dyDescent="0.25">
      <c r="A313" s="17" t="s">
        <v>33</v>
      </c>
      <c r="B313" s="151" t="s">
        <v>235</v>
      </c>
      <c r="C313" s="143" t="s">
        <v>32</v>
      </c>
      <c r="D313" s="76">
        <f>D314+D315</f>
        <v>5441</v>
      </c>
      <c r="E313" s="76">
        <f>E314+E315</f>
        <v>5441</v>
      </c>
    </row>
    <row r="314" spans="1:5" s="5" customFormat="1" ht="15.7" x14ac:dyDescent="0.25">
      <c r="A314" s="10" t="s">
        <v>295</v>
      </c>
      <c r="B314" s="151" t="s">
        <v>235</v>
      </c>
      <c r="C314" s="143" t="s">
        <v>90</v>
      </c>
      <c r="D314" s="76">
        <v>4179</v>
      </c>
      <c r="E314" s="76">
        <v>4179</v>
      </c>
    </row>
    <row r="315" spans="1:5" s="5" customFormat="1" ht="31.4" x14ac:dyDescent="0.25">
      <c r="A315" s="10" t="s">
        <v>167</v>
      </c>
      <c r="B315" s="151" t="s">
        <v>235</v>
      </c>
      <c r="C315" s="143" t="s">
        <v>166</v>
      </c>
      <c r="D315" s="76">
        <v>1262</v>
      </c>
      <c r="E315" s="76">
        <v>1262</v>
      </c>
    </row>
    <row r="316" spans="1:5" s="5" customFormat="1" ht="15.7" x14ac:dyDescent="0.25">
      <c r="A316" s="16" t="s">
        <v>22</v>
      </c>
      <c r="B316" s="151" t="s">
        <v>235</v>
      </c>
      <c r="C316" s="143" t="s">
        <v>15</v>
      </c>
      <c r="D316" s="76">
        <f>D317</f>
        <v>1068</v>
      </c>
      <c r="E316" s="76">
        <f>E317</f>
        <v>1068</v>
      </c>
    </row>
    <row r="317" spans="1:5" s="5" customFormat="1" ht="31.4" x14ac:dyDescent="0.25">
      <c r="A317" s="17" t="s">
        <v>17</v>
      </c>
      <c r="B317" s="151" t="s">
        <v>235</v>
      </c>
      <c r="C317" s="143" t="s">
        <v>16</v>
      </c>
      <c r="D317" s="76">
        <f>D318+D319</f>
        <v>1068</v>
      </c>
      <c r="E317" s="76">
        <f>E318+E319</f>
        <v>1068</v>
      </c>
    </row>
    <row r="318" spans="1:5" s="5" customFormat="1" ht="31.4" x14ac:dyDescent="0.25">
      <c r="A318" s="17" t="s">
        <v>452</v>
      </c>
      <c r="B318" s="151" t="s">
        <v>235</v>
      </c>
      <c r="C318" s="143" t="s">
        <v>453</v>
      </c>
      <c r="D318" s="76">
        <v>10</v>
      </c>
      <c r="E318" s="76">
        <v>10</v>
      </c>
    </row>
    <row r="319" spans="1:5" s="5" customFormat="1" ht="31.4" x14ac:dyDescent="0.25">
      <c r="A319" s="14" t="s">
        <v>105</v>
      </c>
      <c r="B319" s="151" t="s">
        <v>235</v>
      </c>
      <c r="C319" s="143" t="s">
        <v>80</v>
      </c>
      <c r="D319" s="76">
        <v>1058</v>
      </c>
      <c r="E319" s="76">
        <v>1058</v>
      </c>
    </row>
    <row r="320" spans="1:5" s="5" customFormat="1" ht="31.4" x14ac:dyDescent="0.25">
      <c r="A320" s="16" t="s">
        <v>18</v>
      </c>
      <c r="B320" s="151" t="s">
        <v>235</v>
      </c>
      <c r="C320" s="143" t="s">
        <v>20</v>
      </c>
      <c r="D320" s="76">
        <f>D321+D323</f>
        <v>347394</v>
      </c>
      <c r="E320" s="76">
        <f>E321+E323</f>
        <v>347394</v>
      </c>
    </row>
    <row r="321" spans="1:5" s="5" customFormat="1" ht="15.7" x14ac:dyDescent="0.25">
      <c r="A321" s="16" t="s">
        <v>25</v>
      </c>
      <c r="B321" s="151" t="s">
        <v>235</v>
      </c>
      <c r="C321" s="143" t="s">
        <v>26</v>
      </c>
      <c r="D321" s="76">
        <f>D322</f>
        <v>128479</v>
      </c>
      <c r="E321" s="76">
        <f>E322</f>
        <v>128479</v>
      </c>
    </row>
    <row r="322" spans="1:5" s="5" customFormat="1" ht="47.05" x14ac:dyDescent="0.25">
      <c r="A322" s="16" t="s">
        <v>102</v>
      </c>
      <c r="B322" s="151" t="s">
        <v>235</v>
      </c>
      <c r="C322" s="143" t="s">
        <v>103</v>
      </c>
      <c r="D322" s="76">
        <v>128479</v>
      </c>
      <c r="E322" s="76">
        <v>128479</v>
      </c>
    </row>
    <row r="323" spans="1:5" s="5" customFormat="1" ht="15.7" x14ac:dyDescent="0.25">
      <c r="A323" s="16" t="s">
        <v>19</v>
      </c>
      <c r="B323" s="151" t="s">
        <v>235</v>
      </c>
      <c r="C323" s="143" t="s">
        <v>21</v>
      </c>
      <c r="D323" s="76">
        <f>D324</f>
        <v>218915</v>
      </c>
      <c r="E323" s="76">
        <f>E324</f>
        <v>218915</v>
      </c>
    </row>
    <row r="324" spans="1:5" s="5" customFormat="1" ht="47.05" x14ac:dyDescent="0.25">
      <c r="A324" s="16" t="s">
        <v>106</v>
      </c>
      <c r="B324" s="151" t="s">
        <v>235</v>
      </c>
      <c r="C324" s="143" t="s">
        <v>107</v>
      </c>
      <c r="D324" s="76">
        <v>218915</v>
      </c>
      <c r="E324" s="76">
        <v>218915</v>
      </c>
    </row>
    <row r="325" spans="1:5" s="5" customFormat="1" ht="15.7" x14ac:dyDescent="0.25">
      <c r="A325" s="16" t="s">
        <v>13</v>
      </c>
      <c r="B325" s="151" t="s">
        <v>235</v>
      </c>
      <c r="C325" s="143" t="s">
        <v>14</v>
      </c>
      <c r="D325" s="76">
        <f t="shared" ref="D325:E326" si="64">D326</f>
        <v>180</v>
      </c>
      <c r="E325" s="76">
        <f t="shared" si="64"/>
        <v>180</v>
      </c>
    </row>
    <row r="326" spans="1:5" s="5" customFormat="1" ht="15.7" x14ac:dyDescent="0.25">
      <c r="A326" s="16" t="s">
        <v>35</v>
      </c>
      <c r="B326" s="151" t="s">
        <v>235</v>
      </c>
      <c r="C326" s="143" t="s">
        <v>34</v>
      </c>
      <c r="D326" s="76">
        <f t="shared" si="64"/>
        <v>180</v>
      </c>
      <c r="E326" s="76">
        <f t="shared" si="64"/>
        <v>180</v>
      </c>
    </row>
    <row r="327" spans="1:5" s="5" customFormat="1" ht="15.7" x14ac:dyDescent="0.25">
      <c r="A327" s="16" t="s">
        <v>108</v>
      </c>
      <c r="B327" s="151" t="s">
        <v>235</v>
      </c>
      <c r="C327" s="143" t="s">
        <v>82</v>
      </c>
      <c r="D327" s="76">
        <v>180</v>
      </c>
      <c r="E327" s="76">
        <v>180</v>
      </c>
    </row>
    <row r="328" spans="1:5" s="5" customFormat="1" ht="16.399999999999999" x14ac:dyDescent="0.3">
      <c r="A328" s="21" t="s">
        <v>52</v>
      </c>
      <c r="B328" s="140" t="s">
        <v>246</v>
      </c>
      <c r="C328" s="153"/>
      <c r="D328" s="81">
        <f>D329</f>
        <v>540</v>
      </c>
      <c r="E328" s="81">
        <f>E329</f>
        <v>540</v>
      </c>
    </row>
    <row r="329" spans="1:5" s="5" customFormat="1" ht="31.4" x14ac:dyDescent="0.25">
      <c r="A329" s="16" t="s">
        <v>18</v>
      </c>
      <c r="B329" s="151" t="s">
        <v>246</v>
      </c>
      <c r="C329" s="143" t="s">
        <v>20</v>
      </c>
      <c r="D329" s="76">
        <f>D330+D332</f>
        <v>540</v>
      </c>
      <c r="E329" s="76">
        <f>E330+E332</f>
        <v>540</v>
      </c>
    </row>
    <row r="330" spans="1:5" s="5" customFormat="1" ht="15.7" x14ac:dyDescent="0.25">
      <c r="A330" s="16" t="s">
        <v>25</v>
      </c>
      <c r="B330" s="151" t="s">
        <v>246</v>
      </c>
      <c r="C330" s="143" t="s">
        <v>26</v>
      </c>
      <c r="D330" s="76">
        <f>D331</f>
        <v>370</v>
      </c>
      <c r="E330" s="76">
        <f>E331</f>
        <v>370</v>
      </c>
    </row>
    <row r="331" spans="1:5" s="5" customFormat="1" ht="15.7" x14ac:dyDescent="0.25">
      <c r="A331" s="16" t="s">
        <v>85</v>
      </c>
      <c r="B331" s="151" t="s">
        <v>246</v>
      </c>
      <c r="C331" s="143" t="s">
        <v>86</v>
      </c>
      <c r="D331" s="76">
        <v>370</v>
      </c>
      <c r="E331" s="76">
        <v>370</v>
      </c>
    </row>
    <row r="332" spans="1:5" s="5" customFormat="1" ht="15.7" x14ac:dyDescent="0.25">
      <c r="A332" s="16" t="s">
        <v>19</v>
      </c>
      <c r="B332" s="151" t="s">
        <v>246</v>
      </c>
      <c r="C332" s="143" t="s">
        <v>21</v>
      </c>
      <c r="D332" s="76">
        <f>D333</f>
        <v>170</v>
      </c>
      <c r="E332" s="76">
        <f>E333</f>
        <v>170</v>
      </c>
    </row>
    <row r="333" spans="1:5" s="5" customFormat="1" ht="15.7" x14ac:dyDescent="0.25">
      <c r="A333" s="16" t="s">
        <v>87</v>
      </c>
      <c r="B333" s="151" t="s">
        <v>246</v>
      </c>
      <c r="C333" s="143" t="s">
        <v>88</v>
      </c>
      <c r="D333" s="76">
        <v>170</v>
      </c>
      <c r="E333" s="76">
        <v>170</v>
      </c>
    </row>
    <row r="334" spans="1:5" s="5" customFormat="1" ht="31.4" x14ac:dyDescent="0.25">
      <c r="A334" s="6" t="s">
        <v>236</v>
      </c>
      <c r="B334" s="138" t="s">
        <v>237</v>
      </c>
      <c r="C334" s="139"/>
      <c r="D334" s="80">
        <f>D335+D352</f>
        <v>35812</v>
      </c>
      <c r="E334" s="80">
        <f>E335+E352</f>
        <v>35812</v>
      </c>
    </row>
    <row r="335" spans="1:5" s="5" customFormat="1" ht="15.7" x14ac:dyDescent="0.25">
      <c r="A335" s="22" t="s">
        <v>45</v>
      </c>
      <c r="B335" s="142" t="s">
        <v>241</v>
      </c>
      <c r="C335" s="147"/>
      <c r="D335" s="82">
        <f>D336+D345</f>
        <v>25332</v>
      </c>
      <c r="E335" s="82">
        <f>E336+E345</f>
        <v>25332</v>
      </c>
    </row>
    <row r="336" spans="1:5" s="5" customFormat="1" ht="15.7" x14ac:dyDescent="0.25">
      <c r="A336" s="31" t="s">
        <v>54</v>
      </c>
      <c r="B336" s="152" t="s">
        <v>242</v>
      </c>
      <c r="C336" s="147"/>
      <c r="D336" s="82">
        <f>D337+D340+D342</f>
        <v>24782</v>
      </c>
      <c r="E336" s="82">
        <f>E337+E340+E342</f>
        <v>24782</v>
      </c>
    </row>
    <row r="337" spans="1:5" s="5" customFormat="1" ht="15.7" x14ac:dyDescent="0.25">
      <c r="A337" s="16" t="s">
        <v>22</v>
      </c>
      <c r="B337" s="151" t="s">
        <v>242</v>
      </c>
      <c r="C337" s="143" t="s">
        <v>15</v>
      </c>
      <c r="D337" s="76">
        <f t="shared" ref="D337:E338" si="65">D338</f>
        <v>21332</v>
      </c>
      <c r="E337" s="76">
        <f t="shared" si="65"/>
        <v>21332</v>
      </c>
    </row>
    <row r="338" spans="1:5" s="5" customFormat="1" ht="31.4" x14ac:dyDescent="0.25">
      <c r="A338" s="17" t="s">
        <v>17</v>
      </c>
      <c r="B338" s="151" t="s">
        <v>242</v>
      </c>
      <c r="C338" s="143" t="s">
        <v>16</v>
      </c>
      <c r="D338" s="76">
        <f t="shared" si="65"/>
        <v>21332</v>
      </c>
      <c r="E338" s="76">
        <f t="shared" si="65"/>
        <v>21332</v>
      </c>
    </row>
    <row r="339" spans="1:5" s="5" customFormat="1" ht="31.4" x14ac:dyDescent="0.25">
      <c r="A339" s="14" t="s">
        <v>105</v>
      </c>
      <c r="B339" s="151" t="s">
        <v>242</v>
      </c>
      <c r="C339" s="143" t="s">
        <v>80</v>
      </c>
      <c r="D339" s="76">
        <v>21332</v>
      </c>
      <c r="E339" s="76">
        <v>21332</v>
      </c>
    </row>
    <row r="340" spans="1:5" s="5" customFormat="1" ht="15.7" x14ac:dyDescent="0.25">
      <c r="A340" s="16" t="s">
        <v>23</v>
      </c>
      <c r="B340" s="151" t="s">
        <v>242</v>
      </c>
      <c r="C340" s="143" t="s">
        <v>24</v>
      </c>
      <c r="D340" s="76">
        <f>D341</f>
        <v>30</v>
      </c>
      <c r="E340" s="76">
        <f>E341</f>
        <v>30</v>
      </c>
    </row>
    <row r="341" spans="1:5" s="5" customFormat="1" ht="15.7" x14ac:dyDescent="0.25">
      <c r="A341" s="16" t="s">
        <v>29</v>
      </c>
      <c r="B341" s="151" t="s">
        <v>242</v>
      </c>
      <c r="C341" s="143" t="s">
        <v>38</v>
      </c>
      <c r="D341" s="76">
        <v>30</v>
      </c>
      <c r="E341" s="76">
        <v>30</v>
      </c>
    </row>
    <row r="342" spans="1:5" s="5" customFormat="1" ht="31.4" x14ac:dyDescent="0.25">
      <c r="A342" s="16" t="s">
        <v>18</v>
      </c>
      <c r="B342" s="151" t="s">
        <v>242</v>
      </c>
      <c r="C342" s="143" t="s">
        <v>20</v>
      </c>
      <c r="D342" s="76">
        <f t="shared" ref="D342:E343" si="66">D343</f>
        <v>3420</v>
      </c>
      <c r="E342" s="76">
        <f t="shared" si="66"/>
        <v>3420</v>
      </c>
    </row>
    <row r="343" spans="1:5" s="5" customFormat="1" ht="31.4" x14ac:dyDescent="0.25">
      <c r="A343" s="20" t="s">
        <v>28</v>
      </c>
      <c r="B343" s="151" t="s">
        <v>242</v>
      </c>
      <c r="C343" s="143" t="s">
        <v>0</v>
      </c>
      <c r="D343" s="76">
        <f t="shared" si="66"/>
        <v>3420</v>
      </c>
      <c r="E343" s="76">
        <f t="shared" si="66"/>
        <v>3420</v>
      </c>
    </row>
    <row r="344" spans="1:5" s="5" customFormat="1" ht="78.45" x14ac:dyDescent="0.25">
      <c r="A344" s="14" t="s">
        <v>622</v>
      </c>
      <c r="B344" s="151" t="s">
        <v>242</v>
      </c>
      <c r="C344" s="143" t="s">
        <v>626</v>
      </c>
      <c r="D344" s="76">
        <v>3420</v>
      </c>
      <c r="E344" s="76">
        <v>3420</v>
      </c>
    </row>
    <row r="345" spans="1:5" s="5" customFormat="1" ht="15.7" x14ac:dyDescent="0.25">
      <c r="A345" s="31" t="s">
        <v>351</v>
      </c>
      <c r="B345" s="152" t="s">
        <v>352</v>
      </c>
      <c r="C345" s="143"/>
      <c r="D345" s="82">
        <f>D346+D349</f>
        <v>550</v>
      </c>
      <c r="E345" s="82">
        <f>E346+E349</f>
        <v>550</v>
      </c>
    </row>
    <row r="346" spans="1:5" s="5" customFormat="1" ht="15.7" x14ac:dyDescent="0.25">
      <c r="A346" s="16" t="s">
        <v>22</v>
      </c>
      <c r="B346" s="151" t="s">
        <v>352</v>
      </c>
      <c r="C346" s="143" t="s">
        <v>15</v>
      </c>
      <c r="D346" s="76">
        <f t="shared" ref="D346:E346" si="67">D347</f>
        <v>100</v>
      </c>
      <c r="E346" s="76">
        <f t="shared" si="67"/>
        <v>100</v>
      </c>
    </row>
    <row r="347" spans="1:5" s="5" customFormat="1" ht="31.4" x14ac:dyDescent="0.25">
      <c r="A347" s="17" t="s">
        <v>17</v>
      </c>
      <c r="B347" s="151" t="s">
        <v>352</v>
      </c>
      <c r="C347" s="143" t="s">
        <v>16</v>
      </c>
      <c r="D347" s="76">
        <f>D348</f>
        <v>100</v>
      </c>
      <c r="E347" s="76">
        <f>E348</f>
        <v>100</v>
      </c>
    </row>
    <row r="348" spans="1:5" s="5" customFormat="1" ht="31.4" x14ac:dyDescent="0.25">
      <c r="A348" s="14" t="s">
        <v>105</v>
      </c>
      <c r="B348" s="151" t="s">
        <v>352</v>
      </c>
      <c r="C348" s="143" t="s">
        <v>80</v>
      </c>
      <c r="D348" s="76">
        <v>100</v>
      </c>
      <c r="E348" s="76">
        <v>100</v>
      </c>
    </row>
    <row r="349" spans="1:5" s="5" customFormat="1" ht="31.4" x14ac:dyDescent="0.25">
      <c r="A349" s="16" t="s">
        <v>18</v>
      </c>
      <c r="B349" s="151" t="s">
        <v>352</v>
      </c>
      <c r="C349" s="143" t="s">
        <v>20</v>
      </c>
      <c r="D349" s="76">
        <f t="shared" ref="D349:E350" si="68">D350</f>
        <v>450</v>
      </c>
      <c r="E349" s="76">
        <f t="shared" si="68"/>
        <v>450</v>
      </c>
    </row>
    <row r="350" spans="1:5" s="5" customFormat="1" ht="15.7" x14ac:dyDescent="0.25">
      <c r="A350" s="16" t="s">
        <v>25</v>
      </c>
      <c r="B350" s="151" t="s">
        <v>352</v>
      </c>
      <c r="C350" s="143" t="s">
        <v>26</v>
      </c>
      <c r="D350" s="76">
        <f t="shared" si="68"/>
        <v>450</v>
      </c>
      <c r="E350" s="76">
        <f t="shared" si="68"/>
        <v>450</v>
      </c>
    </row>
    <row r="351" spans="1:5" s="5" customFormat="1" ht="15.7" x14ac:dyDescent="0.25">
      <c r="A351" s="16" t="s">
        <v>85</v>
      </c>
      <c r="B351" s="151" t="s">
        <v>352</v>
      </c>
      <c r="C351" s="143" t="s">
        <v>86</v>
      </c>
      <c r="D351" s="76">
        <v>450</v>
      </c>
      <c r="E351" s="76">
        <v>450</v>
      </c>
    </row>
    <row r="352" spans="1:5" s="5" customFormat="1" ht="15.7" x14ac:dyDescent="0.25">
      <c r="A352" s="22" t="s">
        <v>144</v>
      </c>
      <c r="B352" s="142" t="s">
        <v>243</v>
      </c>
      <c r="C352" s="147"/>
      <c r="D352" s="82">
        <f>D353+D357+D361</f>
        <v>10480</v>
      </c>
      <c r="E352" s="82">
        <f>E353+E357+E361</f>
        <v>10480</v>
      </c>
    </row>
    <row r="353" spans="1:5" s="5" customFormat="1" ht="31.4" x14ac:dyDescent="0.25">
      <c r="A353" s="31" t="s">
        <v>659</v>
      </c>
      <c r="B353" s="152" t="s">
        <v>244</v>
      </c>
      <c r="C353" s="147"/>
      <c r="D353" s="82">
        <f t="shared" ref="D353:E359" si="69">D354</f>
        <v>150</v>
      </c>
      <c r="E353" s="82">
        <f t="shared" si="69"/>
        <v>150</v>
      </c>
    </row>
    <row r="354" spans="1:5" s="5" customFormat="1" ht="31.4" x14ac:dyDescent="0.25">
      <c r="A354" s="16" t="s">
        <v>18</v>
      </c>
      <c r="B354" s="151" t="s">
        <v>244</v>
      </c>
      <c r="C354" s="143" t="s">
        <v>20</v>
      </c>
      <c r="D354" s="76">
        <f t="shared" si="69"/>
        <v>150</v>
      </c>
      <c r="E354" s="76">
        <f t="shared" si="69"/>
        <v>150</v>
      </c>
    </row>
    <row r="355" spans="1:5" s="5" customFormat="1" ht="15.7" x14ac:dyDescent="0.25">
      <c r="A355" s="16" t="s">
        <v>19</v>
      </c>
      <c r="B355" s="151" t="s">
        <v>244</v>
      </c>
      <c r="C355" s="143" t="s">
        <v>21</v>
      </c>
      <c r="D355" s="76">
        <f t="shared" si="69"/>
        <v>150</v>
      </c>
      <c r="E355" s="76">
        <f t="shared" si="69"/>
        <v>150</v>
      </c>
    </row>
    <row r="356" spans="1:5" s="5" customFormat="1" ht="15.7" x14ac:dyDescent="0.25">
      <c r="A356" s="16" t="s">
        <v>87</v>
      </c>
      <c r="B356" s="151" t="s">
        <v>244</v>
      </c>
      <c r="C356" s="143" t="s">
        <v>88</v>
      </c>
      <c r="D356" s="76">
        <v>150</v>
      </c>
      <c r="E356" s="76">
        <v>150</v>
      </c>
    </row>
    <row r="357" spans="1:5" s="5" customFormat="1" ht="15.7" x14ac:dyDescent="0.25">
      <c r="A357" s="31" t="s">
        <v>661</v>
      </c>
      <c r="B357" s="152" t="s">
        <v>660</v>
      </c>
      <c r="C357" s="147"/>
      <c r="D357" s="82">
        <f t="shared" si="69"/>
        <v>200</v>
      </c>
      <c r="E357" s="82">
        <f t="shared" si="69"/>
        <v>200</v>
      </c>
    </row>
    <row r="358" spans="1:5" s="5" customFormat="1" ht="31.4" x14ac:dyDescent="0.25">
      <c r="A358" s="16" t="s">
        <v>18</v>
      </c>
      <c r="B358" s="151" t="s">
        <v>660</v>
      </c>
      <c r="C358" s="143" t="s">
        <v>20</v>
      </c>
      <c r="D358" s="76">
        <f t="shared" si="69"/>
        <v>200</v>
      </c>
      <c r="E358" s="76">
        <f t="shared" si="69"/>
        <v>200</v>
      </c>
    </row>
    <row r="359" spans="1:5" s="5" customFormat="1" ht="15.7" x14ac:dyDescent="0.25">
      <c r="A359" s="16" t="s">
        <v>19</v>
      </c>
      <c r="B359" s="151" t="s">
        <v>660</v>
      </c>
      <c r="C359" s="143" t="s">
        <v>21</v>
      </c>
      <c r="D359" s="76">
        <f t="shared" si="69"/>
        <v>200</v>
      </c>
      <c r="E359" s="76">
        <f t="shared" si="69"/>
        <v>200</v>
      </c>
    </row>
    <row r="360" spans="1:5" s="5" customFormat="1" ht="15.7" x14ac:dyDescent="0.25">
      <c r="A360" s="16" t="s">
        <v>87</v>
      </c>
      <c r="B360" s="151" t="s">
        <v>660</v>
      </c>
      <c r="C360" s="143" t="s">
        <v>88</v>
      </c>
      <c r="D360" s="76">
        <v>200</v>
      </c>
      <c r="E360" s="76">
        <v>200</v>
      </c>
    </row>
    <row r="361" spans="1:5" s="5" customFormat="1" ht="15.7" x14ac:dyDescent="0.25">
      <c r="A361" s="31" t="s">
        <v>111</v>
      </c>
      <c r="B361" s="152" t="s">
        <v>245</v>
      </c>
      <c r="C361" s="143"/>
      <c r="D361" s="76">
        <f t="shared" ref="D361:E363" si="70">D362</f>
        <v>10130</v>
      </c>
      <c r="E361" s="76">
        <f t="shared" si="70"/>
        <v>10130</v>
      </c>
    </row>
    <row r="362" spans="1:5" s="5" customFormat="1" ht="31.4" x14ac:dyDescent="0.25">
      <c r="A362" s="16" t="s">
        <v>18</v>
      </c>
      <c r="B362" s="151" t="s">
        <v>245</v>
      </c>
      <c r="C362" s="143" t="s">
        <v>20</v>
      </c>
      <c r="D362" s="76">
        <f t="shared" si="70"/>
        <v>10130</v>
      </c>
      <c r="E362" s="76">
        <f t="shared" si="70"/>
        <v>10130</v>
      </c>
    </row>
    <row r="363" spans="1:5" s="5" customFormat="1" ht="15.7" x14ac:dyDescent="0.25">
      <c r="A363" s="16" t="s">
        <v>19</v>
      </c>
      <c r="B363" s="151" t="s">
        <v>245</v>
      </c>
      <c r="C363" s="143" t="s">
        <v>21</v>
      </c>
      <c r="D363" s="76">
        <f t="shared" si="70"/>
        <v>10130</v>
      </c>
      <c r="E363" s="76">
        <f t="shared" si="70"/>
        <v>10130</v>
      </c>
    </row>
    <row r="364" spans="1:5" s="5" customFormat="1" ht="47.05" x14ac:dyDescent="0.25">
      <c r="A364" s="16" t="s">
        <v>106</v>
      </c>
      <c r="B364" s="151" t="s">
        <v>245</v>
      </c>
      <c r="C364" s="143" t="s">
        <v>107</v>
      </c>
      <c r="D364" s="76">
        <v>10130</v>
      </c>
      <c r="E364" s="76">
        <v>10130</v>
      </c>
    </row>
    <row r="365" spans="1:5" s="5" customFormat="1" ht="35.299999999999997" customHeight="1" x14ac:dyDescent="0.25">
      <c r="A365" s="6" t="s">
        <v>525</v>
      </c>
      <c r="B365" s="138" t="s">
        <v>526</v>
      </c>
      <c r="C365" s="139"/>
      <c r="D365" s="80">
        <f>D366</f>
        <v>18906</v>
      </c>
      <c r="E365" s="80">
        <f>E366</f>
        <v>18906</v>
      </c>
    </row>
    <row r="366" spans="1:5" s="5" customFormat="1" ht="33" customHeight="1" x14ac:dyDescent="0.25">
      <c r="A366" s="22" t="s">
        <v>527</v>
      </c>
      <c r="B366" s="142" t="s">
        <v>528</v>
      </c>
      <c r="C366" s="147"/>
      <c r="D366" s="86">
        <f>D367+D372+D376</f>
        <v>18906</v>
      </c>
      <c r="E366" s="86">
        <f>E367+E372+E376</f>
        <v>18906</v>
      </c>
    </row>
    <row r="367" spans="1:5" s="5" customFormat="1" ht="47.05" x14ac:dyDescent="0.25">
      <c r="A367" s="17" t="s">
        <v>39</v>
      </c>
      <c r="B367" s="151" t="s">
        <v>528</v>
      </c>
      <c r="C367" s="143">
        <v>100</v>
      </c>
      <c r="D367" s="95">
        <f>D368</f>
        <v>15615</v>
      </c>
      <c r="E367" s="95">
        <f>E368</f>
        <v>15615</v>
      </c>
    </row>
    <row r="368" spans="1:5" s="5" customFormat="1" ht="15.7" x14ac:dyDescent="0.25">
      <c r="A368" s="17" t="s">
        <v>8</v>
      </c>
      <c r="B368" s="151" t="s">
        <v>528</v>
      </c>
      <c r="C368" s="143">
        <v>120</v>
      </c>
      <c r="D368" s="95">
        <f>D369+D370+D371</f>
        <v>15615</v>
      </c>
      <c r="E368" s="95">
        <f>E369+E370+E371</f>
        <v>15615</v>
      </c>
    </row>
    <row r="369" spans="1:5" s="5" customFormat="1" ht="15.7" x14ac:dyDescent="0.25">
      <c r="A369" s="16" t="s">
        <v>305</v>
      </c>
      <c r="B369" s="151" t="s">
        <v>528</v>
      </c>
      <c r="C369" s="143" t="s">
        <v>76</v>
      </c>
      <c r="D369" s="95">
        <v>8732</v>
      </c>
      <c r="E369" s="95">
        <v>8732</v>
      </c>
    </row>
    <row r="370" spans="1:5" s="5" customFormat="1" ht="31.4" x14ac:dyDescent="0.25">
      <c r="A370" s="16" t="s">
        <v>109</v>
      </c>
      <c r="B370" s="151" t="s">
        <v>528</v>
      </c>
      <c r="C370" s="143" t="s">
        <v>78</v>
      </c>
      <c r="D370" s="95">
        <v>3261</v>
      </c>
      <c r="E370" s="95">
        <v>3261</v>
      </c>
    </row>
    <row r="371" spans="1:5" s="5" customFormat="1" ht="31.4" x14ac:dyDescent="0.25">
      <c r="A371" s="10" t="s">
        <v>170</v>
      </c>
      <c r="B371" s="151" t="s">
        <v>528</v>
      </c>
      <c r="C371" s="143" t="s">
        <v>169</v>
      </c>
      <c r="D371" s="95">
        <v>3622</v>
      </c>
      <c r="E371" s="95">
        <v>3622</v>
      </c>
    </row>
    <row r="372" spans="1:5" s="5" customFormat="1" ht="15.7" x14ac:dyDescent="0.25">
      <c r="A372" s="16" t="s">
        <v>22</v>
      </c>
      <c r="B372" s="151" t="s">
        <v>528</v>
      </c>
      <c r="C372" s="143" t="s">
        <v>15</v>
      </c>
      <c r="D372" s="95">
        <f>D373</f>
        <v>2801</v>
      </c>
      <c r="E372" s="95">
        <f>E373</f>
        <v>2801</v>
      </c>
    </row>
    <row r="373" spans="1:5" s="5" customFormat="1" ht="31.4" x14ac:dyDescent="0.25">
      <c r="A373" s="17" t="s">
        <v>17</v>
      </c>
      <c r="B373" s="151" t="s">
        <v>528</v>
      </c>
      <c r="C373" s="143" t="s">
        <v>16</v>
      </c>
      <c r="D373" s="95">
        <f>D374+D375</f>
        <v>2801</v>
      </c>
      <c r="E373" s="95">
        <f>E374+E375</f>
        <v>2801</v>
      </c>
    </row>
    <row r="374" spans="1:5" s="5" customFormat="1" ht="31.4" x14ac:dyDescent="0.25">
      <c r="A374" s="17" t="s">
        <v>452</v>
      </c>
      <c r="B374" s="151" t="s">
        <v>528</v>
      </c>
      <c r="C374" s="143" t="s">
        <v>453</v>
      </c>
      <c r="D374" s="95">
        <v>630</v>
      </c>
      <c r="E374" s="95">
        <v>630</v>
      </c>
    </row>
    <row r="375" spans="1:5" s="5" customFormat="1" ht="31.4" x14ac:dyDescent="0.25">
      <c r="A375" s="14" t="s">
        <v>105</v>
      </c>
      <c r="B375" s="151" t="s">
        <v>528</v>
      </c>
      <c r="C375" s="143" t="s">
        <v>80</v>
      </c>
      <c r="D375" s="95">
        <v>2171</v>
      </c>
      <c r="E375" s="95">
        <v>2171</v>
      </c>
    </row>
    <row r="376" spans="1:5" s="5" customFormat="1" ht="15.7" x14ac:dyDescent="0.25">
      <c r="A376" s="16" t="s">
        <v>13</v>
      </c>
      <c r="B376" s="151" t="s">
        <v>528</v>
      </c>
      <c r="C376" s="143" t="s">
        <v>14</v>
      </c>
      <c r="D376" s="95">
        <f t="shared" ref="D376:E377" si="71">D377</f>
        <v>490</v>
      </c>
      <c r="E376" s="95">
        <f t="shared" si="71"/>
        <v>490</v>
      </c>
    </row>
    <row r="377" spans="1:5" s="5" customFormat="1" ht="15.7" x14ac:dyDescent="0.25">
      <c r="A377" s="16" t="s">
        <v>35</v>
      </c>
      <c r="B377" s="151" t="s">
        <v>528</v>
      </c>
      <c r="C377" s="143" t="s">
        <v>34</v>
      </c>
      <c r="D377" s="95">
        <f t="shared" si="71"/>
        <v>490</v>
      </c>
      <c r="E377" s="95">
        <f t="shared" si="71"/>
        <v>490</v>
      </c>
    </row>
    <row r="378" spans="1:5" s="5" customFormat="1" ht="15.7" x14ac:dyDescent="0.25">
      <c r="A378" s="16" t="s">
        <v>81</v>
      </c>
      <c r="B378" s="151" t="s">
        <v>528</v>
      </c>
      <c r="C378" s="143" t="s">
        <v>82</v>
      </c>
      <c r="D378" s="95">
        <v>490</v>
      </c>
      <c r="E378" s="95">
        <v>490</v>
      </c>
    </row>
    <row r="379" spans="1:5" s="5" customFormat="1" ht="31.4" x14ac:dyDescent="0.25">
      <c r="A379" s="6" t="s">
        <v>643</v>
      </c>
      <c r="B379" s="138" t="s">
        <v>644</v>
      </c>
      <c r="C379" s="139"/>
      <c r="D379" s="80">
        <f>D380</f>
        <v>185287</v>
      </c>
      <c r="E379" s="80">
        <f>E380</f>
        <v>185287</v>
      </c>
    </row>
    <row r="380" spans="1:5" s="5" customFormat="1" ht="15.7" x14ac:dyDescent="0.25">
      <c r="A380" s="31" t="s">
        <v>663</v>
      </c>
      <c r="B380" s="152" t="s">
        <v>662</v>
      </c>
      <c r="C380" s="143"/>
      <c r="D380" s="94">
        <f>D381+D387+D391+D395</f>
        <v>185287</v>
      </c>
      <c r="E380" s="94">
        <f>E381+E387+E391+E395</f>
        <v>185287</v>
      </c>
    </row>
    <row r="381" spans="1:5" s="5" customFormat="1" ht="31.4" x14ac:dyDescent="0.25">
      <c r="A381" s="31" t="s">
        <v>655</v>
      </c>
      <c r="B381" s="152" t="s">
        <v>646</v>
      </c>
      <c r="C381" s="143"/>
      <c r="D381" s="82">
        <f t="shared" ref="D381:E383" si="72">D382</f>
        <v>50</v>
      </c>
      <c r="E381" s="82">
        <f t="shared" si="72"/>
        <v>50</v>
      </c>
    </row>
    <row r="382" spans="1:5" s="5" customFormat="1" ht="31.4" x14ac:dyDescent="0.25">
      <c r="A382" s="16" t="s">
        <v>18</v>
      </c>
      <c r="B382" s="151" t="s">
        <v>646</v>
      </c>
      <c r="C382" s="143" t="s">
        <v>20</v>
      </c>
      <c r="D382" s="76">
        <f t="shared" si="72"/>
        <v>50</v>
      </c>
      <c r="E382" s="76">
        <f t="shared" si="72"/>
        <v>50</v>
      </c>
    </row>
    <row r="383" spans="1:5" s="5" customFormat="1" ht="15.7" x14ac:dyDescent="0.25">
      <c r="A383" s="16" t="s">
        <v>19</v>
      </c>
      <c r="B383" s="151" t="s">
        <v>646</v>
      </c>
      <c r="C383" s="143" t="s">
        <v>21</v>
      </c>
      <c r="D383" s="76">
        <f t="shared" si="72"/>
        <v>50</v>
      </c>
      <c r="E383" s="76">
        <f t="shared" si="72"/>
        <v>50</v>
      </c>
    </row>
    <row r="384" spans="1:5" s="5" customFormat="1" ht="15.7" x14ac:dyDescent="0.25">
      <c r="A384" s="16" t="s">
        <v>87</v>
      </c>
      <c r="B384" s="151" t="s">
        <v>646</v>
      </c>
      <c r="C384" s="143" t="s">
        <v>88</v>
      </c>
      <c r="D384" s="76">
        <v>50</v>
      </c>
      <c r="E384" s="76">
        <v>50</v>
      </c>
    </row>
    <row r="385" spans="1:5" s="5" customFormat="1" ht="15.7" x14ac:dyDescent="0.25">
      <c r="A385" s="16" t="s">
        <v>87</v>
      </c>
      <c r="B385" s="151" t="s">
        <v>648</v>
      </c>
      <c r="C385" s="143" t="s">
        <v>88</v>
      </c>
      <c r="D385" s="76"/>
      <c r="E385" s="76"/>
    </row>
    <row r="386" spans="1:5" s="5" customFormat="1" ht="15.7" x14ac:dyDescent="0.25">
      <c r="A386" s="16" t="s">
        <v>87</v>
      </c>
      <c r="B386" s="151" t="s">
        <v>650</v>
      </c>
      <c r="C386" s="143" t="s">
        <v>88</v>
      </c>
      <c r="D386" s="76"/>
      <c r="E386" s="76"/>
    </row>
    <row r="387" spans="1:5" s="5" customFormat="1" ht="15.7" x14ac:dyDescent="0.25">
      <c r="A387" s="31" t="s">
        <v>649</v>
      </c>
      <c r="B387" s="152" t="s">
        <v>651</v>
      </c>
      <c r="C387" s="143"/>
      <c r="D387" s="82">
        <f t="shared" ref="D387:E389" si="73">D388</f>
        <v>100</v>
      </c>
      <c r="E387" s="82">
        <f t="shared" si="73"/>
        <v>100</v>
      </c>
    </row>
    <row r="388" spans="1:5" s="5" customFormat="1" ht="31.4" x14ac:dyDescent="0.25">
      <c r="A388" s="16" t="s">
        <v>18</v>
      </c>
      <c r="B388" s="151" t="s">
        <v>651</v>
      </c>
      <c r="C388" s="143" t="s">
        <v>20</v>
      </c>
      <c r="D388" s="76">
        <f t="shared" si="73"/>
        <v>100</v>
      </c>
      <c r="E388" s="76">
        <f t="shared" si="73"/>
        <v>100</v>
      </c>
    </row>
    <row r="389" spans="1:5" s="5" customFormat="1" ht="15.7" x14ac:dyDescent="0.25">
      <c r="A389" s="16" t="s">
        <v>19</v>
      </c>
      <c r="B389" s="151" t="s">
        <v>651</v>
      </c>
      <c r="C389" s="143" t="s">
        <v>21</v>
      </c>
      <c r="D389" s="76">
        <f t="shared" si="73"/>
        <v>100</v>
      </c>
      <c r="E389" s="76">
        <f t="shared" si="73"/>
        <v>100</v>
      </c>
    </row>
    <row r="390" spans="1:5" s="5" customFormat="1" ht="15.7" x14ac:dyDescent="0.25">
      <c r="A390" s="16" t="s">
        <v>87</v>
      </c>
      <c r="B390" s="151" t="s">
        <v>651</v>
      </c>
      <c r="C390" s="143" t="s">
        <v>88</v>
      </c>
      <c r="D390" s="76">
        <v>100</v>
      </c>
      <c r="E390" s="76">
        <v>100</v>
      </c>
    </row>
    <row r="391" spans="1:5" s="5" customFormat="1" ht="15.7" x14ac:dyDescent="0.25">
      <c r="A391" s="31" t="s">
        <v>653</v>
      </c>
      <c r="B391" s="152" t="s">
        <v>652</v>
      </c>
      <c r="C391" s="143"/>
      <c r="D391" s="82">
        <f t="shared" ref="D391:E393" si="74">D392</f>
        <v>3000</v>
      </c>
      <c r="E391" s="82">
        <f t="shared" si="74"/>
        <v>3000</v>
      </c>
    </row>
    <row r="392" spans="1:5" s="5" customFormat="1" ht="31.4" x14ac:dyDescent="0.25">
      <c r="A392" s="16" t="s">
        <v>18</v>
      </c>
      <c r="B392" s="151" t="s">
        <v>652</v>
      </c>
      <c r="C392" s="143" t="s">
        <v>20</v>
      </c>
      <c r="D392" s="76">
        <f t="shared" si="74"/>
        <v>3000</v>
      </c>
      <c r="E392" s="76">
        <f t="shared" si="74"/>
        <v>3000</v>
      </c>
    </row>
    <row r="393" spans="1:5" s="5" customFormat="1" ht="15.7" x14ac:dyDescent="0.25">
      <c r="A393" s="16" t="s">
        <v>19</v>
      </c>
      <c r="B393" s="151" t="s">
        <v>652</v>
      </c>
      <c r="C393" s="143" t="s">
        <v>21</v>
      </c>
      <c r="D393" s="76">
        <f t="shared" si="74"/>
        <v>3000</v>
      </c>
      <c r="E393" s="76">
        <f t="shared" si="74"/>
        <v>3000</v>
      </c>
    </row>
    <row r="394" spans="1:5" s="5" customFormat="1" ht="15.7" x14ac:dyDescent="0.25">
      <c r="A394" s="16" t="s">
        <v>87</v>
      </c>
      <c r="B394" s="151" t="s">
        <v>652</v>
      </c>
      <c r="C394" s="143" t="s">
        <v>88</v>
      </c>
      <c r="D394" s="76">
        <v>3000</v>
      </c>
      <c r="E394" s="76">
        <v>3000</v>
      </c>
    </row>
    <row r="395" spans="1:5" s="5" customFormat="1" ht="15.7" x14ac:dyDescent="0.25">
      <c r="A395" s="31" t="s">
        <v>645</v>
      </c>
      <c r="B395" s="152" t="s">
        <v>703</v>
      </c>
      <c r="C395" s="143"/>
      <c r="D395" s="82">
        <f t="shared" ref="D395:E397" si="75">D396</f>
        <v>182137</v>
      </c>
      <c r="E395" s="82">
        <f t="shared" si="75"/>
        <v>182137</v>
      </c>
    </row>
    <row r="396" spans="1:5" s="5" customFormat="1" ht="31.4" x14ac:dyDescent="0.25">
      <c r="A396" s="16" t="s">
        <v>18</v>
      </c>
      <c r="B396" s="151" t="s">
        <v>703</v>
      </c>
      <c r="C396" s="143" t="s">
        <v>20</v>
      </c>
      <c r="D396" s="76">
        <f t="shared" si="75"/>
        <v>182137</v>
      </c>
      <c r="E396" s="76">
        <f t="shared" si="75"/>
        <v>182137</v>
      </c>
    </row>
    <row r="397" spans="1:5" s="5" customFormat="1" ht="15.7" x14ac:dyDescent="0.25">
      <c r="A397" s="16" t="s">
        <v>19</v>
      </c>
      <c r="B397" s="151" t="s">
        <v>703</v>
      </c>
      <c r="C397" s="143" t="s">
        <v>21</v>
      </c>
      <c r="D397" s="76">
        <f t="shared" si="75"/>
        <v>182137</v>
      </c>
      <c r="E397" s="76">
        <f t="shared" si="75"/>
        <v>182137</v>
      </c>
    </row>
    <row r="398" spans="1:5" s="5" customFormat="1" ht="54.75" customHeight="1" x14ac:dyDescent="0.25">
      <c r="A398" s="16" t="s">
        <v>106</v>
      </c>
      <c r="B398" s="151" t="s">
        <v>703</v>
      </c>
      <c r="C398" s="143" t="s">
        <v>107</v>
      </c>
      <c r="D398" s="76">
        <v>182137</v>
      </c>
      <c r="E398" s="76">
        <v>182137</v>
      </c>
    </row>
    <row r="399" spans="1:5" s="36" customFormat="1" ht="15.7" x14ac:dyDescent="0.25">
      <c r="A399" s="16"/>
      <c r="B399" s="151"/>
      <c r="C399" s="143"/>
      <c r="D399" s="100"/>
      <c r="E399" s="100"/>
    </row>
    <row r="400" spans="1:5" s="36" customFormat="1" ht="37.1" x14ac:dyDescent="0.3">
      <c r="A400" s="37" t="s">
        <v>812</v>
      </c>
      <c r="B400" s="162" t="s">
        <v>215</v>
      </c>
      <c r="C400" s="163"/>
      <c r="D400" s="101">
        <f>D401+D508+D521</f>
        <v>143280</v>
      </c>
      <c r="E400" s="101">
        <f>E401+E508+E521</f>
        <v>148268</v>
      </c>
    </row>
    <row r="401" spans="1:5" s="36" customFormat="1" ht="15.7" x14ac:dyDescent="0.25">
      <c r="A401" s="6" t="s">
        <v>544</v>
      </c>
      <c r="B401" s="138" t="s">
        <v>384</v>
      </c>
      <c r="C401" s="139"/>
      <c r="D401" s="80">
        <f>D402+D424+D480+D490+D495</f>
        <v>77974</v>
      </c>
      <c r="E401" s="80">
        <f>E402+E424+E480+E490+E495</f>
        <v>85333</v>
      </c>
    </row>
    <row r="402" spans="1:5" s="36" customFormat="1" ht="15.7" x14ac:dyDescent="0.25">
      <c r="A402" s="6" t="s">
        <v>383</v>
      </c>
      <c r="B402" s="138" t="s">
        <v>385</v>
      </c>
      <c r="C402" s="139"/>
      <c r="D402" s="80">
        <f t="shared" ref="D402:E402" si="76">D403+D410+D417</f>
        <v>8543</v>
      </c>
      <c r="E402" s="80">
        <f t="shared" si="76"/>
        <v>11476</v>
      </c>
    </row>
    <row r="403" spans="1:5" s="36" customFormat="1" ht="94.1" x14ac:dyDescent="0.25">
      <c r="A403" s="22" t="s">
        <v>821</v>
      </c>
      <c r="B403" s="142" t="s">
        <v>386</v>
      </c>
      <c r="C403" s="147"/>
      <c r="D403" s="86">
        <f>D404+D407</f>
        <v>5025</v>
      </c>
      <c r="E403" s="86">
        <f>E404+E407</f>
        <v>6533</v>
      </c>
    </row>
    <row r="404" spans="1:5" s="36" customFormat="1" ht="15.7" x14ac:dyDescent="0.25">
      <c r="A404" s="14" t="s">
        <v>22</v>
      </c>
      <c r="B404" s="164" t="s">
        <v>386</v>
      </c>
      <c r="C404" s="143" t="s">
        <v>15</v>
      </c>
      <c r="D404" s="76">
        <f t="shared" ref="D404:E405" si="77">D405</f>
        <v>25</v>
      </c>
      <c r="E404" s="76">
        <f t="shared" si="77"/>
        <v>33</v>
      </c>
    </row>
    <row r="405" spans="1:5" s="36" customFormat="1" ht="31.4" x14ac:dyDescent="0.25">
      <c r="A405" s="14" t="s">
        <v>17</v>
      </c>
      <c r="B405" s="164" t="s">
        <v>387</v>
      </c>
      <c r="C405" s="143" t="s">
        <v>16</v>
      </c>
      <c r="D405" s="76">
        <f t="shared" si="77"/>
        <v>25</v>
      </c>
      <c r="E405" s="76">
        <f t="shared" si="77"/>
        <v>33</v>
      </c>
    </row>
    <row r="406" spans="1:5" s="36" customFormat="1" ht="31.4" x14ac:dyDescent="0.25">
      <c r="A406" s="14" t="s">
        <v>105</v>
      </c>
      <c r="B406" s="164" t="s">
        <v>386</v>
      </c>
      <c r="C406" s="143" t="s">
        <v>80</v>
      </c>
      <c r="D406" s="76">
        <v>25</v>
      </c>
      <c r="E406" s="76">
        <v>33</v>
      </c>
    </row>
    <row r="407" spans="1:5" s="36" customFormat="1" ht="15.7" x14ac:dyDescent="0.25">
      <c r="A407" s="14" t="s">
        <v>23</v>
      </c>
      <c r="B407" s="164" t="s">
        <v>386</v>
      </c>
      <c r="C407" s="146">
        <v>300</v>
      </c>
      <c r="D407" s="76">
        <f t="shared" ref="D407:E408" si="78">D408</f>
        <v>5000</v>
      </c>
      <c r="E407" s="76">
        <f t="shared" si="78"/>
        <v>6500</v>
      </c>
    </row>
    <row r="408" spans="1:5" s="36" customFormat="1" ht="15.7" x14ac:dyDescent="0.25">
      <c r="A408" s="14" t="s">
        <v>40</v>
      </c>
      <c r="B408" s="164" t="s">
        <v>386</v>
      </c>
      <c r="C408" s="146">
        <v>310</v>
      </c>
      <c r="D408" s="76">
        <f t="shared" si="78"/>
        <v>5000</v>
      </c>
      <c r="E408" s="76">
        <f t="shared" si="78"/>
        <v>6500</v>
      </c>
    </row>
    <row r="409" spans="1:5" s="36" customFormat="1" ht="31.4" x14ac:dyDescent="0.25">
      <c r="A409" s="14" t="s">
        <v>143</v>
      </c>
      <c r="B409" s="164" t="s">
        <v>386</v>
      </c>
      <c r="C409" s="146">
        <v>313</v>
      </c>
      <c r="D409" s="76">
        <v>5000</v>
      </c>
      <c r="E409" s="76">
        <v>6500</v>
      </c>
    </row>
    <row r="410" spans="1:5" s="36" customFormat="1" ht="31.4" x14ac:dyDescent="0.25">
      <c r="A410" s="22" t="s">
        <v>128</v>
      </c>
      <c r="B410" s="142" t="s">
        <v>388</v>
      </c>
      <c r="C410" s="147"/>
      <c r="D410" s="86">
        <f>D411+D414</f>
        <v>3015</v>
      </c>
      <c r="E410" s="86">
        <f>E411+E414</f>
        <v>4440</v>
      </c>
    </row>
    <row r="411" spans="1:5" s="36" customFormat="1" ht="15.7" x14ac:dyDescent="0.25">
      <c r="A411" s="14" t="s">
        <v>22</v>
      </c>
      <c r="B411" s="164" t="s">
        <v>388</v>
      </c>
      <c r="C411" s="143" t="s">
        <v>15</v>
      </c>
      <c r="D411" s="76">
        <f t="shared" ref="D411:E412" si="79">D412</f>
        <v>15</v>
      </c>
      <c r="E411" s="76">
        <f t="shared" si="79"/>
        <v>22</v>
      </c>
    </row>
    <row r="412" spans="1:5" s="36" customFormat="1" ht="31.4" x14ac:dyDescent="0.25">
      <c r="A412" s="14" t="s">
        <v>17</v>
      </c>
      <c r="B412" s="164" t="s">
        <v>388</v>
      </c>
      <c r="C412" s="143" t="s">
        <v>16</v>
      </c>
      <c r="D412" s="76">
        <f t="shared" si="79"/>
        <v>15</v>
      </c>
      <c r="E412" s="76">
        <f t="shared" si="79"/>
        <v>22</v>
      </c>
    </row>
    <row r="413" spans="1:5" s="36" customFormat="1" ht="31.4" x14ac:dyDescent="0.25">
      <c r="A413" s="14" t="s">
        <v>105</v>
      </c>
      <c r="B413" s="164" t="s">
        <v>388</v>
      </c>
      <c r="C413" s="143" t="s">
        <v>80</v>
      </c>
      <c r="D413" s="76">
        <v>15</v>
      </c>
      <c r="E413" s="76">
        <v>22</v>
      </c>
    </row>
    <row r="414" spans="1:5" s="36" customFormat="1" ht="15.7" x14ac:dyDescent="0.25">
      <c r="A414" s="14" t="s">
        <v>23</v>
      </c>
      <c r="B414" s="164" t="s">
        <v>388</v>
      </c>
      <c r="C414" s="146">
        <v>300</v>
      </c>
      <c r="D414" s="76">
        <f t="shared" ref="D414:E415" si="80">D415</f>
        <v>3000</v>
      </c>
      <c r="E414" s="76">
        <f t="shared" si="80"/>
        <v>4418</v>
      </c>
    </row>
    <row r="415" spans="1:5" s="36" customFormat="1" ht="15.7" x14ac:dyDescent="0.25">
      <c r="A415" s="14" t="s">
        <v>40</v>
      </c>
      <c r="B415" s="164" t="s">
        <v>388</v>
      </c>
      <c r="C415" s="146">
        <v>310</v>
      </c>
      <c r="D415" s="76">
        <f t="shared" si="80"/>
        <v>3000</v>
      </c>
      <c r="E415" s="76">
        <f t="shared" si="80"/>
        <v>4418</v>
      </c>
    </row>
    <row r="416" spans="1:5" s="36" customFormat="1" ht="31.4" x14ac:dyDescent="0.25">
      <c r="A416" s="14" t="s">
        <v>143</v>
      </c>
      <c r="B416" s="164" t="s">
        <v>388</v>
      </c>
      <c r="C416" s="146">
        <v>313</v>
      </c>
      <c r="D416" s="76">
        <v>3000</v>
      </c>
      <c r="E416" s="76">
        <v>4418</v>
      </c>
    </row>
    <row r="417" spans="1:5" s="36" customFormat="1" ht="31.4" x14ac:dyDescent="0.25">
      <c r="A417" s="22" t="s">
        <v>704</v>
      </c>
      <c r="B417" s="165" t="s">
        <v>389</v>
      </c>
      <c r="C417" s="150"/>
      <c r="D417" s="82">
        <f>D418+D421</f>
        <v>503</v>
      </c>
      <c r="E417" s="82">
        <f>E418+E421</f>
        <v>503</v>
      </c>
    </row>
    <row r="418" spans="1:5" s="36" customFormat="1" ht="15.7" x14ac:dyDescent="0.25">
      <c r="A418" s="14" t="s">
        <v>22</v>
      </c>
      <c r="B418" s="164" t="s">
        <v>389</v>
      </c>
      <c r="C418" s="146">
        <v>200</v>
      </c>
      <c r="D418" s="84">
        <f t="shared" ref="D418:E419" si="81">D419</f>
        <v>3</v>
      </c>
      <c r="E418" s="84">
        <f t="shared" si="81"/>
        <v>3</v>
      </c>
    </row>
    <row r="419" spans="1:5" s="36" customFormat="1" ht="31.4" x14ac:dyDescent="0.25">
      <c r="A419" s="14" t="s">
        <v>17</v>
      </c>
      <c r="B419" s="164" t="s">
        <v>389</v>
      </c>
      <c r="C419" s="146">
        <v>240</v>
      </c>
      <c r="D419" s="84">
        <f t="shared" si="81"/>
        <v>3</v>
      </c>
      <c r="E419" s="84">
        <f t="shared" si="81"/>
        <v>3</v>
      </c>
    </row>
    <row r="420" spans="1:5" s="36" customFormat="1" ht="31.4" x14ac:dyDescent="0.25">
      <c r="A420" s="14" t="s">
        <v>105</v>
      </c>
      <c r="B420" s="164" t="s">
        <v>389</v>
      </c>
      <c r="C420" s="146">
        <v>244</v>
      </c>
      <c r="D420" s="84">
        <v>3</v>
      </c>
      <c r="E420" s="84">
        <v>3</v>
      </c>
    </row>
    <row r="421" spans="1:5" s="36" customFormat="1" ht="15.7" x14ac:dyDescent="0.25">
      <c r="A421" s="14" t="s">
        <v>23</v>
      </c>
      <c r="B421" s="164" t="s">
        <v>389</v>
      </c>
      <c r="C421" s="146">
        <v>300</v>
      </c>
      <c r="D421" s="84">
        <f t="shared" ref="D421:E422" si="82">D422</f>
        <v>500</v>
      </c>
      <c r="E421" s="84">
        <f t="shared" si="82"/>
        <v>500</v>
      </c>
    </row>
    <row r="422" spans="1:5" s="36" customFormat="1" ht="15.7" x14ac:dyDescent="0.25">
      <c r="A422" s="14" t="s">
        <v>40</v>
      </c>
      <c r="B422" s="164" t="s">
        <v>389</v>
      </c>
      <c r="C422" s="146">
        <v>310</v>
      </c>
      <c r="D422" s="84">
        <f t="shared" si="82"/>
        <v>500</v>
      </c>
      <c r="E422" s="84">
        <f t="shared" si="82"/>
        <v>500</v>
      </c>
    </row>
    <row r="423" spans="1:5" s="36" customFormat="1" ht="31.4" x14ac:dyDescent="0.25">
      <c r="A423" s="14" t="s">
        <v>143</v>
      </c>
      <c r="B423" s="164" t="s">
        <v>389</v>
      </c>
      <c r="C423" s="146">
        <v>313</v>
      </c>
      <c r="D423" s="102">
        <v>500</v>
      </c>
      <c r="E423" s="102">
        <v>500</v>
      </c>
    </row>
    <row r="424" spans="1:5" s="36" customFormat="1" ht="15.7" x14ac:dyDescent="0.25">
      <c r="A424" s="6" t="s">
        <v>391</v>
      </c>
      <c r="B424" s="138" t="s">
        <v>390</v>
      </c>
      <c r="C424" s="139"/>
      <c r="D424" s="80">
        <f t="shared" ref="D424:E424" si="83">D425+D432+D441+D448+D452+D459+D466+D473</f>
        <v>26921</v>
      </c>
      <c r="E424" s="80">
        <f t="shared" si="83"/>
        <v>31347</v>
      </c>
    </row>
    <row r="425" spans="1:5" s="36" customFormat="1" ht="15.7" x14ac:dyDescent="0.25">
      <c r="A425" s="22" t="s">
        <v>59</v>
      </c>
      <c r="B425" s="142" t="s">
        <v>392</v>
      </c>
      <c r="C425" s="147"/>
      <c r="D425" s="86">
        <f>D426+D429</f>
        <v>7035</v>
      </c>
      <c r="E425" s="86">
        <f>E426+E429</f>
        <v>7035</v>
      </c>
    </row>
    <row r="426" spans="1:5" s="36" customFormat="1" ht="15.7" x14ac:dyDescent="0.25">
      <c r="A426" s="14" t="s">
        <v>22</v>
      </c>
      <c r="B426" s="164" t="s">
        <v>392</v>
      </c>
      <c r="C426" s="146">
        <v>200</v>
      </c>
      <c r="D426" s="84">
        <f t="shared" ref="D426:E427" si="84">D427</f>
        <v>35</v>
      </c>
      <c r="E426" s="84">
        <f t="shared" si="84"/>
        <v>35</v>
      </c>
    </row>
    <row r="427" spans="1:5" s="36" customFormat="1" ht="31.4" x14ac:dyDescent="0.25">
      <c r="A427" s="14" t="s">
        <v>17</v>
      </c>
      <c r="B427" s="164" t="s">
        <v>392</v>
      </c>
      <c r="C427" s="146">
        <v>240</v>
      </c>
      <c r="D427" s="84">
        <f t="shared" si="84"/>
        <v>35</v>
      </c>
      <c r="E427" s="84">
        <f t="shared" si="84"/>
        <v>35</v>
      </c>
    </row>
    <row r="428" spans="1:5" s="36" customFormat="1" ht="31.4" x14ac:dyDescent="0.25">
      <c r="A428" s="14" t="s">
        <v>105</v>
      </c>
      <c r="B428" s="164" t="s">
        <v>392</v>
      </c>
      <c r="C428" s="146">
        <v>244</v>
      </c>
      <c r="D428" s="84">
        <v>35</v>
      </c>
      <c r="E428" s="84">
        <v>35</v>
      </c>
    </row>
    <row r="429" spans="1:5" s="36" customFormat="1" ht="15.7" x14ac:dyDescent="0.25">
      <c r="A429" s="14" t="s">
        <v>23</v>
      </c>
      <c r="B429" s="164" t="s">
        <v>392</v>
      </c>
      <c r="C429" s="146">
        <v>300</v>
      </c>
      <c r="D429" s="84">
        <f t="shared" ref="D429:E430" si="85">D430</f>
        <v>7000</v>
      </c>
      <c r="E429" s="84">
        <f t="shared" si="85"/>
        <v>7000</v>
      </c>
    </row>
    <row r="430" spans="1:5" ht="15.7" x14ac:dyDescent="0.25">
      <c r="A430" s="14" t="s">
        <v>40</v>
      </c>
      <c r="B430" s="164" t="s">
        <v>392</v>
      </c>
      <c r="C430" s="146">
        <v>310</v>
      </c>
      <c r="D430" s="84">
        <f t="shared" si="85"/>
        <v>7000</v>
      </c>
      <c r="E430" s="84">
        <f t="shared" si="85"/>
        <v>7000</v>
      </c>
    </row>
    <row r="431" spans="1:5" ht="31.4" x14ac:dyDescent="0.25">
      <c r="A431" s="14" t="s">
        <v>143</v>
      </c>
      <c r="B431" s="164" t="s">
        <v>392</v>
      </c>
      <c r="C431" s="146">
        <v>313</v>
      </c>
      <c r="D431" s="84">
        <v>7000</v>
      </c>
      <c r="E431" s="84">
        <v>7000</v>
      </c>
    </row>
    <row r="432" spans="1:5" ht="94.1" x14ac:dyDescent="0.25">
      <c r="A432" s="22" t="s">
        <v>545</v>
      </c>
      <c r="B432" s="142" t="s">
        <v>393</v>
      </c>
      <c r="C432" s="147"/>
      <c r="D432" s="86">
        <f>D433+D436</f>
        <v>3195</v>
      </c>
      <c r="E432" s="86">
        <f>E433+E436</f>
        <v>3195</v>
      </c>
    </row>
    <row r="433" spans="1:5" ht="15.7" x14ac:dyDescent="0.25">
      <c r="A433" s="14" t="s">
        <v>22</v>
      </c>
      <c r="B433" s="164" t="s">
        <v>393</v>
      </c>
      <c r="C433" s="146">
        <v>200</v>
      </c>
      <c r="D433" s="84">
        <f t="shared" ref="D433:E434" si="86">D434</f>
        <v>117</v>
      </c>
      <c r="E433" s="84">
        <f t="shared" si="86"/>
        <v>117</v>
      </c>
    </row>
    <row r="434" spans="1:5" ht="31.4" x14ac:dyDescent="0.25">
      <c r="A434" s="14" t="s">
        <v>17</v>
      </c>
      <c r="B434" s="164" t="s">
        <v>393</v>
      </c>
      <c r="C434" s="146">
        <v>240</v>
      </c>
      <c r="D434" s="84">
        <f t="shared" si="86"/>
        <v>117</v>
      </c>
      <c r="E434" s="84">
        <f t="shared" si="86"/>
        <v>117</v>
      </c>
    </row>
    <row r="435" spans="1:5" ht="31.4" x14ac:dyDescent="0.25">
      <c r="A435" s="14" t="s">
        <v>105</v>
      </c>
      <c r="B435" s="164" t="s">
        <v>393</v>
      </c>
      <c r="C435" s="146">
        <v>244</v>
      </c>
      <c r="D435" s="84">
        <v>117</v>
      </c>
      <c r="E435" s="84">
        <v>117</v>
      </c>
    </row>
    <row r="436" spans="1:5" ht="15.7" x14ac:dyDescent="0.25">
      <c r="A436" s="14" t="s">
        <v>23</v>
      </c>
      <c r="B436" s="164" t="s">
        <v>393</v>
      </c>
      <c r="C436" s="146">
        <v>300</v>
      </c>
      <c r="D436" s="84">
        <f>D437+D439</f>
        <v>3078</v>
      </c>
      <c r="E436" s="84">
        <f>E437+E439</f>
        <v>3078</v>
      </c>
    </row>
    <row r="437" spans="1:5" ht="15.7" x14ac:dyDescent="0.25">
      <c r="A437" s="14" t="s">
        <v>40</v>
      </c>
      <c r="B437" s="164" t="s">
        <v>393</v>
      </c>
      <c r="C437" s="146">
        <v>310</v>
      </c>
      <c r="D437" s="84">
        <f>D438</f>
        <v>2853</v>
      </c>
      <c r="E437" s="84">
        <f>E438</f>
        <v>2853</v>
      </c>
    </row>
    <row r="438" spans="1:5" ht="31.4" x14ac:dyDescent="0.25">
      <c r="A438" s="14" t="s">
        <v>143</v>
      </c>
      <c r="B438" s="164" t="s">
        <v>393</v>
      </c>
      <c r="C438" s="146">
        <v>313</v>
      </c>
      <c r="D438" s="84">
        <v>2853</v>
      </c>
      <c r="E438" s="84">
        <v>2853</v>
      </c>
    </row>
    <row r="439" spans="1:5" ht="15.7" x14ac:dyDescent="0.25">
      <c r="A439" s="14" t="s">
        <v>129</v>
      </c>
      <c r="B439" s="164" t="s">
        <v>393</v>
      </c>
      <c r="C439" s="146">
        <v>320</v>
      </c>
      <c r="D439" s="84">
        <f>D440</f>
        <v>225</v>
      </c>
      <c r="E439" s="84">
        <f>E440</f>
        <v>225</v>
      </c>
    </row>
    <row r="440" spans="1:5" ht="31.4" x14ac:dyDescent="0.25">
      <c r="A440" s="14" t="s">
        <v>138</v>
      </c>
      <c r="B440" s="164" t="s">
        <v>393</v>
      </c>
      <c r="C440" s="146">
        <v>321</v>
      </c>
      <c r="D440" s="84">
        <f>135+45+45</f>
        <v>225</v>
      </c>
      <c r="E440" s="84">
        <f>135+45+45</f>
        <v>225</v>
      </c>
    </row>
    <row r="441" spans="1:5" ht="47.05" x14ac:dyDescent="0.25">
      <c r="A441" s="22" t="s">
        <v>70</v>
      </c>
      <c r="B441" s="165" t="s">
        <v>394</v>
      </c>
      <c r="C441" s="147"/>
      <c r="D441" s="82">
        <f>D442+D445</f>
        <v>112</v>
      </c>
      <c r="E441" s="82">
        <f>E442+E445</f>
        <v>112</v>
      </c>
    </row>
    <row r="442" spans="1:5" ht="15.7" x14ac:dyDescent="0.25">
      <c r="A442" s="14" t="s">
        <v>22</v>
      </c>
      <c r="B442" s="164" t="s">
        <v>394</v>
      </c>
      <c r="C442" s="146">
        <v>200</v>
      </c>
      <c r="D442" s="84">
        <f t="shared" ref="D442:E443" si="87">D443</f>
        <v>1</v>
      </c>
      <c r="E442" s="84">
        <f t="shared" si="87"/>
        <v>1</v>
      </c>
    </row>
    <row r="443" spans="1:5" ht="31.4" x14ac:dyDescent="0.25">
      <c r="A443" s="14" t="s">
        <v>17</v>
      </c>
      <c r="B443" s="164" t="s">
        <v>394</v>
      </c>
      <c r="C443" s="146">
        <v>240</v>
      </c>
      <c r="D443" s="84">
        <f t="shared" si="87"/>
        <v>1</v>
      </c>
      <c r="E443" s="84">
        <f t="shared" si="87"/>
        <v>1</v>
      </c>
    </row>
    <row r="444" spans="1:5" ht="31.4" x14ac:dyDescent="0.25">
      <c r="A444" s="14" t="s">
        <v>105</v>
      </c>
      <c r="B444" s="164" t="s">
        <v>394</v>
      </c>
      <c r="C444" s="146">
        <v>244</v>
      </c>
      <c r="D444" s="84">
        <v>1</v>
      </c>
      <c r="E444" s="84">
        <v>1</v>
      </c>
    </row>
    <row r="445" spans="1:5" ht="15.7" x14ac:dyDescent="0.25">
      <c r="A445" s="14" t="s">
        <v>23</v>
      </c>
      <c r="B445" s="164" t="s">
        <v>394</v>
      </c>
      <c r="C445" s="146">
        <v>300</v>
      </c>
      <c r="D445" s="84">
        <f t="shared" ref="D445:E446" si="88">D446</f>
        <v>111</v>
      </c>
      <c r="E445" s="84">
        <f t="shared" si="88"/>
        <v>111</v>
      </c>
    </row>
    <row r="446" spans="1:5" ht="15.7" x14ac:dyDescent="0.25">
      <c r="A446" s="14" t="s">
        <v>40</v>
      </c>
      <c r="B446" s="164" t="s">
        <v>394</v>
      </c>
      <c r="C446" s="146">
        <v>310</v>
      </c>
      <c r="D446" s="84">
        <f t="shared" si="88"/>
        <v>111</v>
      </c>
      <c r="E446" s="84">
        <f t="shared" si="88"/>
        <v>111</v>
      </c>
    </row>
    <row r="447" spans="1:5" ht="15.7" x14ac:dyDescent="0.25">
      <c r="A447" s="14" t="s">
        <v>127</v>
      </c>
      <c r="B447" s="164" t="s">
        <v>394</v>
      </c>
      <c r="C447" s="146">
        <v>312</v>
      </c>
      <c r="D447" s="84">
        <v>111</v>
      </c>
      <c r="E447" s="84">
        <v>111</v>
      </c>
    </row>
    <row r="448" spans="1:5" ht="47.05" x14ac:dyDescent="0.25">
      <c r="A448" s="22" t="s">
        <v>546</v>
      </c>
      <c r="B448" s="165" t="s">
        <v>395</v>
      </c>
      <c r="C448" s="150"/>
      <c r="D448" s="82">
        <f t="shared" ref="D448:E450" si="89">D449</f>
        <v>37</v>
      </c>
      <c r="E448" s="82">
        <f t="shared" si="89"/>
        <v>37</v>
      </c>
    </row>
    <row r="449" spans="1:5" ht="15.7" x14ac:dyDescent="0.25">
      <c r="A449" s="14" t="s">
        <v>23</v>
      </c>
      <c r="B449" s="164" t="s">
        <v>395</v>
      </c>
      <c r="C449" s="146">
        <v>300</v>
      </c>
      <c r="D449" s="84">
        <f t="shared" si="89"/>
        <v>37</v>
      </c>
      <c r="E449" s="84">
        <f t="shared" si="89"/>
        <v>37</v>
      </c>
    </row>
    <row r="450" spans="1:5" ht="15.7" x14ac:dyDescent="0.25">
      <c r="A450" s="14" t="s">
        <v>40</v>
      </c>
      <c r="B450" s="164" t="s">
        <v>395</v>
      </c>
      <c r="C450" s="146">
        <v>310</v>
      </c>
      <c r="D450" s="84">
        <f t="shared" si="89"/>
        <v>37</v>
      </c>
      <c r="E450" s="84">
        <f t="shared" si="89"/>
        <v>37</v>
      </c>
    </row>
    <row r="451" spans="1:5" ht="31.4" x14ac:dyDescent="0.25">
      <c r="A451" s="14" t="s">
        <v>143</v>
      </c>
      <c r="B451" s="164" t="s">
        <v>395</v>
      </c>
      <c r="C451" s="146">
        <v>313</v>
      </c>
      <c r="D451" s="84">
        <v>37</v>
      </c>
      <c r="E451" s="84">
        <v>37</v>
      </c>
    </row>
    <row r="452" spans="1:5" ht="109.8" x14ac:dyDescent="0.25">
      <c r="A452" s="22" t="s">
        <v>822</v>
      </c>
      <c r="B452" s="165" t="s">
        <v>396</v>
      </c>
      <c r="C452" s="150"/>
      <c r="D452" s="82">
        <f>D453+D456</f>
        <v>14820</v>
      </c>
      <c r="E452" s="82">
        <f>E453+E456</f>
        <v>19246</v>
      </c>
    </row>
    <row r="453" spans="1:5" ht="15.7" x14ac:dyDescent="0.25">
      <c r="A453" s="14" t="s">
        <v>22</v>
      </c>
      <c r="B453" s="164" t="s">
        <v>396</v>
      </c>
      <c r="C453" s="146">
        <v>200</v>
      </c>
      <c r="D453" s="84">
        <f t="shared" ref="D453:E454" si="90">D454</f>
        <v>225</v>
      </c>
      <c r="E453" s="84">
        <f t="shared" si="90"/>
        <v>292</v>
      </c>
    </row>
    <row r="454" spans="1:5" ht="31.4" x14ac:dyDescent="0.25">
      <c r="A454" s="14" t="s">
        <v>17</v>
      </c>
      <c r="B454" s="164" t="s">
        <v>396</v>
      </c>
      <c r="C454" s="146">
        <v>240</v>
      </c>
      <c r="D454" s="84">
        <f t="shared" si="90"/>
        <v>225</v>
      </c>
      <c r="E454" s="84">
        <f t="shared" si="90"/>
        <v>292</v>
      </c>
    </row>
    <row r="455" spans="1:5" ht="31.4" x14ac:dyDescent="0.25">
      <c r="A455" s="14" t="s">
        <v>105</v>
      </c>
      <c r="B455" s="164" t="s">
        <v>396</v>
      </c>
      <c r="C455" s="146">
        <v>244</v>
      </c>
      <c r="D455" s="84">
        <v>225</v>
      </c>
      <c r="E455" s="84">
        <v>292</v>
      </c>
    </row>
    <row r="456" spans="1:5" ht="15.7" x14ac:dyDescent="0.25">
      <c r="A456" s="14" t="s">
        <v>23</v>
      </c>
      <c r="B456" s="164" t="s">
        <v>396</v>
      </c>
      <c r="C456" s="146">
        <v>300</v>
      </c>
      <c r="D456" s="84">
        <f>D458</f>
        <v>14595</v>
      </c>
      <c r="E456" s="84">
        <f>E458</f>
        <v>18954</v>
      </c>
    </row>
    <row r="457" spans="1:5" ht="15.7" x14ac:dyDescent="0.25">
      <c r="A457" s="14" t="s">
        <v>40</v>
      </c>
      <c r="B457" s="164" t="s">
        <v>396</v>
      </c>
      <c r="C457" s="146">
        <v>310</v>
      </c>
      <c r="D457" s="84">
        <f>D458</f>
        <v>14595</v>
      </c>
      <c r="E457" s="84">
        <f>E458</f>
        <v>18954</v>
      </c>
    </row>
    <row r="458" spans="1:5" ht="31.4" x14ac:dyDescent="0.25">
      <c r="A458" s="14" t="s">
        <v>143</v>
      </c>
      <c r="B458" s="164" t="s">
        <v>396</v>
      </c>
      <c r="C458" s="146">
        <v>313</v>
      </c>
      <c r="D458" s="84">
        <v>14595</v>
      </c>
      <c r="E458" s="84">
        <v>18954</v>
      </c>
    </row>
    <row r="459" spans="1:5" ht="156.85" x14ac:dyDescent="0.25">
      <c r="A459" s="22" t="s">
        <v>547</v>
      </c>
      <c r="B459" s="165" t="s">
        <v>397</v>
      </c>
      <c r="C459" s="150"/>
      <c r="D459" s="82">
        <f>D460+D463</f>
        <v>423</v>
      </c>
      <c r="E459" s="82">
        <f>E460+E463</f>
        <v>423</v>
      </c>
    </row>
    <row r="460" spans="1:5" ht="15.7" x14ac:dyDescent="0.25">
      <c r="A460" s="14" t="s">
        <v>22</v>
      </c>
      <c r="B460" s="164" t="s">
        <v>397</v>
      </c>
      <c r="C460" s="146">
        <v>200</v>
      </c>
      <c r="D460" s="84">
        <f t="shared" ref="D460:E461" si="91">D461</f>
        <v>3</v>
      </c>
      <c r="E460" s="84">
        <f t="shared" si="91"/>
        <v>3</v>
      </c>
    </row>
    <row r="461" spans="1:5" ht="31.4" x14ac:dyDescent="0.25">
      <c r="A461" s="14" t="s">
        <v>17</v>
      </c>
      <c r="B461" s="164" t="s">
        <v>397</v>
      </c>
      <c r="C461" s="146">
        <v>240</v>
      </c>
      <c r="D461" s="84">
        <f t="shared" si="91"/>
        <v>3</v>
      </c>
      <c r="E461" s="84">
        <f t="shared" si="91"/>
        <v>3</v>
      </c>
    </row>
    <row r="462" spans="1:5" ht="31.4" x14ac:dyDescent="0.25">
      <c r="A462" s="14" t="s">
        <v>105</v>
      </c>
      <c r="B462" s="164" t="s">
        <v>397</v>
      </c>
      <c r="C462" s="146">
        <v>244</v>
      </c>
      <c r="D462" s="84">
        <v>3</v>
      </c>
      <c r="E462" s="84">
        <v>3</v>
      </c>
    </row>
    <row r="463" spans="1:5" ht="15.7" x14ac:dyDescent="0.25">
      <c r="A463" s="14" t="s">
        <v>23</v>
      </c>
      <c r="B463" s="164" t="s">
        <v>397</v>
      </c>
      <c r="C463" s="146">
        <v>300</v>
      </c>
      <c r="D463" s="84">
        <f t="shared" ref="D463:E464" si="92">D464</f>
        <v>420</v>
      </c>
      <c r="E463" s="84">
        <f t="shared" si="92"/>
        <v>420</v>
      </c>
    </row>
    <row r="464" spans="1:5" ht="15.7" x14ac:dyDescent="0.25">
      <c r="A464" s="14" t="s">
        <v>40</v>
      </c>
      <c r="B464" s="164" t="s">
        <v>397</v>
      </c>
      <c r="C464" s="146">
        <v>310</v>
      </c>
      <c r="D464" s="84">
        <f t="shared" si="92"/>
        <v>420</v>
      </c>
      <c r="E464" s="84">
        <f t="shared" si="92"/>
        <v>420</v>
      </c>
    </row>
    <row r="465" spans="1:5" ht="31.4" x14ac:dyDescent="0.25">
      <c r="A465" s="14" t="s">
        <v>143</v>
      </c>
      <c r="B465" s="164" t="s">
        <v>397</v>
      </c>
      <c r="C465" s="146">
        <v>313</v>
      </c>
      <c r="D465" s="84">
        <v>420</v>
      </c>
      <c r="E465" s="84">
        <v>420</v>
      </c>
    </row>
    <row r="466" spans="1:5" ht="141.15" x14ac:dyDescent="0.2">
      <c r="A466" s="38" t="s">
        <v>823</v>
      </c>
      <c r="B466" s="164" t="s">
        <v>705</v>
      </c>
      <c r="C466" s="146"/>
      <c r="D466" s="103">
        <f t="shared" ref="D466:E466" si="93">D467+D470</f>
        <v>294</v>
      </c>
      <c r="E466" s="103">
        <f t="shared" si="93"/>
        <v>294</v>
      </c>
    </row>
    <row r="467" spans="1:5" ht="15.7" x14ac:dyDescent="0.25">
      <c r="A467" s="14" t="s">
        <v>22</v>
      </c>
      <c r="B467" s="164" t="s">
        <v>705</v>
      </c>
      <c r="C467" s="146">
        <v>200</v>
      </c>
      <c r="D467" s="104">
        <f t="shared" ref="D467:E468" si="94">D468</f>
        <v>2</v>
      </c>
      <c r="E467" s="104">
        <f t="shared" si="94"/>
        <v>2</v>
      </c>
    </row>
    <row r="468" spans="1:5" ht="31.4" x14ac:dyDescent="0.25">
      <c r="A468" s="14" t="s">
        <v>17</v>
      </c>
      <c r="B468" s="164" t="s">
        <v>705</v>
      </c>
      <c r="C468" s="146">
        <v>240</v>
      </c>
      <c r="D468" s="104">
        <f t="shared" si="94"/>
        <v>2</v>
      </c>
      <c r="E468" s="104">
        <f t="shared" si="94"/>
        <v>2</v>
      </c>
    </row>
    <row r="469" spans="1:5" ht="31.4" x14ac:dyDescent="0.25">
      <c r="A469" s="14" t="s">
        <v>105</v>
      </c>
      <c r="B469" s="164" t="s">
        <v>705</v>
      </c>
      <c r="C469" s="146">
        <v>244</v>
      </c>
      <c r="D469" s="102">
        <f t="shared" ref="D469:E469" si="95">1+1</f>
        <v>2</v>
      </c>
      <c r="E469" s="102">
        <f t="shared" si="95"/>
        <v>2</v>
      </c>
    </row>
    <row r="470" spans="1:5" ht="15.7" x14ac:dyDescent="0.25">
      <c r="A470" s="14" t="s">
        <v>23</v>
      </c>
      <c r="B470" s="164" t="s">
        <v>705</v>
      </c>
      <c r="C470" s="146">
        <v>300</v>
      </c>
      <c r="D470" s="104">
        <f t="shared" ref="D470:E471" si="96">D471</f>
        <v>292</v>
      </c>
      <c r="E470" s="104">
        <f t="shared" si="96"/>
        <v>292</v>
      </c>
    </row>
    <row r="471" spans="1:5" ht="15.7" x14ac:dyDescent="0.25">
      <c r="A471" s="14" t="s">
        <v>40</v>
      </c>
      <c r="B471" s="164" t="s">
        <v>705</v>
      </c>
      <c r="C471" s="146">
        <v>310</v>
      </c>
      <c r="D471" s="104">
        <f t="shared" si="96"/>
        <v>292</v>
      </c>
      <c r="E471" s="104">
        <f t="shared" si="96"/>
        <v>292</v>
      </c>
    </row>
    <row r="472" spans="1:5" ht="31.4" x14ac:dyDescent="0.25">
      <c r="A472" s="14" t="s">
        <v>143</v>
      </c>
      <c r="B472" s="164" t="s">
        <v>705</v>
      </c>
      <c r="C472" s="146">
        <v>313</v>
      </c>
      <c r="D472" s="102">
        <f t="shared" ref="D472:E472" si="97">132+160</f>
        <v>292</v>
      </c>
      <c r="E472" s="102">
        <f t="shared" si="97"/>
        <v>292</v>
      </c>
    </row>
    <row r="473" spans="1:5" ht="15.7" x14ac:dyDescent="0.2">
      <c r="A473" s="38" t="s">
        <v>706</v>
      </c>
      <c r="B473" s="164" t="s">
        <v>707</v>
      </c>
      <c r="C473" s="146"/>
      <c r="D473" s="103">
        <f t="shared" ref="D473:E473" si="98">D474+D477</f>
        <v>1005</v>
      </c>
      <c r="E473" s="103">
        <f t="shared" si="98"/>
        <v>1005</v>
      </c>
    </row>
    <row r="474" spans="1:5" ht="31.4" x14ac:dyDescent="0.25">
      <c r="A474" s="14" t="s">
        <v>105</v>
      </c>
      <c r="B474" s="164" t="s">
        <v>707</v>
      </c>
      <c r="C474" s="146">
        <v>200</v>
      </c>
      <c r="D474" s="104">
        <f t="shared" ref="D474:E475" si="99">D475</f>
        <v>5</v>
      </c>
      <c r="E474" s="104">
        <f t="shared" si="99"/>
        <v>5</v>
      </c>
    </row>
    <row r="475" spans="1:5" ht="15.7" x14ac:dyDescent="0.25">
      <c r="A475" s="14" t="s">
        <v>22</v>
      </c>
      <c r="B475" s="164" t="s">
        <v>707</v>
      </c>
      <c r="C475" s="146">
        <v>240</v>
      </c>
      <c r="D475" s="104">
        <f t="shared" si="99"/>
        <v>5</v>
      </c>
      <c r="E475" s="104">
        <f t="shared" si="99"/>
        <v>5</v>
      </c>
    </row>
    <row r="476" spans="1:5" ht="31.4" x14ac:dyDescent="0.25">
      <c r="A476" s="14" t="s">
        <v>17</v>
      </c>
      <c r="B476" s="164" t="s">
        <v>707</v>
      </c>
      <c r="C476" s="146">
        <v>244</v>
      </c>
      <c r="D476" s="102">
        <v>5</v>
      </c>
      <c r="E476" s="102">
        <v>5</v>
      </c>
    </row>
    <row r="477" spans="1:5" ht="31.4" x14ac:dyDescent="0.25">
      <c r="A477" s="14" t="s">
        <v>105</v>
      </c>
      <c r="B477" s="164" t="s">
        <v>707</v>
      </c>
      <c r="C477" s="146">
        <v>300</v>
      </c>
      <c r="D477" s="104">
        <f t="shared" ref="D477:E478" si="100">D478</f>
        <v>1000</v>
      </c>
      <c r="E477" s="104">
        <f t="shared" si="100"/>
        <v>1000</v>
      </c>
    </row>
    <row r="478" spans="1:5" ht="15.7" x14ac:dyDescent="0.25">
      <c r="A478" s="14" t="s">
        <v>23</v>
      </c>
      <c r="B478" s="164" t="s">
        <v>707</v>
      </c>
      <c r="C478" s="146">
        <v>310</v>
      </c>
      <c r="D478" s="104">
        <f t="shared" si="100"/>
        <v>1000</v>
      </c>
      <c r="E478" s="104">
        <f t="shared" si="100"/>
        <v>1000</v>
      </c>
    </row>
    <row r="479" spans="1:5" ht="15.7" x14ac:dyDescent="0.25">
      <c r="A479" s="14" t="s">
        <v>40</v>
      </c>
      <c r="B479" s="164" t="s">
        <v>707</v>
      </c>
      <c r="C479" s="146">
        <v>313</v>
      </c>
      <c r="D479" s="104">
        <v>1000</v>
      </c>
      <c r="E479" s="104">
        <v>1000</v>
      </c>
    </row>
    <row r="480" spans="1:5" ht="31.4" x14ac:dyDescent="0.25">
      <c r="A480" s="6" t="s">
        <v>398</v>
      </c>
      <c r="B480" s="138" t="s">
        <v>399</v>
      </c>
      <c r="C480" s="139"/>
      <c r="D480" s="80">
        <f>D481</f>
        <v>3798</v>
      </c>
      <c r="E480" s="80">
        <f>E481</f>
        <v>3798</v>
      </c>
    </row>
    <row r="481" spans="1:5" ht="15.7" x14ac:dyDescent="0.25">
      <c r="A481" s="22" t="s">
        <v>400</v>
      </c>
      <c r="B481" s="165" t="s">
        <v>410</v>
      </c>
      <c r="C481" s="150"/>
      <c r="D481" s="88">
        <f>D482+D485</f>
        <v>3798</v>
      </c>
      <c r="E481" s="88">
        <f>E482+E485</f>
        <v>3798</v>
      </c>
    </row>
    <row r="482" spans="1:5" ht="15.7" x14ac:dyDescent="0.25">
      <c r="A482" s="14" t="s">
        <v>22</v>
      </c>
      <c r="B482" s="164" t="s">
        <v>410</v>
      </c>
      <c r="C482" s="146">
        <v>200</v>
      </c>
      <c r="D482" s="84">
        <f t="shared" ref="D482:E483" si="101">D483</f>
        <v>2518</v>
      </c>
      <c r="E482" s="84">
        <f t="shared" si="101"/>
        <v>2518</v>
      </c>
    </row>
    <row r="483" spans="1:5" ht="31.4" x14ac:dyDescent="0.25">
      <c r="A483" s="14" t="s">
        <v>17</v>
      </c>
      <c r="B483" s="164" t="s">
        <v>410</v>
      </c>
      <c r="C483" s="146">
        <v>240</v>
      </c>
      <c r="D483" s="84">
        <f t="shared" si="101"/>
        <v>2518</v>
      </c>
      <c r="E483" s="84">
        <f t="shared" si="101"/>
        <v>2518</v>
      </c>
    </row>
    <row r="484" spans="1:5" ht="31.4" x14ac:dyDescent="0.25">
      <c r="A484" s="14" t="s">
        <v>105</v>
      </c>
      <c r="B484" s="164" t="s">
        <v>410</v>
      </c>
      <c r="C484" s="146">
        <v>244</v>
      </c>
      <c r="D484" s="84">
        <f>2918-400</f>
        <v>2518</v>
      </c>
      <c r="E484" s="84">
        <f>2918-400</f>
        <v>2518</v>
      </c>
    </row>
    <row r="485" spans="1:5" ht="31.4" x14ac:dyDescent="0.25">
      <c r="A485" s="16" t="s">
        <v>18</v>
      </c>
      <c r="B485" s="164" t="s">
        <v>410</v>
      </c>
      <c r="C485" s="146">
        <v>600</v>
      </c>
      <c r="D485" s="84">
        <f t="shared" ref="D485:E485" si="102">D488+D486</f>
        <v>1280</v>
      </c>
      <c r="E485" s="84">
        <f t="shared" si="102"/>
        <v>1280</v>
      </c>
    </row>
    <row r="486" spans="1:5" ht="15.7" x14ac:dyDescent="0.25">
      <c r="A486" s="16" t="s">
        <v>25</v>
      </c>
      <c r="B486" s="164" t="s">
        <v>410</v>
      </c>
      <c r="C486" s="143" t="s">
        <v>26</v>
      </c>
      <c r="D486" s="84">
        <f t="shared" ref="D486:E486" si="103">D487</f>
        <v>400</v>
      </c>
      <c r="E486" s="84">
        <f t="shared" si="103"/>
        <v>400</v>
      </c>
    </row>
    <row r="487" spans="1:5" ht="15.7" x14ac:dyDescent="0.25">
      <c r="A487" s="20" t="s">
        <v>85</v>
      </c>
      <c r="B487" s="164" t="s">
        <v>410</v>
      </c>
      <c r="C487" s="143" t="s">
        <v>86</v>
      </c>
      <c r="D487" s="84">
        <v>400</v>
      </c>
      <c r="E487" s="84">
        <v>400</v>
      </c>
    </row>
    <row r="488" spans="1:5" ht="31.4" x14ac:dyDescent="0.25">
      <c r="A488" s="20" t="s">
        <v>28</v>
      </c>
      <c r="B488" s="164" t="s">
        <v>410</v>
      </c>
      <c r="C488" s="146">
        <v>630</v>
      </c>
      <c r="D488" s="84">
        <f t="shared" ref="D488:E488" si="104">D489</f>
        <v>880</v>
      </c>
      <c r="E488" s="84">
        <f t="shared" si="104"/>
        <v>880</v>
      </c>
    </row>
    <row r="489" spans="1:5" ht="69.7" customHeight="1" x14ac:dyDescent="0.2">
      <c r="A489" s="39" t="s">
        <v>824</v>
      </c>
      <c r="B489" s="164" t="s">
        <v>410</v>
      </c>
      <c r="C489" s="146">
        <v>632</v>
      </c>
      <c r="D489" s="84">
        <v>880</v>
      </c>
      <c r="E489" s="84">
        <v>880</v>
      </c>
    </row>
    <row r="490" spans="1:5" ht="31.4" x14ac:dyDescent="0.25">
      <c r="A490" s="6" t="s">
        <v>401</v>
      </c>
      <c r="B490" s="138" t="s">
        <v>402</v>
      </c>
      <c r="C490" s="139"/>
      <c r="D490" s="80">
        <f t="shared" ref="D490:E493" si="105">D491</f>
        <v>2238</v>
      </c>
      <c r="E490" s="80">
        <f t="shared" si="105"/>
        <v>2238</v>
      </c>
    </row>
    <row r="491" spans="1:5" ht="31.4" x14ac:dyDescent="0.25">
      <c r="A491" s="22" t="s">
        <v>46</v>
      </c>
      <c r="B491" s="165" t="s">
        <v>414</v>
      </c>
      <c r="C491" s="150"/>
      <c r="D491" s="88">
        <f t="shared" si="105"/>
        <v>2238</v>
      </c>
      <c r="E491" s="88">
        <f t="shared" si="105"/>
        <v>2238</v>
      </c>
    </row>
    <row r="492" spans="1:5" ht="31.4" x14ac:dyDescent="0.25">
      <c r="A492" s="16" t="s">
        <v>18</v>
      </c>
      <c r="B492" s="164" t="s">
        <v>414</v>
      </c>
      <c r="C492" s="146">
        <v>600</v>
      </c>
      <c r="D492" s="84">
        <f t="shared" si="105"/>
        <v>2238</v>
      </c>
      <c r="E492" s="84">
        <f t="shared" si="105"/>
        <v>2238</v>
      </c>
    </row>
    <row r="493" spans="1:5" ht="31.4" x14ac:dyDescent="0.25">
      <c r="A493" s="20" t="s">
        <v>28</v>
      </c>
      <c r="B493" s="164" t="s">
        <v>414</v>
      </c>
      <c r="C493" s="146">
        <v>630</v>
      </c>
      <c r="D493" s="84">
        <f t="shared" si="105"/>
        <v>2238</v>
      </c>
      <c r="E493" s="84">
        <f t="shared" si="105"/>
        <v>2238</v>
      </c>
    </row>
    <row r="494" spans="1:5" ht="72" customHeight="1" x14ac:dyDescent="0.2">
      <c r="A494" s="39" t="s">
        <v>824</v>
      </c>
      <c r="B494" s="164" t="s">
        <v>414</v>
      </c>
      <c r="C494" s="146">
        <v>632</v>
      </c>
      <c r="D494" s="84">
        <v>2238</v>
      </c>
      <c r="E494" s="84">
        <v>2238</v>
      </c>
    </row>
    <row r="495" spans="1:5" ht="31.4" x14ac:dyDescent="0.25">
      <c r="A495" s="6" t="s">
        <v>404</v>
      </c>
      <c r="B495" s="138" t="s">
        <v>403</v>
      </c>
      <c r="C495" s="139"/>
      <c r="D495" s="80">
        <f>D496+D503</f>
        <v>36474</v>
      </c>
      <c r="E495" s="80">
        <f>E496+E503</f>
        <v>36474</v>
      </c>
    </row>
    <row r="496" spans="1:5" ht="31.4" x14ac:dyDescent="0.25">
      <c r="A496" s="22" t="s">
        <v>4</v>
      </c>
      <c r="B496" s="142" t="s">
        <v>405</v>
      </c>
      <c r="C496" s="147"/>
      <c r="D496" s="82">
        <f>D497+D500</f>
        <v>33900</v>
      </c>
      <c r="E496" s="82">
        <f>E497+E500</f>
        <v>33900</v>
      </c>
    </row>
    <row r="497" spans="1:5" ht="15.7" x14ac:dyDescent="0.25">
      <c r="A497" s="17" t="s">
        <v>22</v>
      </c>
      <c r="B497" s="164" t="s">
        <v>405</v>
      </c>
      <c r="C497" s="143" t="s">
        <v>15</v>
      </c>
      <c r="D497" s="76">
        <f t="shared" ref="D497:E498" si="106">D498</f>
        <v>169</v>
      </c>
      <c r="E497" s="76">
        <f t="shared" si="106"/>
        <v>169</v>
      </c>
    </row>
    <row r="498" spans="1:5" ht="31.4" x14ac:dyDescent="0.25">
      <c r="A498" s="17" t="s">
        <v>17</v>
      </c>
      <c r="B498" s="164" t="s">
        <v>405</v>
      </c>
      <c r="C498" s="143" t="s">
        <v>16</v>
      </c>
      <c r="D498" s="76">
        <f t="shared" si="106"/>
        <v>169</v>
      </c>
      <c r="E498" s="76">
        <f t="shared" si="106"/>
        <v>169</v>
      </c>
    </row>
    <row r="499" spans="1:5" ht="31.4" x14ac:dyDescent="0.25">
      <c r="A499" s="14" t="s">
        <v>105</v>
      </c>
      <c r="B499" s="164" t="s">
        <v>405</v>
      </c>
      <c r="C499" s="143" t="s">
        <v>80</v>
      </c>
      <c r="D499" s="76">
        <v>169</v>
      </c>
      <c r="E499" s="76">
        <v>169</v>
      </c>
    </row>
    <row r="500" spans="1:5" ht="15.7" x14ac:dyDescent="0.25">
      <c r="A500" s="14" t="s">
        <v>23</v>
      </c>
      <c r="B500" s="164" t="s">
        <v>405</v>
      </c>
      <c r="C500" s="143" t="s">
        <v>24</v>
      </c>
      <c r="D500" s="76">
        <f t="shared" ref="D500:E501" si="107">D501</f>
        <v>33731</v>
      </c>
      <c r="E500" s="76">
        <f t="shared" si="107"/>
        <v>33731</v>
      </c>
    </row>
    <row r="501" spans="1:5" ht="15.7" x14ac:dyDescent="0.25">
      <c r="A501" s="14" t="s">
        <v>40</v>
      </c>
      <c r="B501" s="164" t="s">
        <v>405</v>
      </c>
      <c r="C501" s="143" t="s">
        <v>7</v>
      </c>
      <c r="D501" s="76">
        <f t="shared" si="107"/>
        <v>33731</v>
      </c>
      <c r="E501" s="76">
        <f t="shared" si="107"/>
        <v>33731</v>
      </c>
    </row>
    <row r="502" spans="1:5" ht="31.4" x14ac:dyDescent="0.25">
      <c r="A502" s="14" t="s">
        <v>143</v>
      </c>
      <c r="B502" s="164" t="s">
        <v>405</v>
      </c>
      <c r="C502" s="143" t="s">
        <v>130</v>
      </c>
      <c r="D502" s="76">
        <v>33731</v>
      </c>
      <c r="E502" s="76">
        <v>33731</v>
      </c>
    </row>
    <row r="503" spans="1:5" ht="31.4" x14ac:dyDescent="0.25">
      <c r="A503" s="22" t="s">
        <v>5</v>
      </c>
      <c r="B503" s="142" t="s">
        <v>406</v>
      </c>
      <c r="C503" s="147"/>
      <c r="D503" s="86">
        <f t="shared" ref="D503:E504" si="108">D504</f>
        <v>2574</v>
      </c>
      <c r="E503" s="86">
        <f t="shared" si="108"/>
        <v>2574</v>
      </c>
    </row>
    <row r="504" spans="1:5" ht="47.05" x14ac:dyDescent="0.25">
      <c r="A504" s="17" t="s">
        <v>39</v>
      </c>
      <c r="B504" s="164" t="s">
        <v>406</v>
      </c>
      <c r="C504" s="155">
        <v>100</v>
      </c>
      <c r="D504" s="85">
        <f t="shared" si="108"/>
        <v>2574</v>
      </c>
      <c r="E504" s="85">
        <f t="shared" si="108"/>
        <v>2574</v>
      </c>
    </row>
    <row r="505" spans="1:5" ht="15.7" x14ac:dyDescent="0.25">
      <c r="A505" s="17" t="s">
        <v>8</v>
      </c>
      <c r="B505" s="164" t="s">
        <v>406</v>
      </c>
      <c r="C505" s="155">
        <v>120</v>
      </c>
      <c r="D505" s="85">
        <f>D506+D507</f>
        <v>2574</v>
      </c>
      <c r="E505" s="85">
        <f>E506+E507</f>
        <v>2574</v>
      </c>
    </row>
    <row r="506" spans="1:5" ht="31.4" x14ac:dyDescent="0.25">
      <c r="A506" s="16" t="s">
        <v>110</v>
      </c>
      <c r="B506" s="164" t="s">
        <v>406</v>
      </c>
      <c r="C506" s="155">
        <v>121</v>
      </c>
      <c r="D506" s="85">
        <v>1977</v>
      </c>
      <c r="E506" s="85">
        <v>1977</v>
      </c>
    </row>
    <row r="507" spans="1:5" ht="31.4" x14ac:dyDescent="0.25">
      <c r="A507" s="10" t="s">
        <v>170</v>
      </c>
      <c r="B507" s="164" t="s">
        <v>406</v>
      </c>
      <c r="C507" s="155">
        <v>129</v>
      </c>
      <c r="D507" s="85">
        <v>597</v>
      </c>
      <c r="E507" s="85">
        <v>597</v>
      </c>
    </row>
    <row r="508" spans="1:5" ht="15.7" x14ac:dyDescent="0.25">
      <c r="A508" s="6" t="s">
        <v>407</v>
      </c>
      <c r="B508" s="138" t="s">
        <v>409</v>
      </c>
      <c r="C508" s="155"/>
      <c r="D508" s="105">
        <f t="shared" ref="D508:E509" si="109">D509</f>
        <v>13521</v>
      </c>
      <c r="E508" s="105">
        <f t="shared" si="109"/>
        <v>11150</v>
      </c>
    </row>
    <row r="509" spans="1:5" ht="47.05" x14ac:dyDescent="0.25">
      <c r="A509" s="6" t="s">
        <v>411</v>
      </c>
      <c r="B509" s="138" t="s">
        <v>408</v>
      </c>
      <c r="C509" s="139"/>
      <c r="D509" s="80">
        <f t="shared" si="109"/>
        <v>13521</v>
      </c>
      <c r="E509" s="80">
        <f t="shared" si="109"/>
        <v>11150</v>
      </c>
    </row>
    <row r="510" spans="1:5" ht="62.75" x14ac:dyDescent="0.25">
      <c r="A510" s="22" t="s">
        <v>548</v>
      </c>
      <c r="B510" s="165" t="s">
        <v>412</v>
      </c>
      <c r="C510" s="150"/>
      <c r="D510" s="88">
        <f>D511+D514</f>
        <v>13521</v>
      </c>
      <c r="E510" s="88">
        <f>E511+E514</f>
        <v>11150</v>
      </c>
    </row>
    <row r="511" spans="1:5" ht="15.7" x14ac:dyDescent="0.25">
      <c r="A511" s="14" t="s">
        <v>22</v>
      </c>
      <c r="B511" s="164" t="s">
        <v>412</v>
      </c>
      <c r="C511" s="146">
        <v>200</v>
      </c>
      <c r="D511" s="84">
        <f t="shared" ref="D511:E512" si="110">D512</f>
        <v>371</v>
      </c>
      <c r="E511" s="84">
        <f t="shared" si="110"/>
        <v>320</v>
      </c>
    </row>
    <row r="512" spans="1:5" ht="31.4" x14ac:dyDescent="0.25">
      <c r="A512" s="14" t="s">
        <v>17</v>
      </c>
      <c r="B512" s="164" t="s">
        <v>412</v>
      </c>
      <c r="C512" s="146">
        <v>240</v>
      </c>
      <c r="D512" s="84">
        <f t="shared" si="110"/>
        <v>371</v>
      </c>
      <c r="E512" s="84">
        <f t="shared" si="110"/>
        <v>320</v>
      </c>
    </row>
    <row r="513" spans="1:5" ht="31.4" x14ac:dyDescent="0.25">
      <c r="A513" s="14" t="s">
        <v>105</v>
      </c>
      <c r="B513" s="164" t="s">
        <v>412</v>
      </c>
      <c r="C513" s="146">
        <v>244</v>
      </c>
      <c r="D513" s="84">
        <v>371</v>
      </c>
      <c r="E513" s="84">
        <v>320</v>
      </c>
    </row>
    <row r="514" spans="1:5" ht="31.4" x14ac:dyDescent="0.25">
      <c r="A514" s="16" t="s">
        <v>18</v>
      </c>
      <c r="B514" s="164" t="s">
        <v>412</v>
      </c>
      <c r="C514" s="143" t="s">
        <v>20</v>
      </c>
      <c r="D514" s="84">
        <f>D515+D517+D519</f>
        <v>13150</v>
      </c>
      <c r="E514" s="84">
        <f>E515+E517+E519</f>
        <v>10830</v>
      </c>
    </row>
    <row r="515" spans="1:5" ht="15.7" x14ac:dyDescent="0.25">
      <c r="A515" s="16" t="s">
        <v>25</v>
      </c>
      <c r="B515" s="164" t="s">
        <v>412</v>
      </c>
      <c r="C515" s="143" t="s">
        <v>26</v>
      </c>
      <c r="D515" s="84">
        <f>D516</f>
        <v>7623</v>
      </c>
      <c r="E515" s="84">
        <f>E516</f>
        <v>5910</v>
      </c>
    </row>
    <row r="516" spans="1:5" ht="15.7" x14ac:dyDescent="0.25">
      <c r="A516" s="16" t="s">
        <v>85</v>
      </c>
      <c r="B516" s="164" t="s">
        <v>412</v>
      </c>
      <c r="C516" s="143" t="s">
        <v>86</v>
      </c>
      <c r="D516" s="84">
        <v>7623</v>
      </c>
      <c r="E516" s="84">
        <v>5910</v>
      </c>
    </row>
    <row r="517" spans="1:5" ht="15.7" x14ac:dyDescent="0.25">
      <c r="A517" s="16" t="s">
        <v>19</v>
      </c>
      <c r="B517" s="164" t="s">
        <v>412</v>
      </c>
      <c r="C517" s="143" t="s">
        <v>21</v>
      </c>
      <c r="D517" s="84">
        <f>D518</f>
        <v>3407</v>
      </c>
      <c r="E517" s="84">
        <f>E518</f>
        <v>2800</v>
      </c>
    </row>
    <row r="518" spans="1:5" ht="15.7" x14ac:dyDescent="0.25">
      <c r="A518" s="16" t="s">
        <v>87</v>
      </c>
      <c r="B518" s="164" t="s">
        <v>412</v>
      </c>
      <c r="C518" s="143" t="s">
        <v>88</v>
      </c>
      <c r="D518" s="84">
        <v>3407</v>
      </c>
      <c r="E518" s="84">
        <v>2800</v>
      </c>
    </row>
    <row r="519" spans="1:5" ht="31.4" x14ac:dyDescent="0.25">
      <c r="A519" s="20" t="s">
        <v>28</v>
      </c>
      <c r="B519" s="164" t="s">
        <v>412</v>
      </c>
      <c r="C519" s="143" t="s">
        <v>0</v>
      </c>
      <c r="D519" s="84">
        <f>D520</f>
        <v>2120</v>
      </c>
      <c r="E519" s="84">
        <f>E520</f>
        <v>2120</v>
      </c>
    </row>
    <row r="520" spans="1:5" ht="69.7" customHeight="1" x14ac:dyDescent="0.2">
      <c r="A520" s="39" t="s">
        <v>824</v>
      </c>
      <c r="B520" s="164" t="s">
        <v>412</v>
      </c>
      <c r="C520" s="143" t="s">
        <v>626</v>
      </c>
      <c r="D520" s="84">
        <v>2120</v>
      </c>
      <c r="E520" s="84">
        <v>2120</v>
      </c>
    </row>
    <row r="521" spans="1:5" ht="15.7" x14ac:dyDescent="0.25">
      <c r="A521" s="6" t="s">
        <v>451</v>
      </c>
      <c r="B521" s="138" t="s">
        <v>413</v>
      </c>
      <c r="C521" s="155"/>
      <c r="D521" s="105">
        <f>D524+D534</f>
        <v>51785</v>
      </c>
      <c r="E521" s="105">
        <f>E524+E534</f>
        <v>51785</v>
      </c>
    </row>
    <row r="522" spans="1:5" s="40" customFormat="1" ht="31.4" x14ac:dyDescent="0.25">
      <c r="A522" s="11" t="s">
        <v>98</v>
      </c>
      <c r="B522" s="151" t="s">
        <v>462</v>
      </c>
      <c r="C522" s="143" t="s">
        <v>99</v>
      </c>
      <c r="D522" s="76"/>
      <c r="E522" s="76"/>
    </row>
    <row r="523" spans="1:5" ht="31.4" x14ac:dyDescent="0.25">
      <c r="A523" s="11" t="s">
        <v>98</v>
      </c>
      <c r="B523" s="151" t="s">
        <v>575</v>
      </c>
      <c r="C523" s="143" t="s">
        <v>99</v>
      </c>
      <c r="D523" s="76"/>
      <c r="E523" s="76"/>
    </row>
    <row r="524" spans="1:5" ht="47.05" x14ac:dyDescent="0.25">
      <c r="A524" s="29" t="s">
        <v>813</v>
      </c>
      <c r="B524" s="166" t="s">
        <v>463</v>
      </c>
      <c r="C524" s="161"/>
      <c r="D524" s="80">
        <f>D525</f>
        <v>12918</v>
      </c>
      <c r="E524" s="80">
        <f>E525</f>
        <v>12918</v>
      </c>
    </row>
    <row r="525" spans="1:5" ht="47.05" x14ac:dyDescent="0.25">
      <c r="A525" s="22" t="s">
        <v>814</v>
      </c>
      <c r="B525" s="152" t="s">
        <v>466</v>
      </c>
      <c r="C525" s="147"/>
      <c r="D525" s="82">
        <f>D526+D529</f>
        <v>12918</v>
      </c>
      <c r="E525" s="82">
        <f>E526+E529</f>
        <v>12918</v>
      </c>
    </row>
    <row r="526" spans="1:5" ht="15.7" x14ac:dyDescent="0.25">
      <c r="A526" s="16" t="s">
        <v>22</v>
      </c>
      <c r="B526" s="151" t="s">
        <v>466</v>
      </c>
      <c r="C526" s="143" t="s">
        <v>15</v>
      </c>
      <c r="D526" s="82">
        <f t="shared" ref="D526:E527" si="111">D527</f>
        <v>62</v>
      </c>
      <c r="E526" s="82">
        <f t="shared" si="111"/>
        <v>62</v>
      </c>
    </row>
    <row r="527" spans="1:5" ht="31.4" x14ac:dyDescent="0.25">
      <c r="A527" s="17" t="s">
        <v>17</v>
      </c>
      <c r="B527" s="151" t="s">
        <v>466</v>
      </c>
      <c r="C527" s="143" t="s">
        <v>16</v>
      </c>
      <c r="D527" s="82">
        <f t="shared" si="111"/>
        <v>62</v>
      </c>
      <c r="E527" s="82">
        <f t="shared" si="111"/>
        <v>62</v>
      </c>
    </row>
    <row r="528" spans="1:5" ht="31.4" x14ac:dyDescent="0.25">
      <c r="A528" s="17" t="s">
        <v>105</v>
      </c>
      <c r="B528" s="151" t="s">
        <v>466</v>
      </c>
      <c r="C528" s="143" t="s">
        <v>80</v>
      </c>
      <c r="D528" s="76">
        <v>62</v>
      </c>
      <c r="E528" s="76">
        <v>62</v>
      </c>
    </row>
    <row r="529" spans="1:5" ht="15.7" x14ac:dyDescent="0.25">
      <c r="A529" s="17" t="s">
        <v>23</v>
      </c>
      <c r="B529" s="151" t="s">
        <v>466</v>
      </c>
      <c r="C529" s="143" t="s">
        <v>24</v>
      </c>
      <c r="D529" s="76">
        <f>D530+D532</f>
        <v>12856</v>
      </c>
      <c r="E529" s="76">
        <f>E530+E532</f>
        <v>12856</v>
      </c>
    </row>
    <row r="530" spans="1:5" ht="15.7" x14ac:dyDescent="0.25">
      <c r="A530" s="17" t="s">
        <v>40</v>
      </c>
      <c r="B530" s="151" t="s">
        <v>466</v>
      </c>
      <c r="C530" s="143" t="s">
        <v>7</v>
      </c>
      <c r="D530" s="76">
        <f>D531</f>
        <v>5392</v>
      </c>
      <c r="E530" s="76">
        <f>E531</f>
        <v>5392</v>
      </c>
    </row>
    <row r="531" spans="1:5" ht="31.4" x14ac:dyDescent="0.25">
      <c r="A531" s="14" t="s">
        <v>143</v>
      </c>
      <c r="B531" s="151" t="s">
        <v>466</v>
      </c>
      <c r="C531" s="143" t="s">
        <v>130</v>
      </c>
      <c r="D531" s="76">
        <v>5392</v>
      </c>
      <c r="E531" s="76">
        <v>5392</v>
      </c>
    </row>
    <row r="532" spans="1:5" ht="15.7" x14ac:dyDescent="0.25">
      <c r="A532" s="14" t="s">
        <v>129</v>
      </c>
      <c r="B532" s="151" t="s">
        <v>466</v>
      </c>
      <c r="C532" s="143" t="s">
        <v>150</v>
      </c>
      <c r="D532" s="76">
        <f>D533</f>
        <v>7464</v>
      </c>
      <c r="E532" s="76">
        <f>E533</f>
        <v>7464</v>
      </c>
    </row>
    <row r="533" spans="1:5" ht="31.4" x14ac:dyDescent="0.25">
      <c r="A533" s="14" t="s">
        <v>138</v>
      </c>
      <c r="B533" s="151" t="s">
        <v>466</v>
      </c>
      <c r="C533" s="143" t="s">
        <v>151</v>
      </c>
      <c r="D533" s="76">
        <v>7464</v>
      </c>
      <c r="E533" s="76">
        <v>7464</v>
      </c>
    </row>
    <row r="534" spans="1:5" ht="31.4" x14ac:dyDescent="0.25">
      <c r="A534" s="18" t="s">
        <v>315</v>
      </c>
      <c r="B534" s="166" t="s">
        <v>464</v>
      </c>
      <c r="C534" s="161"/>
      <c r="D534" s="80">
        <f t="shared" ref="D534:E537" si="112">D535</f>
        <v>38867</v>
      </c>
      <c r="E534" s="80">
        <f t="shared" si="112"/>
        <v>38867</v>
      </c>
    </row>
    <row r="535" spans="1:5" ht="31.4" x14ac:dyDescent="0.25">
      <c r="A535" s="31" t="s">
        <v>154</v>
      </c>
      <c r="B535" s="152" t="s">
        <v>465</v>
      </c>
      <c r="C535" s="147"/>
      <c r="D535" s="82">
        <f t="shared" si="112"/>
        <v>38867</v>
      </c>
      <c r="E535" s="82">
        <f t="shared" si="112"/>
        <v>38867</v>
      </c>
    </row>
    <row r="536" spans="1:5" ht="15.7" x14ac:dyDescent="0.25">
      <c r="A536" s="16" t="s">
        <v>22</v>
      </c>
      <c r="B536" s="151" t="s">
        <v>465</v>
      </c>
      <c r="C536" s="143" t="s">
        <v>15</v>
      </c>
      <c r="D536" s="76">
        <f t="shared" si="112"/>
        <v>38867</v>
      </c>
      <c r="E536" s="76">
        <f t="shared" si="112"/>
        <v>38867</v>
      </c>
    </row>
    <row r="537" spans="1:5" ht="31.4" x14ac:dyDescent="0.25">
      <c r="A537" s="17" t="s">
        <v>17</v>
      </c>
      <c r="B537" s="151" t="s">
        <v>465</v>
      </c>
      <c r="C537" s="143" t="s">
        <v>16</v>
      </c>
      <c r="D537" s="76">
        <f t="shared" si="112"/>
        <v>38867</v>
      </c>
      <c r="E537" s="76">
        <f t="shared" si="112"/>
        <v>38867</v>
      </c>
    </row>
    <row r="538" spans="1:5" ht="31.4" x14ac:dyDescent="0.25">
      <c r="A538" s="17" t="s">
        <v>105</v>
      </c>
      <c r="B538" s="151" t="s">
        <v>465</v>
      </c>
      <c r="C538" s="143" t="s">
        <v>80</v>
      </c>
      <c r="D538" s="76">
        <v>38867</v>
      </c>
      <c r="E538" s="76">
        <v>38867</v>
      </c>
    </row>
    <row r="539" spans="1:5" ht="15.7" x14ac:dyDescent="0.25">
      <c r="A539" s="17"/>
      <c r="B539" s="151"/>
      <c r="C539" s="143"/>
      <c r="D539" s="100"/>
      <c r="E539" s="100"/>
    </row>
    <row r="540" spans="1:5" ht="37.1" x14ac:dyDescent="0.3">
      <c r="A540" s="35" t="s">
        <v>691</v>
      </c>
      <c r="B540" s="160" t="s">
        <v>316</v>
      </c>
      <c r="C540" s="137"/>
      <c r="D540" s="99">
        <f>D541+D554+D575+D587+D601+D582</f>
        <v>523420</v>
      </c>
      <c r="E540" s="99">
        <f>E541+E554+E575+E587+E601+E582</f>
        <v>435313</v>
      </c>
    </row>
    <row r="541" spans="1:5" ht="31.4" x14ac:dyDescent="0.25">
      <c r="A541" s="18" t="s">
        <v>317</v>
      </c>
      <c r="B541" s="161" t="s">
        <v>318</v>
      </c>
      <c r="C541" s="167"/>
      <c r="D541" s="106">
        <f>D550+D542+D546</f>
        <v>120070</v>
      </c>
      <c r="E541" s="106">
        <f>E550+E542+E546</f>
        <v>70</v>
      </c>
    </row>
    <row r="542" spans="1:5" ht="15.7" x14ac:dyDescent="0.25">
      <c r="A542" s="22" t="s">
        <v>586</v>
      </c>
      <c r="B542" s="147" t="s">
        <v>585</v>
      </c>
      <c r="C542" s="169"/>
      <c r="D542" s="107">
        <f t="shared" ref="D542:E544" si="113">D543</f>
        <v>80000</v>
      </c>
      <c r="E542" s="107">
        <f t="shared" si="113"/>
        <v>0</v>
      </c>
    </row>
    <row r="543" spans="1:5" ht="15.7" x14ac:dyDescent="0.25">
      <c r="A543" s="25" t="s">
        <v>366</v>
      </c>
      <c r="B543" s="145" t="s">
        <v>585</v>
      </c>
      <c r="C543" s="168" t="s">
        <v>37</v>
      </c>
      <c r="D543" s="107">
        <f t="shared" si="113"/>
        <v>80000</v>
      </c>
      <c r="E543" s="107">
        <f t="shared" si="113"/>
        <v>0</v>
      </c>
    </row>
    <row r="544" spans="1:5" ht="15.7" x14ac:dyDescent="0.25">
      <c r="A544" s="20" t="s">
        <v>36</v>
      </c>
      <c r="B544" s="145" t="s">
        <v>585</v>
      </c>
      <c r="C544" s="168" t="s">
        <v>153</v>
      </c>
      <c r="D544" s="107">
        <f t="shared" si="113"/>
        <v>80000</v>
      </c>
      <c r="E544" s="107">
        <f t="shared" si="113"/>
        <v>0</v>
      </c>
    </row>
    <row r="545" spans="1:5" ht="31.4" x14ac:dyDescent="0.25">
      <c r="A545" s="20" t="s">
        <v>98</v>
      </c>
      <c r="B545" s="145" t="s">
        <v>585</v>
      </c>
      <c r="C545" s="168" t="s">
        <v>99</v>
      </c>
      <c r="D545" s="107">
        <v>80000</v>
      </c>
      <c r="E545" s="107">
        <v>0</v>
      </c>
    </row>
    <row r="546" spans="1:5" ht="31.4" x14ac:dyDescent="0.25">
      <c r="A546" s="22" t="s">
        <v>825</v>
      </c>
      <c r="B546" s="147" t="s">
        <v>692</v>
      </c>
      <c r="C546" s="169"/>
      <c r="D546" s="94">
        <f t="shared" ref="D546:E548" si="114">D547</f>
        <v>40000</v>
      </c>
      <c r="E546" s="94">
        <f t="shared" si="114"/>
        <v>0</v>
      </c>
    </row>
    <row r="547" spans="1:5" ht="15.7" x14ac:dyDescent="0.25">
      <c r="A547" s="25" t="s">
        <v>366</v>
      </c>
      <c r="B547" s="143" t="s">
        <v>692</v>
      </c>
      <c r="C547" s="168" t="s">
        <v>37</v>
      </c>
      <c r="D547" s="107">
        <f t="shared" si="114"/>
        <v>40000</v>
      </c>
      <c r="E547" s="107">
        <f t="shared" si="114"/>
        <v>0</v>
      </c>
    </row>
    <row r="548" spans="1:5" ht="15.7" x14ac:dyDescent="0.25">
      <c r="A548" s="20" t="s">
        <v>36</v>
      </c>
      <c r="B548" s="143" t="s">
        <v>692</v>
      </c>
      <c r="C548" s="168" t="s">
        <v>153</v>
      </c>
      <c r="D548" s="107">
        <f t="shared" si="114"/>
        <v>40000</v>
      </c>
      <c r="E548" s="107">
        <f t="shared" si="114"/>
        <v>0</v>
      </c>
    </row>
    <row r="549" spans="1:5" ht="31.4" x14ac:dyDescent="0.25">
      <c r="A549" s="20" t="s">
        <v>98</v>
      </c>
      <c r="B549" s="143" t="s">
        <v>692</v>
      </c>
      <c r="C549" s="168" t="s">
        <v>99</v>
      </c>
      <c r="D549" s="107">
        <v>40000</v>
      </c>
      <c r="E549" s="107">
        <v>0</v>
      </c>
    </row>
    <row r="550" spans="1:5" ht="15.7" x14ac:dyDescent="0.25">
      <c r="A550" s="22" t="s">
        <v>137</v>
      </c>
      <c r="B550" s="147" t="s">
        <v>319</v>
      </c>
      <c r="C550" s="169"/>
      <c r="D550" s="94">
        <f t="shared" ref="D550:E552" si="115">D551</f>
        <v>70</v>
      </c>
      <c r="E550" s="94">
        <f t="shared" si="115"/>
        <v>70</v>
      </c>
    </row>
    <row r="551" spans="1:5" ht="31.4" x14ac:dyDescent="0.25">
      <c r="A551" s="20" t="s">
        <v>18</v>
      </c>
      <c r="B551" s="145" t="s">
        <v>319</v>
      </c>
      <c r="C551" s="168" t="s">
        <v>20</v>
      </c>
      <c r="D551" s="107">
        <f t="shared" si="115"/>
        <v>70</v>
      </c>
      <c r="E551" s="107">
        <f t="shared" si="115"/>
        <v>70</v>
      </c>
    </row>
    <row r="552" spans="1:5" ht="15.7" x14ac:dyDescent="0.25">
      <c r="A552" s="17" t="s">
        <v>25</v>
      </c>
      <c r="B552" s="145" t="s">
        <v>319</v>
      </c>
      <c r="C552" s="168" t="s">
        <v>26</v>
      </c>
      <c r="D552" s="107">
        <f t="shared" si="115"/>
        <v>70</v>
      </c>
      <c r="E552" s="107">
        <f t="shared" si="115"/>
        <v>70</v>
      </c>
    </row>
    <row r="553" spans="1:5" ht="15.7" x14ac:dyDescent="0.25">
      <c r="A553" s="17" t="s">
        <v>85</v>
      </c>
      <c r="B553" s="145" t="s">
        <v>319</v>
      </c>
      <c r="C553" s="168" t="s">
        <v>86</v>
      </c>
      <c r="D553" s="107">
        <v>70</v>
      </c>
      <c r="E553" s="107">
        <v>70</v>
      </c>
    </row>
    <row r="554" spans="1:5" ht="31.4" x14ac:dyDescent="0.25">
      <c r="A554" s="29" t="s">
        <v>320</v>
      </c>
      <c r="B554" s="161" t="s">
        <v>321</v>
      </c>
      <c r="C554" s="167"/>
      <c r="D554" s="106">
        <f t="shared" ref="D554:E554" si="116">D555+D566+D562+D572</f>
        <v>288279</v>
      </c>
      <c r="E554" s="106">
        <f t="shared" si="116"/>
        <v>314210</v>
      </c>
    </row>
    <row r="555" spans="1:5" ht="15.7" x14ac:dyDescent="0.25">
      <c r="A555" s="31" t="s">
        <v>517</v>
      </c>
      <c r="B555" s="147" t="s">
        <v>322</v>
      </c>
      <c r="C555" s="169"/>
      <c r="D555" s="82">
        <f t="shared" ref="D555:E555" si="117">D556+D559</f>
        <v>11500</v>
      </c>
      <c r="E555" s="82">
        <f t="shared" si="117"/>
        <v>12400</v>
      </c>
    </row>
    <row r="556" spans="1:5" ht="15.7" x14ac:dyDescent="0.25">
      <c r="A556" s="16" t="s">
        <v>22</v>
      </c>
      <c r="B556" s="143" t="s">
        <v>322</v>
      </c>
      <c r="C556" s="171" t="s">
        <v>15</v>
      </c>
      <c r="D556" s="76">
        <f t="shared" ref="D556:E557" si="118">D557</f>
        <v>2400</v>
      </c>
      <c r="E556" s="76">
        <f t="shared" si="118"/>
        <v>2400</v>
      </c>
    </row>
    <row r="557" spans="1:5" ht="31.4" x14ac:dyDescent="0.25">
      <c r="A557" s="16" t="s">
        <v>17</v>
      </c>
      <c r="B557" s="143" t="s">
        <v>322</v>
      </c>
      <c r="C557" s="171" t="s">
        <v>16</v>
      </c>
      <c r="D557" s="76">
        <f t="shared" si="118"/>
        <v>2400</v>
      </c>
      <c r="E557" s="76">
        <f t="shared" si="118"/>
        <v>2400</v>
      </c>
    </row>
    <row r="558" spans="1:5" ht="31.4" x14ac:dyDescent="0.25">
      <c r="A558" s="14" t="s">
        <v>105</v>
      </c>
      <c r="B558" s="143" t="s">
        <v>322</v>
      </c>
      <c r="C558" s="171" t="s">
        <v>80</v>
      </c>
      <c r="D558" s="76">
        <v>2400</v>
      </c>
      <c r="E558" s="76">
        <v>2400</v>
      </c>
    </row>
    <row r="559" spans="1:5" ht="31.4" x14ac:dyDescent="0.25">
      <c r="A559" s="20" t="s">
        <v>18</v>
      </c>
      <c r="B559" s="143" t="s">
        <v>322</v>
      </c>
      <c r="C559" s="168" t="s">
        <v>20</v>
      </c>
      <c r="D559" s="76">
        <f t="shared" ref="D559:E560" si="119">D560</f>
        <v>9100</v>
      </c>
      <c r="E559" s="76">
        <f t="shared" si="119"/>
        <v>10000</v>
      </c>
    </row>
    <row r="560" spans="1:5" ht="15.7" x14ac:dyDescent="0.25">
      <c r="A560" s="20" t="s">
        <v>19</v>
      </c>
      <c r="B560" s="143" t="s">
        <v>322</v>
      </c>
      <c r="C560" s="168" t="s">
        <v>21</v>
      </c>
      <c r="D560" s="76">
        <f t="shared" si="119"/>
        <v>9100</v>
      </c>
      <c r="E560" s="76">
        <f t="shared" si="119"/>
        <v>10000</v>
      </c>
    </row>
    <row r="561" spans="1:5" ht="15.7" x14ac:dyDescent="0.25">
      <c r="A561" s="20" t="s">
        <v>87</v>
      </c>
      <c r="B561" s="143" t="s">
        <v>322</v>
      </c>
      <c r="C561" s="168" t="s">
        <v>88</v>
      </c>
      <c r="D561" s="76">
        <v>9100</v>
      </c>
      <c r="E561" s="76">
        <v>10000</v>
      </c>
    </row>
    <row r="562" spans="1:5" ht="15.7" x14ac:dyDescent="0.2">
      <c r="A562" s="41" t="s">
        <v>693</v>
      </c>
      <c r="B562" s="147" t="s">
        <v>694</v>
      </c>
      <c r="C562" s="169"/>
      <c r="D562" s="94">
        <f t="shared" ref="D562:E564" si="120">D563</f>
        <v>2900</v>
      </c>
      <c r="E562" s="94">
        <f t="shared" si="120"/>
        <v>2900</v>
      </c>
    </row>
    <row r="563" spans="1:5" ht="31.4" x14ac:dyDescent="0.25">
      <c r="A563" s="20" t="s">
        <v>18</v>
      </c>
      <c r="B563" s="143" t="s">
        <v>694</v>
      </c>
      <c r="C563" s="168">
        <v>600</v>
      </c>
      <c r="D563" s="107">
        <f t="shared" si="120"/>
        <v>2900</v>
      </c>
      <c r="E563" s="107">
        <f t="shared" si="120"/>
        <v>2900</v>
      </c>
    </row>
    <row r="564" spans="1:5" ht="15.7" x14ac:dyDescent="0.25">
      <c r="A564" s="20" t="s">
        <v>136</v>
      </c>
      <c r="B564" s="143" t="s">
        <v>694</v>
      </c>
      <c r="C564" s="168" t="s">
        <v>21</v>
      </c>
      <c r="D564" s="107">
        <f t="shared" si="120"/>
        <v>2900</v>
      </c>
      <c r="E564" s="107">
        <f t="shared" si="120"/>
        <v>2900</v>
      </c>
    </row>
    <row r="565" spans="1:5" ht="15.7" x14ac:dyDescent="0.25">
      <c r="A565" s="20" t="s">
        <v>87</v>
      </c>
      <c r="B565" s="143" t="s">
        <v>694</v>
      </c>
      <c r="C565" s="168" t="s">
        <v>88</v>
      </c>
      <c r="D565" s="107">
        <v>2900</v>
      </c>
      <c r="E565" s="107">
        <v>2900</v>
      </c>
    </row>
    <row r="566" spans="1:5" ht="31.4" x14ac:dyDescent="0.25">
      <c r="A566" s="22" t="s">
        <v>356</v>
      </c>
      <c r="B566" s="147" t="s">
        <v>323</v>
      </c>
      <c r="C566" s="169"/>
      <c r="D566" s="94">
        <f t="shared" ref="D566:E566" si="121">D567</f>
        <v>203079</v>
      </c>
      <c r="E566" s="94">
        <f t="shared" si="121"/>
        <v>220639</v>
      </c>
    </row>
    <row r="567" spans="1:5" ht="31.4" x14ac:dyDescent="0.25">
      <c r="A567" s="20" t="s">
        <v>18</v>
      </c>
      <c r="B567" s="143" t="s">
        <v>323</v>
      </c>
      <c r="C567" s="168" t="s">
        <v>20</v>
      </c>
      <c r="D567" s="107">
        <f t="shared" ref="D567:E567" si="122">D568+D570</f>
        <v>203079</v>
      </c>
      <c r="E567" s="107">
        <f t="shared" si="122"/>
        <v>220639</v>
      </c>
    </row>
    <row r="568" spans="1:5" ht="15.7" x14ac:dyDescent="0.25">
      <c r="A568" s="17" t="s">
        <v>25</v>
      </c>
      <c r="B568" s="143" t="s">
        <v>323</v>
      </c>
      <c r="C568" s="168" t="s">
        <v>26</v>
      </c>
      <c r="D568" s="107">
        <f t="shared" ref="D568:E568" si="123">D569</f>
        <v>20052</v>
      </c>
      <c r="E568" s="107">
        <f t="shared" si="123"/>
        <v>22052</v>
      </c>
    </row>
    <row r="569" spans="1:5" ht="47.05" x14ac:dyDescent="0.25">
      <c r="A569" s="16" t="s">
        <v>102</v>
      </c>
      <c r="B569" s="143" t="s">
        <v>323</v>
      </c>
      <c r="C569" s="168" t="s">
        <v>103</v>
      </c>
      <c r="D569" s="107">
        <v>20052</v>
      </c>
      <c r="E569" s="107">
        <v>22052</v>
      </c>
    </row>
    <row r="570" spans="1:5" ht="15.7" x14ac:dyDescent="0.25">
      <c r="A570" s="20" t="s">
        <v>19</v>
      </c>
      <c r="B570" s="143" t="s">
        <v>323</v>
      </c>
      <c r="C570" s="168" t="s">
        <v>21</v>
      </c>
      <c r="D570" s="107">
        <f t="shared" ref="D570:E570" si="124">D571</f>
        <v>183027</v>
      </c>
      <c r="E570" s="107">
        <f t="shared" si="124"/>
        <v>198587</v>
      </c>
    </row>
    <row r="571" spans="1:5" ht="47.05" x14ac:dyDescent="0.2">
      <c r="A571" s="43" t="s">
        <v>363</v>
      </c>
      <c r="B571" s="143" t="s">
        <v>323</v>
      </c>
      <c r="C571" s="168" t="s">
        <v>107</v>
      </c>
      <c r="D571" s="107">
        <v>183027</v>
      </c>
      <c r="E571" s="107">
        <v>198587</v>
      </c>
    </row>
    <row r="572" spans="1:5" ht="31.4" x14ac:dyDescent="0.25">
      <c r="A572" s="13" t="s">
        <v>800</v>
      </c>
      <c r="B572" s="152" t="s">
        <v>799</v>
      </c>
      <c r="C572" s="147"/>
      <c r="D572" s="94">
        <f t="shared" ref="D572:E573" si="125">D573</f>
        <v>70800</v>
      </c>
      <c r="E572" s="94">
        <f t="shared" si="125"/>
        <v>78271</v>
      </c>
    </row>
    <row r="573" spans="1:5" ht="15.7" x14ac:dyDescent="0.25">
      <c r="A573" s="10" t="s">
        <v>13</v>
      </c>
      <c r="B573" s="151" t="s">
        <v>799</v>
      </c>
      <c r="C573" s="143">
        <v>800</v>
      </c>
      <c r="D573" s="95">
        <f t="shared" si="125"/>
        <v>70800</v>
      </c>
      <c r="E573" s="95">
        <f t="shared" si="125"/>
        <v>78271</v>
      </c>
    </row>
    <row r="574" spans="1:5" ht="15.7" x14ac:dyDescent="0.25">
      <c r="A574" s="10" t="s">
        <v>2</v>
      </c>
      <c r="B574" s="151" t="s">
        <v>799</v>
      </c>
      <c r="C574" s="143" t="s">
        <v>93</v>
      </c>
      <c r="D574" s="83">
        <v>70800</v>
      </c>
      <c r="E574" s="76">
        <v>78271</v>
      </c>
    </row>
    <row r="575" spans="1:5" ht="47.05" x14ac:dyDescent="0.25">
      <c r="A575" s="29" t="s">
        <v>324</v>
      </c>
      <c r="B575" s="161" t="s">
        <v>325</v>
      </c>
      <c r="C575" s="167"/>
      <c r="D575" s="106">
        <f t="shared" ref="D575:E576" si="126">D576</f>
        <v>2300</v>
      </c>
      <c r="E575" s="106">
        <f t="shared" si="126"/>
        <v>2300</v>
      </c>
    </row>
    <row r="576" spans="1:5" ht="31.4" x14ac:dyDescent="0.25">
      <c r="A576" s="22" t="s">
        <v>326</v>
      </c>
      <c r="B576" s="147" t="s">
        <v>327</v>
      </c>
      <c r="C576" s="169"/>
      <c r="D576" s="94">
        <f t="shared" si="126"/>
        <v>2300</v>
      </c>
      <c r="E576" s="94">
        <f t="shared" si="126"/>
        <v>2300</v>
      </c>
    </row>
    <row r="577" spans="1:5" ht="31.4" x14ac:dyDescent="0.25">
      <c r="A577" s="20" t="s">
        <v>18</v>
      </c>
      <c r="B577" s="143" t="s">
        <v>327</v>
      </c>
      <c r="C577" s="168" t="s">
        <v>20</v>
      </c>
      <c r="D577" s="107">
        <f t="shared" ref="D577:E577" si="127">D578+D580</f>
        <v>2300</v>
      </c>
      <c r="E577" s="107">
        <f t="shared" si="127"/>
        <v>2300</v>
      </c>
    </row>
    <row r="578" spans="1:5" ht="15.7" x14ac:dyDescent="0.25">
      <c r="A578" s="20" t="s">
        <v>19</v>
      </c>
      <c r="B578" s="143" t="s">
        <v>327</v>
      </c>
      <c r="C578" s="168" t="s">
        <v>21</v>
      </c>
      <c r="D578" s="107">
        <f t="shared" ref="D578:E578" si="128">D579</f>
        <v>300</v>
      </c>
      <c r="E578" s="107">
        <f t="shared" si="128"/>
        <v>300</v>
      </c>
    </row>
    <row r="579" spans="1:5" ht="15.7" x14ac:dyDescent="0.25">
      <c r="A579" s="20" t="s">
        <v>87</v>
      </c>
      <c r="B579" s="143" t="s">
        <v>327</v>
      </c>
      <c r="C579" s="168" t="s">
        <v>88</v>
      </c>
      <c r="D579" s="107">
        <v>300</v>
      </c>
      <c r="E579" s="107">
        <v>300</v>
      </c>
    </row>
    <row r="580" spans="1:5" ht="31.4" x14ac:dyDescent="0.25">
      <c r="A580" s="20" t="s">
        <v>28</v>
      </c>
      <c r="B580" s="143" t="s">
        <v>327</v>
      </c>
      <c r="C580" s="168" t="s">
        <v>0</v>
      </c>
      <c r="D580" s="107">
        <f t="shared" ref="D580:E580" si="129">D581</f>
        <v>2000</v>
      </c>
      <c r="E580" s="107">
        <f t="shared" si="129"/>
        <v>2000</v>
      </c>
    </row>
    <row r="581" spans="1:5" ht="78.45" x14ac:dyDescent="0.25">
      <c r="A581" s="9" t="s">
        <v>622</v>
      </c>
      <c r="B581" s="157" t="s">
        <v>327</v>
      </c>
      <c r="C581" s="170" t="s">
        <v>626</v>
      </c>
      <c r="D581" s="83">
        <v>2000</v>
      </c>
      <c r="E581" s="83">
        <v>2000</v>
      </c>
    </row>
    <row r="582" spans="1:5" ht="47.05" x14ac:dyDescent="0.25">
      <c r="A582" s="29" t="s">
        <v>695</v>
      </c>
      <c r="B582" s="161" t="s">
        <v>696</v>
      </c>
      <c r="C582" s="167"/>
      <c r="D582" s="106">
        <f t="shared" ref="D582:E585" si="130">D583</f>
        <v>290</v>
      </c>
      <c r="E582" s="106">
        <f t="shared" si="130"/>
        <v>290</v>
      </c>
    </row>
    <row r="583" spans="1:5" ht="31.4" x14ac:dyDescent="0.25">
      <c r="A583" s="8" t="s">
        <v>697</v>
      </c>
      <c r="B583" s="147" t="s">
        <v>698</v>
      </c>
      <c r="C583" s="169"/>
      <c r="D583" s="94">
        <f t="shared" si="130"/>
        <v>290</v>
      </c>
      <c r="E583" s="94">
        <f t="shared" si="130"/>
        <v>290</v>
      </c>
    </row>
    <row r="584" spans="1:5" ht="31.4" x14ac:dyDescent="0.25">
      <c r="A584" s="20" t="s">
        <v>18</v>
      </c>
      <c r="B584" s="143" t="s">
        <v>698</v>
      </c>
      <c r="C584" s="168" t="s">
        <v>20</v>
      </c>
      <c r="D584" s="107">
        <f t="shared" si="130"/>
        <v>290</v>
      </c>
      <c r="E584" s="107">
        <f t="shared" si="130"/>
        <v>290</v>
      </c>
    </row>
    <row r="585" spans="1:5" ht="15.7" x14ac:dyDescent="0.25">
      <c r="A585" s="20" t="s">
        <v>19</v>
      </c>
      <c r="B585" s="143" t="s">
        <v>698</v>
      </c>
      <c r="C585" s="168" t="s">
        <v>21</v>
      </c>
      <c r="D585" s="107">
        <f t="shared" si="130"/>
        <v>290</v>
      </c>
      <c r="E585" s="107">
        <f t="shared" si="130"/>
        <v>290</v>
      </c>
    </row>
    <row r="586" spans="1:5" ht="15.7" x14ac:dyDescent="0.25">
      <c r="A586" s="20" t="s">
        <v>87</v>
      </c>
      <c r="B586" s="143" t="s">
        <v>698</v>
      </c>
      <c r="C586" s="168" t="s">
        <v>88</v>
      </c>
      <c r="D586" s="107">
        <v>290</v>
      </c>
      <c r="E586" s="107">
        <v>290</v>
      </c>
    </row>
    <row r="587" spans="1:5" ht="15.7" x14ac:dyDescent="0.25">
      <c r="A587" s="29" t="s">
        <v>328</v>
      </c>
      <c r="B587" s="161" t="s">
        <v>329</v>
      </c>
      <c r="C587" s="167"/>
      <c r="D587" s="106">
        <f t="shared" ref="D587:E587" si="131">D588+D597</f>
        <v>57864</v>
      </c>
      <c r="E587" s="106">
        <f t="shared" si="131"/>
        <v>57914</v>
      </c>
    </row>
    <row r="588" spans="1:5" ht="31.4" x14ac:dyDescent="0.25">
      <c r="A588" s="22" t="s">
        <v>330</v>
      </c>
      <c r="B588" s="147" t="s">
        <v>331</v>
      </c>
      <c r="C588" s="169"/>
      <c r="D588" s="94">
        <f t="shared" ref="D588:E588" si="132">D589+D592</f>
        <v>57714</v>
      </c>
      <c r="E588" s="94">
        <f t="shared" si="132"/>
        <v>57764</v>
      </c>
    </row>
    <row r="589" spans="1:5" ht="15.7" x14ac:dyDescent="0.25">
      <c r="A589" s="16" t="s">
        <v>22</v>
      </c>
      <c r="B589" s="143" t="s">
        <v>331</v>
      </c>
      <c r="C589" s="143" t="s">
        <v>15</v>
      </c>
      <c r="D589" s="94">
        <f t="shared" ref="D589:E590" si="133">D590</f>
        <v>420</v>
      </c>
      <c r="E589" s="94">
        <f t="shared" si="133"/>
        <v>470</v>
      </c>
    </row>
    <row r="590" spans="1:5" ht="31.4" x14ac:dyDescent="0.25">
      <c r="A590" s="16" t="s">
        <v>17</v>
      </c>
      <c r="B590" s="143" t="s">
        <v>331</v>
      </c>
      <c r="C590" s="143" t="s">
        <v>16</v>
      </c>
      <c r="D590" s="94">
        <f t="shared" si="133"/>
        <v>420</v>
      </c>
      <c r="E590" s="94">
        <f t="shared" si="133"/>
        <v>470</v>
      </c>
    </row>
    <row r="591" spans="1:5" ht="31.4" x14ac:dyDescent="0.25">
      <c r="A591" s="14" t="s">
        <v>105</v>
      </c>
      <c r="B591" s="143" t="s">
        <v>331</v>
      </c>
      <c r="C591" s="172" t="s">
        <v>80</v>
      </c>
      <c r="D591" s="95">
        <v>420</v>
      </c>
      <c r="E591" s="95">
        <v>470</v>
      </c>
    </row>
    <row r="592" spans="1:5" ht="31.4" x14ac:dyDescent="0.25">
      <c r="A592" s="20" t="s">
        <v>18</v>
      </c>
      <c r="B592" s="143" t="s">
        <v>331</v>
      </c>
      <c r="C592" s="168" t="s">
        <v>20</v>
      </c>
      <c r="D592" s="107">
        <f t="shared" ref="D592:E592" si="134">D593+D595</f>
        <v>57294</v>
      </c>
      <c r="E592" s="107">
        <f t="shared" si="134"/>
        <v>57294</v>
      </c>
    </row>
    <row r="593" spans="1:5" ht="15.7" x14ac:dyDescent="0.25">
      <c r="A593" s="20" t="s">
        <v>19</v>
      </c>
      <c r="B593" s="143" t="s">
        <v>331</v>
      </c>
      <c r="C593" s="168" t="s">
        <v>21</v>
      </c>
      <c r="D593" s="107">
        <f t="shared" ref="D593:E593" si="135">D594</f>
        <v>1500</v>
      </c>
      <c r="E593" s="107">
        <f t="shared" si="135"/>
        <v>1500</v>
      </c>
    </row>
    <row r="594" spans="1:5" ht="15.7" x14ac:dyDescent="0.25">
      <c r="A594" s="20" t="s">
        <v>87</v>
      </c>
      <c r="B594" s="143" t="s">
        <v>331</v>
      </c>
      <c r="C594" s="168" t="s">
        <v>88</v>
      </c>
      <c r="D594" s="107">
        <v>1500</v>
      </c>
      <c r="E594" s="107">
        <v>1500</v>
      </c>
    </row>
    <row r="595" spans="1:5" ht="31.4" x14ac:dyDescent="0.25">
      <c r="A595" s="20" t="s">
        <v>28</v>
      </c>
      <c r="B595" s="143" t="s">
        <v>331</v>
      </c>
      <c r="C595" s="168" t="s">
        <v>0</v>
      </c>
      <c r="D595" s="107">
        <f t="shared" ref="D595:E595" si="136">D596</f>
        <v>55794</v>
      </c>
      <c r="E595" s="107">
        <f t="shared" si="136"/>
        <v>55794</v>
      </c>
    </row>
    <row r="596" spans="1:5" ht="78.45" x14ac:dyDescent="0.25">
      <c r="A596" s="9" t="s">
        <v>622</v>
      </c>
      <c r="B596" s="157" t="s">
        <v>331</v>
      </c>
      <c r="C596" s="170" t="s">
        <v>626</v>
      </c>
      <c r="D596" s="107">
        <v>55794</v>
      </c>
      <c r="E596" s="107">
        <v>55794</v>
      </c>
    </row>
    <row r="597" spans="1:5" ht="31.4" x14ac:dyDescent="0.25">
      <c r="A597" s="8" t="s">
        <v>699</v>
      </c>
      <c r="B597" s="147" t="s">
        <v>700</v>
      </c>
      <c r="C597" s="169"/>
      <c r="D597" s="94">
        <f t="shared" ref="D597:E599" si="137">D598</f>
        <v>150</v>
      </c>
      <c r="E597" s="94">
        <f t="shared" si="137"/>
        <v>150</v>
      </c>
    </row>
    <row r="598" spans="1:5" ht="31.4" x14ac:dyDescent="0.25">
      <c r="A598" s="20" t="s">
        <v>18</v>
      </c>
      <c r="B598" s="143" t="s">
        <v>700</v>
      </c>
      <c r="C598" s="168" t="s">
        <v>20</v>
      </c>
      <c r="D598" s="107">
        <f t="shared" si="137"/>
        <v>150</v>
      </c>
      <c r="E598" s="107">
        <f t="shared" si="137"/>
        <v>150</v>
      </c>
    </row>
    <row r="599" spans="1:5" ht="15.7" x14ac:dyDescent="0.25">
      <c r="A599" s="20" t="s">
        <v>19</v>
      </c>
      <c r="B599" s="143" t="s">
        <v>700</v>
      </c>
      <c r="C599" s="168" t="s">
        <v>21</v>
      </c>
      <c r="D599" s="107">
        <f t="shared" si="137"/>
        <v>150</v>
      </c>
      <c r="E599" s="107">
        <f t="shared" si="137"/>
        <v>150</v>
      </c>
    </row>
    <row r="600" spans="1:5" ht="15.7" x14ac:dyDescent="0.25">
      <c r="A600" s="20" t="s">
        <v>87</v>
      </c>
      <c r="B600" s="143" t="s">
        <v>700</v>
      </c>
      <c r="C600" s="168" t="s">
        <v>88</v>
      </c>
      <c r="D600" s="107">
        <v>150</v>
      </c>
      <c r="E600" s="107">
        <v>150</v>
      </c>
    </row>
    <row r="601" spans="1:5" ht="15.7" x14ac:dyDescent="0.25">
      <c r="A601" s="29" t="s">
        <v>518</v>
      </c>
      <c r="B601" s="161" t="s">
        <v>519</v>
      </c>
      <c r="C601" s="167"/>
      <c r="D601" s="106">
        <f t="shared" ref="D601:E601" si="138">D602+D606+D610</f>
        <v>54617</v>
      </c>
      <c r="E601" s="106">
        <f t="shared" si="138"/>
        <v>60529</v>
      </c>
    </row>
    <row r="602" spans="1:5" ht="15.7" x14ac:dyDescent="0.25">
      <c r="A602" s="31" t="s">
        <v>520</v>
      </c>
      <c r="B602" s="147" t="s">
        <v>521</v>
      </c>
      <c r="C602" s="152"/>
      <c r="D602" s="82">
        <f t="shared" ref="D602:E604" si="139">D603</f>
        <v>53918</v>
      </c>
      <c r="E602" s="82">
        <f t="shared" si="139"/>
        <v>59830</v>
      </c>
    </row>
    <row r="603" spans="1:5" ht="31.4" x14ac:dyDescent="0.25">
      <c r="A603" s="17" t="s">
        <v>18</v>
      </c>
      <c r="B603" s="143" t="s">
        <v>521</v>
      </c>
      <c r="C603" s="157" t="s">
        <v>20</v>
      </c>
      <c r="D603" s="76">
        <f t="shared" si="139"/>
        <v>53918</v>
      </c>
      <c r="E603" s="76">
        <f t="shared" si="139"/>
        <v>59830</v>
      </c>
    </row>
    <row r="604" spans="1:5" ht="15.7" x14ac:dyDescent="0.25">
      <c r="A604" s="17" t="s">
        <v>25</v>
      </c>
      <c r="B604" s="143" t="s">
        <v>521</v>
      </c>
      <c r="C604" s="157" t="s">
        <v>26</v>
      </c>
      <c r="D604" s="76">
        <f t="shared" si="139"/>
        <v>53918</v>
      </c>
      <c r="E604" s="76">
        <f t="shared" si="139"/>
        <v>59830</v>
      </c>
    </row>
    <row r="605" spans="1:5" ht="47.05" x14ac:dyDescent="0.25">
      <c r="A605" s="16" t="s">
        <v>102</v>
      </c>
      <c r="B605" s="143" t="s">
        <v>521</v>
      </c>
      <c r="C605" s="151" t="s">
        <v>103</v>
      </c>
      <c r="D605" s="76">
        <v>53918</v>
      </c>
      <c r="E605" s="76">
        <v>59830</v>
      </c>
    </row>
    <row r="606" spans="1:5" ht="15.7" x14ac:dyDescent="0.25">
      <c r="A606" s="31" t="s">
        <v>522</v>
      </c>
      <c r="B606" s="147" t="s">
        <v>523</v>
      </c>
      <c r="C606" s="152"/>
      <c r="D606" s="82">
        <f t="shared" ref="D606:E608" si="140">D607</f>
        <v>29</v>
      </c>
      <c r="E606" s="82">
        <f t="shared" si="140"/>
        <v>29</v>
      </c>
    </row>
    <row r="607" spans="1:5" ht="31.4" x14ac:dyDescent="0.25">
      <c r="A607" s="17" t="s">
        <v>18</v>
      </c>
      <c r="B607" s="143" t="s">
        <v>523</v>
      </c>
      <c r="C607" s="157" t="s">
        <v>20</v>
      </c>
      <c r="D607" s="83">
        <f t="shared" si="140"/>
        <v>29</v>
      </c>
      <c r="E607" s="83">
        <f t="shared" si="140"/>
        <v>29</v>
      </c>
    </row>
    <row r="608" spans="1:5" ht="15.7" x14ac:dyDescent="0.25">
      <c r="A608" s="17" t="s">
        <v>25</v>
      </c>
      <c r="B608" s="143" t="s">
        <v>523</v>
      </c>
      <c r="C608" s="157" t="s">
        <v>26</v>
      </c>
      <c r="D608" s="83">
        <f t="shared" si="140"/>
        <v>29</v>
      </c>
      <c r="E608" s="83">
        <f t="shared" si="140"/>
        <v>29</v>
      </c>
    </row>
    <row r="609" spans="1:5" ht="15.7" x14ac:dyDescent="0.25">
      <c r="A609" s="17" t="s">
        <v>85</v>
      </c>
      <c r="B609" s="143" t="s">
        <v>523</v>
      </c>
      <c r="C609" s="157" t="s">
        <v>86</v>
      </c>
      <c r="D609" s="83">
        <v>29</v>
      </c>
      <c r="E609" s="83">
        <v>29</v>
      </c>
    </row>
    <row r="610" spans="1:5" ht="15.7" x14ac:dyDescent="0.25">
      <c r="A610" s="22" t="s">
        <v>137</v>
      </c>
      <c r="B610" s="147" t="s">
        <v>524</v>
      </c>
      <c r="C610" s="169"/>
      <c r="D610" s="94">
        <f t="shared" ref="D610:E612" si="141">D611</f>
        <v>670</v>
      </c>
      <c r="E610" s="94">
        <f t="shared" si="141"/>
        <v>670</v>
      </c>
    </row>
    <row r="611" spans="1:5" ht="31.4" x14ac:dyDescent="0.25">
      <c r="A611" s="20" t="s">
        <v>18</v>
      </c>
      <c r="B611" s="145" t="s">
        <v>524</v>
      </c>
      <c r="C611" s="168" t="s">
        <v>20</v>
      </c>
      <c r="D611" s="107">
        <f t="shared" si="141"/>
        <v>670</v>
      </c>
      <c r="E611" s="107">
        <f t="shared" si="141"/>
        <v>670</v>
      </c>
    </row>
    <row r="612" spans="1:5" ht="15.7" x14ac:dyDescent="0.25">
      <c r="A612" s="17" t="s">
        <v>25</v>
      </c>
      <c r="B612" s="145" t="s">
        <v>524</v>
      </c>
      <c r="C612" s="172" t="s">
        <v>26</v>
      </c>
      <c r="D612" s="107">
        <f t="shared" si="141"/>
        <v>670</v>
      </c>
      <c r="E612" s="107">
        <f t="shared" si="141"/>
        <v>670</v>
      </c>
    </row>
    <row r="613" spans="1:5" ht="15.7" x14ac:dyDescent="0.25">
      <c r="A613" s="17" t="s">
        <v>85</v>
      </c>
      <c r="B613" s="145" t="s">
        <v>524</v>
      </c>
      <c r="C613" s="172" t="s">
        <v>86</v>
      </c>
      <c r="D613" s="107">
        <v>670</v>
      </c>
      <c r="E613" s="107">
        <v>670</v>
      </c>
    </row>
    <row r="614" spans="1:5" ht="15.7" x14ac:dyDescent="0.25">
      <c r="A614" s="17"/>
      <c r="B614" s="151"/>
      <c r="C614" s="143"/>
      <c r="D614" s="100"/>
      <c r="E614" s="100"/>
    </row>
    <row r="615" spans="1:5" ht="32.799999999999997" x14ac:dyDescent="0.25">
      <c r="A615" s="44" t="s">
        <v>665</v>
      </c>
      <c r="B615" s="160" t="s">
        <v>217</v>
      </c>
      <c r="C615" s="173"/>
      <c r="D615" s="108">
        <f>D616+D669</f>
        <v>72654</v>
      </c>
      <c r="E615" s="108">
        <f>E616+E669</f>
        <v>72654</v>
      </c>
    </row>
    <row r="616" spans="1:5" ht="15.7" x14ac:dyDescent="0.25">
      <c r="A616" s="6" t="s">
        <v>58</v>
      </c>
      <c r="B616" s="138" t="s">
        <v>218</v>
      </c>
      <c r="C616" s="139"/>
      <c r="D616" s="80">
        <f>D617+D629</f>
        <v>33844</v>
      </c>
      <c r="E616" s="80">
        <f>E617+E629</f>
        <v>33844</v>
      </c>
    </row>
    <row r="617" spans="1:5" ht="31.4" x14ac:dyDescent="0.25">
      <c r="A617" s="6" t="s">
        <v>357</v>
      </c>
      <c r="B617" s="138" t="s">
        <v>247</v>
      </c>
      <c r="C617" s="139"/>
      <c r="D617" s="80">
        <f>D618</f>
        <v>7543</v>
      </c>
      <c r="E617" s="80">
        <f>E618</f>
        <v>7543</v>
      </c>
    </row>
    <row r="618" spans="1:5" ht="31.4" x14ac:dyDescent="0.25">
      <c r="A618" s="31" t="s">
        <v>549</v>
      </c>
      <c r="B618" s="152" t="s">
        <v>221</v>
      </c>
      <c r="C618" s="147"/>
      <c r="D618" s="82">
        <f>D619+D622</f>
        <v>7543</v>
      </c>
      <c r="E618" s="82">
        <f>E619+E622</f>
        <v>7543</v>
      </c>
    </row>
    <row r="619" spans="1:5" ht="15.7" x14ac:dyDescent="0.25">
      <c r="A619" s="16" t="s">
        <v>22</v>
      </c>
      <c r="B619" s="143" t="s">
        <v>221</v>
      </c>
      <c r="C619" s="172" t="s">
        <v>15</v>
      </c>
      <c r="D619" s="76">
        <f t="shared" ref="D619:E620" si="142">D620</f>
        <v>2705</v>
      </c>
      <c r="E619" s="76">
        <f t="shared" si="142"/>
        <v>2705</v>
      </c>
    </row>
    <row r="620" spans="1:5" ht="31.4" x14ac:dyDescent="0.25">
      <c r="A620" s="17" t="s">
        <v>17</v>
      </c>
      <c r="B620" s="143" t="s">
        <v>221</v>
      </c>
      <c r="C620" s="172" t="s">
        <v>16</v>
      </c>
      <c r="D620" s="76">
        <f t="shared" si="142"/>
        <v>2705</v>
      </c>
      <c r="E620" s="76">
        <f t="shared" si="142"/>
        <v>2705</v>
      </c>
    </row>
    <row r="621" spans="1:5" ht="31.4" x14ac:dyDescent="0.25">
      <c r="A621" s="17" t="s">
        <v>105</v>
      </c>
      <c r="B621" s="143" t="s">
        <v>221</v>
      </c>
      <c r="C621" s="172" t="s">
        <v>80</v>
      </c>
      <c r="D621" s="76">
        <v>2705</v>
      </c>
      <c r="E621" s="76">
        <v>2705</v>
      </c>
    </row>
    <row r="622" spans="1:5" ht="31.4" x14ac:dyDescent="0.25">
      <c r="A622" s="20" t="s">
        <v>18</v>
      </c>
      <c r="B622" s="143" t="s">
        <v>221</v>
      </c>
      <c r="C622" s="172" t="s">
        <v>20</v>
      </c>
      <c r="D622" s="76">
        <f>D623+D625+D627</f>
        <v>4838</v>
      </c>
      <c r="E622" s="76">
        <f>E623+E625+E627</f>
        <v>4838</v>
      </c>
    </row>
    <row r="623" spans="1:5" ht="15.7" x14ac:dyDescent="0.25">
      <c r="A623" s="20" t="s">
        <v>25</v>
      </c>
      <c r="B623" s="143" t="s">
        <v>221</v>
      </c>
      <c r="C623" s="172" t="s">
        <v>26</v>
      </c>
      <c r="D623" s="76">
        <f>D624</f>
        <v>140</v>
      </c>
      <c r="E623" s="76">
        <f>E624</f>
        <v>140</v>
      </c>
    </row>
    <row r="624" spans="1:5" ht="15.7" x14ac:dyDescent="0.25">
      <c r="A624" s="16" t="s">
        <v>85</v>
      </c>
      <c r="B624" s="143" t="s">
        <v>221</v>
      </c>
      <c r="C624" s="172" t="s">
        <v>86</v>
      </c>
      <c r="D624" s="76">
        <v>140</v>
      </c>
      <c r="E624" s="76">
        <v>140</v>
      </c>
    </row>
    <row r="625" spans="1:5" ht="15.7" x14ac:dyDescent="0.25">
      <c r="A625" s="20" t="s">
        <v>19</v>
      </c>
      <c r="B625" s="143" t="s">
        <v>221</v>
      </c>
      <c r="C625" s="172" t="s">
        <v>21</v>
      </c>
      <c r="D625" s="76">
        <f>D626</f>
        <v>816</v>
      </c>
      <c r="E625" s="76">
        <f>E626</f>
        <v>816</v>
      </c>
    </row>
    <row r="626" spans="1:5" ht="15.7" x14ac:dyDescent="0.25">
      <c r="A626" s="20" t="s">
        <v>87</v>
      </c>
      <c r="B626" s="143" t="s">
        <v>221</v>
      </c>
      <c r="C626" s="172" t="s">
        <v>88</v>
      </c>
      <c r="D626" s="76">
        <v>816</v>
      </c>
      <c r="E626" s="76">
        <v>816</v>
      </c>
    </row>
    <row r="627" spans="1:5" ht="31.4" x14ac:dyDescent="0.25">
      <c r="A627" s="20" t="s">
        <v>28</v>
      </c>
      <c r="B627" s="143" t="s">
        <v>221</v>
      </c>
      <c r="C627" s="172" t="s">
        <v>0</v>
      </c>
      <c r="D627" s="76">
        <f>D628</f>
        <v>3882</v>
      </c>
      <c r="E627" s="76">
        <f>E628</f>
        <v>3882</v>
      </c>
    </row>
    <row r="628" spans="1:5" ht="78.45" x14ac:dyDescent="0.25">
      <c r="A628" s="14" t="s">
        <v>622</v>
      </c>
      <c r="B628" s="143" t="s">
        <v>221</v>
      </c>
      <c r="C628" s="172" t="s">
        <v>626</v>
      </c>
      <c r="D628" s="76">
        <v>3882</v>
      </c>
      <c r="E628" s="76">
        <v>3882</v>
      </c>
    </row>
    <row r="629" spans="1:5" ht="15.7" x14ac:dyDescent="0.25">
      <c r="A629" s="6" t="s">
        <v>222</v>
      </c>
      <c r="B629" s="138" t="s">
        <v>253</v>
      </c>
      <c r="C629" s="172"/>
      <c r="D629" s="80">
        <f>D630+D641+D650+D661+D665</f>
        <v>26301</v>
      </c>
      <c r="E629" s="80">
        <f>E630+E641+E650+E661+E665</f>
        <v>26301</v>
      </c>
    </row>
    <row r="630" spans="1:5" ht="15.7" x14ac:dyDescent="0.25">
      <c r="A630" s="31" t="s">
        <v>223</v>
      </c>
      <c r="B630" s="152" t="s">
        <v>415</v>
      </c>
      <c r="C630" s="172"/>
      <c r="D630" s="82">
        <f>D631+D634</f>
        <v>5105</v>
      </c>
      <c r="E630" s="82">
        <f>E631+E634</f>
        <v>5105</v>
      </c>
    </row>
    <row r="631" spans="1:5" ht="15.7" x14ac:dyDescent="0.25">
      <c r="A631" s="16" t="s">
        <v>22</v>
      </c>
      <c r="B631" s="143" t="s">
        <v>415</v>
      </c>
      <c r="C631" s="172" t="s">
        <v>15</v>
      </c>
      <c r="D631" s="76">
        <f t="shared" ref="D631:E632" si="143">D632</f>
        <v>1770</v>
      </c>
      <c r="E631" s="76">
        <f t="shared" si="143"/>
        <v>1770</v>
      </c>
    </row>
    <row r="632" spans="1:5" ht="31.4" x14ac:dyDescent="0.25">
      <c r="A632" s="17" t="s">
        <v>17</v>
      </c>
      <c r="B632" s="143" t="s">
        <v>415</v>
      </c>
      <c r="C632" s="172" t="s">
        <v>16</v>
      </c>
      <c r="D632" s="76">
        <f t="shared" si="143"/>
        <v>1770</v>
      </c>
      <c r="E632" s="76">
        <f t="shared" si="143"/>
        <v>1770</v>
      </c>
    </row>
    <row r="633" spans="1:5" ht="31.4" x14ac:dyDescent="0.25">
      <c r="A633" s="17" t="s">
        <v>105</v>
      </c>
      <c r="B633" s="143" t="s">
        <v>415</v>
      </c>
      <c r="C633" s="172" t="s">
        <v>80</v>
      </c>
      <c r="D633" s="76">
        <v>1770</v>
      </c>
      <c r="E633" s="76">
        <v>1770</v>
      </c>
    </row>
    <row r="634" spans="1:5" ht="31.4" x14ac:dyDescent="0.25">
      <c r="A634" s="20" t="s">
        <v>18</v>
      </c>
      <c r="B634" s="143" t="s">
        <v>415</v>
      </c>
      <c r="C634" s="172" t="s">
        <v>20</v>
      </c>
      <c r="D634" s="76">
        <f>D635+D637+D639</f>
        <v>3335</v>
      </c>
      <c r="E634" s="76">
        <f>E635+E637+E639</f>
        <v>3335</v>
      </c>
    </row>
    <row r="635" spans="1:5" ht="15.7" x14ac:dyDescent="0.25">
      <c r="A635" s="20" t="s">
        <v>25</v>
      </c>
      <c r="B635" s="143" t="s">
        <v>415</v>
      </c>
      <c r="C635" s="172" t="s">
        <v>26</v>
      </c>
      <c r="D635" s="76">
        <f>D636</f>
        <v>290</v>
      </c>
      <c r="E635" s="76">
        <f>E636</f>
        <v>290</v>
      </c>
    </row>
    <row r="636" spans="1:5" ht="15.7" x14ac:dyDescent="0.25">
      <c r="A636" s="16" t="s">
        <v>85</v>
      </c>
      <c r="B636" s="143" t="s">
        <v>415</v>
      </c>
      <c r="C636" s="172" t="s">
        <v>86</v>
      </c>
      <c r="D636" s="76">
        <v>290</v>
      </c>
      <c r="E636" s="76">
        <v>290</v>
      </c>
    </row>
    <row r="637" spans="1:5" ht="15.7" x14ac:dyDescent="0.25">
      <c r="A637" s="20" t="s">
        <v>19</v>
      </c>
      <c r="B637" s="143" t="s">
        <v>415</v>
      </c>
      <c r="C637" s="172" t="s">
        <v>21</v>
      </c>
      <c r="D637" s="76">
        <f>D638</f>
        <v>700</v>
      </c>
      <c r="E637" s="76">
        <f>E638</f>
        <v>700</v>
      </c>
    </row>
    <row r="638" spans="1:5" ht="15.7" x14ac:dyDescent="0.25">
      <c r="A638" s="20" t="s">
        <v>87</v>
      </c>
      <c r="B638" s="143" t="s">
        <v>415</v>
      </c>
      <c r="C638" s="172" t="s">
        <v>88</v>
      </c>
      <c r="D638" s="76">
        <v>700</v>
      </c>
      <c r="E638" s="76">
        <v>700</v>
      </c>
    </row>
    <row r="639" spans="1:5" ht="31.4" x14ac:dyDescent="0.25">
      <c r="A639" s="20" t="s">
        <v>28</v>
      </c>
      <c r="B639" s="143" t="s">
        <v>415</v>
      </c>
      <c r="C639" s="172" t="s">
        <v>0</v>
      </c>
      <c r="D639" s="76">
        <f>D640</f>
        <v>2345</v>
      </c>
      <c r="E639" s="76">
        <f>E640</f>
        <v>2345</v>
      </c>
    </row>
    <row r="640" spans="1:5" ht="78.45" x14ac:dyDescent="0.25">
      <c r="A640" s="14" t="s">
        <v>622</v>
      </c>
      <c r="B640" s="143" t="s">
        <v>415</v>
      </c>
      <c r="C640" s="172" t="s">
        <v>626</v>
      </c>
      <c r="D640" s="76">
        <v>2345</v>
      </c>
      <c r="E640" s="76">
        <v>2345</v>
      </c>
    </row>
    <row r="641" spans="1:5" ht="31.4" x14ac:dyDescent="0.25">
      <c r="A641" s="31" t="s">
        <v>416</v>
      </c>
      <c r="B641" s="152" t="s">
        <v>446</v>
      </c>
      <c r="C641" s="172"/>
      <c r="D641" s="82">
        <f>D642+D645</f>
        <v>1320</v>
      </c>
      <c r="E641" s="82">
        <f>E642+E645</f>
        <v>1320</v>
      </c>
    </row>
    <row r="642" spans="1:5" ht="15.7" x14ac:dyDescent="0.25">
      <c r="A642" s="16" t="s">
        <v>22</v>
      </c>
      <c r="B642" s="151" t="s">
        <v>446</v>
      </c>
      <c r="C642" s="143" t="s">
        <v>15</v>
      </c>
      <c r="D642" s="76">
        <f t="shared" ref="D642:E643" si="144">D643</f>
        <v>600</v>
      </c>
      <c r="E642" s="76">
        <f t="shared" si="144"/>
        <v>600</v>
      </c>
    </row>
    <row r="643" spans="1:5" ht="31.4" x14ac:dyDescent="0.25">
      <c r="A643" s="16" t="s">
        <v>17</v>
      </c>
      <c r="B643" s="151" t="s">
        <v>446</v>
      </c>
      <c r="C643" s="143" t="s">
        <v>16</v>
      </c>
      <c r="D643" s="76">
        <f t="shared" si="144"/>
        <v>600</v>
      </c>
      <c r="E643" s="76">
        <f t="shared" si="144"/>
        <v>600</v>
      </c>
    </row>
    <row r="644" spans="1:5" ht="31.4" x14ac:dyDescent="0.25">
      <c r="A644" s="14" t="s">
        <v>105</v>
      </c>
      <c r="B644" s="151" t="s">
        <v>446</v>
      </c>
      <c r="C644" s="172" t="s">
        <v>80</v>
      </c>
      <c r="D644" s="76">
        <v>600</v>
      </c>
      <c r="E644" s="76">
        <v>600</v>
      </c>
    </row>
    <row r="645" spans="1:5" ht="31.4" x14ac:dyDescent="0.25">
      <c r="A645" s="20" t="s">
        <v>18</v>
      </c>
      <c r="B645" s="143" t="s">
        <v>446</v>
      </c>
      <c r="C645" s="172" t="s">
        <v>20</v>
      </c>
      <c r="D645" s="76">
        <f>D646+D648</f>
        <v>720</v>
      </c>
      <c r="E645" s="76">
        <f>E646+E648</f>
        <v>720</v>
      </c>
    </row>
    <row r="646" spans="1:5" ht="15.7" x14ac:dyDescent="0.25">
      <c r="A646" s="20" t="s">
        <v>19</v>
      </c>
      <c r="B646" s="151" t="s">
        <v>446</v>
      </c>
      <c r="C646" s="172" t="s">
        <v>21</v>
      </c>
      <c r="D646" s="76">
        <f>D647</f>
        <v>230</v>
      </c>
      <c r="E646" s="76">
        <f>E647</f>
        <v>230</v>
      </c>
    </row>
    <row r="647" spans="1:5" ht="15.7" x14ac:dyDescent="0.25">
      <c r="A647" s="20" t="s">
        <v>87</v>
      </c>
      <c r="B647" s="143" t="s">
        <v>446</v>
      </c>
      <c r="C647" s="172" t="s">
        <v>88</v>
      </c>
      <c r="D647" s="76">
        <v>230</v>
      </c>
      <c r="E647" s="76">
        <v>230</v>
      </c>
    </row>
    <row r="648" spans="1:5" ht="31.4" x14ac:dyDescent="0.25">
      <c r="A648" s="20" t="s">
        <v>28</v>
      </c>
      <c r="B648" s="143" t="s">
        <v>446</v>
      </c>
      <c r="C648" s="172" t="s">
        <v>0</v>
      </c>
      <c r="D648" s="76">
        <f>D649</f>
        <v>490</v>
      </c>
      <c r="E648" s="76">
        <f>E649</f>
        <v>490</v>
      </c>
    </row>
    <row r="649" spans="1:5" ht="78.45" x14ac:dyDescent="0.25">
      <c r="A649" s="14" t="s">
        <v>622</v>
      </c>
      <c r="B649" s="143" t="s">
        <v>446</v>
      </c>
      <c r="C649" s="172" t="s">
        <v>626</v>
      </c>
      <c r="D649" s="76">
        <v>490</v>
      </c>
      <c r="E649" s="76">
        <v>490</v>
      </c>
    </row>
    <row r="650" spans="1:5" ht="31.4" x14ac:dyDescent="0.25">
      <c r="A650" s="31" t="s">
        <v>418</v>
      </c>
      <c r="B650" s="152" t="s">
        <v>447</v>
      </c>
      <c r="C650" s="172"/>
      <c r="D650" s="82">
        <f>D651+D654</f>
        <v>1210</v>
      </c>
      <c r="E650" s="82">
        <f>E651+E654</f>
        <v>1210</v>
      </c>
    </row>
    <row r="651" spans="1:5" ht="15.7" x14ac:dyDescent="0.25">
      <c r="A651" s="16" t="s">
        <v>22</v>
      </c>
      <c r="B651" s="151" t="s">
        <v>447</v>
      </c>
      <c r="C651" s="172" t="s">
        <v>15</v>
      </c>
      <c r="D651" s="76">
        <f t="shared" ref="D651:E652" si="145">D652</f>
        <v>125</v>
      </c>
      <c r="E651" s="76">
        <f t="shared" si="145"/>
        <v>125</v>
      </c>
    </row>
    <row r="652" spans="1:5" ht="31.4" x14ac:dyDescent="0.25">
      <c r="A652" s="16" t="s">
        <v>17</v>
      </c>
      <c r="B652" s="151" t="s">
        <v>447</v>
      </c>
      <c r="C652" s="172" t="s">
        <v>16</v>
      </c>
      <c r="D652" s="76">
        <f t="shared" si="145"/>
        <v>125</v>
      </c>
      <c r="E652" s="76">
        <f t="shared" si="145"/>
        <v>125</v>
      </c>
    </row>
    <row r="653" spans="1:5" ht="31.4" x14ac:dyDescent="0.25">
      <c r="A653" s="14" t="s">
        <v>105</v>
      </c>
      <c r="B653" s="151" t="s">
        <v>447</v>
      </c>
      <c r="C653" s="172" t="s">
        <v>80</v>
      </c>
      <c r="D653" s="76">
        <v>125</v>
      </c>
      <c r="E653" s="76">
        <v>125</v>
      </c>
    </row>
    <row r="654" spans="1:5" ht="31.4" x14ac:dyDescent="0.25">
      <c r="A654" s="16" t="s">
        <v>18</v>
      </c>
      <c r="B654" s="151" t="s">
        <v>447</v>
      </c>
      <c r="C654" s="143" t="s">
        <v>20</v>
      </c>
      <c r="D654" s="76">
        <f>D655+D657+D659</f>
        <v>1085</v>
      </c>
      <c r="E654" s="76">
        <f>E655+E657+E659</f>
        <v>1085</v>
      </c>
    </row>
    <row r="655" spans="1:5" ht="15.7" x14ac:dyDescent="0.25">
      <c r="A655" s="20" t="s">
        <v>25</v>
      </c>
      <c r="B655" s="151" t="s">
        <v>447</v>
      </c>
      <c r="C655" s="143" t="s">
        <v>26</v>
      </c>
      <c r="D655" s="76">
        <f>D656</f>
        <v>395</v>
      </c>
      <c r="E655" s="76">
        <f>E656</f>
        <v>395</v>
      </c>
    </row>
    <row r="656" spans="1:5" ht="15.7" x14ac:dyDescent="0.25">
      <c r="A656" s="16" t="s">
        <v>85</v>
      </c>
      <c r="B656" s="151" t="s">
        <v>447</v>
      </c>
      <c r="C656" s="143" t="s">
        <v>86</v>
      </c>
      <c r="D656" s="76">
        <v>395</v>
      </c>
      <c r="E656" s="76">
        <v>395</v>
      </c>
    </row>
    <row r="657" spans="1:5" ht="15.7" x14ac:dyDescent="0.25">
      <c r="A657" s="20" t="s">
        <v>19</v>
      </c>
      <c r="B657" s="151" t="s">
        <v>447</v>
      </c>
      <c r="C657" s="143" t="s">
        <v>21</v>
      </c>
      <c r="D657" s="76">
        <f>D658</f>
        <v>205</v>
      </c>
      <c r="E657" s="76">
        <f>E658</f>
        <v>205</v>
      </c>
    </row>
    <row r="658" spans="1:5" ht="15.7" x14ac:dyDescent="0.25">
      <c r="A658" s="20" t="s">
        <v>87</v>
      </c>
      <c r="B658" s="151" t="s">
        <v>447</v>
      </c>
      <c r="C658" s="143" t="s">
        <v>88</v>
      </c>
      <c r="D658" s="76">
        <v>205</v>
      </c>
      <c r="E658" s="76">
        <v>205</v>
      </c>
    </row>
    <row r="659" spans="1:5" ht="31.4" x14ac:dyDescent="0.25">
      <c r="A659" s="20" t="s">
        <v>28</v>
      </c>
      <c r="B659" s="151" t="s">
        <v>447</v>
      </c>
      <c r="C659" s="143" t="s">
        <v>0</v>
      </c>
      <c r="D659" s="76">
        <f>D660</f>
        <v>485</v>
      </c>
      <c r="E659" s="76">
        <f>E660</f>
        <v>485</v>
      </c>
    </row>
    <row r="660" spans="1:5" ht="78.45" x14ac:dyDescent="0.25">
      <c r="A660" s="14" t="s">
        <v>622</v>
      </c>
      <c r="B660" s="151" t="s">
        <v>447</v>
      </c>
      <c r="C660" s="143" t="s">
        <v>626</v>
      </c>
      <c r="D660" s="76">
        <v>485</v>
      </c>
      <c r="E660" s="76">
        <v>485</v>
      </c>
    </row>
    <row r="661" spans="1:5" ht="15.7" x14ac:dyDescent="0.25">
      <c r="A661" s="31" t="s">
        <v>417</v>
      </c>
      <c r="B661" s="152" t="s">
        <v>448</v>
      </c>
      <c r="C661" s="172"/>
      <c r="D661" s="82">
        <f t="shared" ref="D661:E663" si="146">D662</f>
        <v>18566</v>
      </c>
      <c r="E661" s="82">
        <f t="shared" si="146"/>
        <v>18566</v>
      </c>
    </row>
    <row r="662" spans="1:5" ht="31.4" x14ac:dyDescent="0.25">
      <c r="A662" s="16" t="s">
        <v>18</v>
      </c>
      <c r="B662" s="151" t="s">
        <v>448</v>
      </c>
      <c r="C662" s="143" t="s">
        <v>20</v>
      </c>
      <c r="D662" s="76">
        <f t="shared" si="146"/>
        <v>18566</v>
      </c>
      <c r="E662" s="76">
        <f t="shared" si="146"/>
        <v>18566</v>
      </c>
    </row>
    <row r="663" spans="1:5" ht="15.7" x14ac:dyDescent="0.25">
      <c r="A663" s="16" t="s">
        <v>25</v>
      </c>
      <c r="B663" s="151" t="s">
        <v>448</v>
      </c>
      <c r="C663" s="143" t="s">
        <v>26</v>
      </c>
      <c r="D663" s="76">
        <f t="shared" si="146"/>
        <v>18566</v>
      </c>
      <c r="E663" s="76">
        <f t="shared" si="146"/>
        <v>18566</v>
      </c>
    </row>
    <row r="664" spans="1:5" ht="47.05" x14ac:dyDescent="0.25">
      <c r="A664" s="16" t="s">
        <v>102</v>
      </c>
      <c r="B664" s="151" t="s">
        <v>448</v>
      </c>
      <c r="C664" s="143" t="s">
        <v>103</v>
      </c>
      <c r="D664" s="76">
        <v>18566</v>
      </c>
      <c r="E664" s="76">
        <v>18566</v>
      </c>
    </row>
    <row r="665" spans="1:5" ht="15.7" x14ac:dyDescent="0.25">
      <c r="A665" s="22" t="s">
        <v>52</v>
      </c>
      <c r="B665" s="142" t="s">
        <v>449</v>
      </c>
      <c r="C665" s="172"/>
      <c r="D665" s="82">
        <f t="shared" ref="D665:E667" si="147">D666</f>
        <v>100</v>
      </c>
      <c r="E665" s="82">
        <f t="shared" si="147"/>
        <v>100</v>
      </c>
    </row>
    <row r="666" spans="1:5" ht="31.4" x14ac:dyDescent="0.25">
      <c r="A666" s="16" t="s">
        <v>18</v>
      </c>
      <c r="B666" s="151" t="s">
        <v>449</v>
      </c>
      <c r="C666" s="143" t="s">
        <v>20</v>
      </c>
      <c r="D666" s="76">
        <f t="shared" si="147"/>
        <v>100</v>
      </c>
      <c r="E666" s="76">
        <f t="shared" si="147"/>
        <v>100</v>
      </c>
    </row>
    <row r="667" spans="1:5" ht="15.7" x14ac:dyDescent="0.25">
      <c r="A667" s="20" t="s">
        <v>25</v>
      </c>
      <c r="B667" s="151" t="s">
        <v>449</v>
      </c>
      <c r="C667" s="143" t="s">
        <v>26</v>
      </c>
      <c r="D667" s="76">
        <f t="shared" si="147"/>
        <v>100</v>
      </c>
      <c r="E667" s="76">
        <f t="shared" si="147"/>
        <v>100</v>
      </c>
    </row>
    <row r="668" spans="1:5" ht="15.7" x14ac:dyDescent="0.25">
      <c r="A668" s="16" t="s">
        <v>85</v>
      </c>
      <c r="B668" s="151" t="s">
        <v>449</v>
      </c>
      <c r="C668" s="143" t="s">
        <v>86</v>
      </c>
      <c r="D668" s="76">
        <v>100</v>
      </c>
      <c r="E668" s="76">
        <v>100</v>
      </c>
    </row>
    <row r="669" spans="1:5" ht="47.05" x14ac:dyDescent="0.25">
      <c r="A669" s="6" t="s">
        <v>673</v>
      </c>
      <c r="B669" s="138" t="s">
        <v>219</v>
      </c>
      <c r="C669" s="172"/>
      <c r="D669" s="80">
        <f>D670</f>
        <v>38810</v>
      </c>
      <c r="E669" s="80">
        <f>E670</f>
        <v>38810</v>
      </c>
    </row>
    <row r="670" spans="1:5" ht="31.4" x14ac:dyDescent="0.25">
      <c r="A670" s="6" t="s">
        <v>226</v>
      </c>
      <c r="B670" s="138" t="s">
        <v>220</v>
      </c>
      <c r="C670" s="172"/>
      <c r="D670" s="80">
        <f>D671+D683+D687+D694</f>
        <v>38810</v>
      </c>
      <c r="E670" s="80">
        <f>E671+E683+E687+E694</f>
        <v>38810</v>
      </c>
    </row>
    <row r="671" spans="1:5" ht="15.7" x14ac:dyDescent="0.25">
      <c r="A671" s="31" t="s">
        <v>62</v>
      </c>
      <c r="B671" s="147" t="s">
        <v>224</v>
      </c>
      <c r="C671" s="172"/>
      <c r="D671" s="82">
        <f>D672+D675+D678</f>
        <v>28521</v>
      </c>
      <c r="E671" s="82">
        <f>E672+E675+E678</f>
        <v>28521</v>
      </c>
    </row>
    <row r="672" spans="1:5" ht="15.7" x14ac:dyDescent="0.25">
      <c r="A672" s="20" t="s">
        <v>22</v>
      </c>
      <c r="B672" s="143" t="s">
        <v>224</v>
      </c>
      <c r="C672" s="168" t="s">
        <v>15</v>
      </c>
      <c r="D672" s="76">
        <f t="shared" ref="D672:E673" si="148">D673</f>
        <v>320</v>
      </c>
      <c r="E672" s="76">
        <f t="shared" si="148"/>
        <v>320</v>
      </c>
    </row>
    <row r="673" spans="1:5" ht="31.4" x14ac:dyDescent="0.25">
      <c r="A673" s="20" t="s">
        <v>17</v>
      </c>
      <c r="B673" s="143" t="s">
        <v>224</v>
      </c>
      <c r="C673" s="168" t="s">
        <v>16</v>
      </c>
      <c r="D673" s="76">
        <f t="shared" si="148"/>
        <v>320</v>
      </c>
      <c r="E673" s="76">
        <f t="shared" si="148"/>
        <v>320</v>
      </c>
    </row>
    <row r="674" spans="1:5" ht="31.4" x14ac:dyDescent="0.25">
      <c r="A674" s="14" t="s">
        <v>105</v>
      </c>
      <c r="B674" s="143" t="s">
        <v>224</v>
      </c>
      <c r="C674" s="172" t="s">
        <v>80</v>
      </c>
      <c r="D674" s="76">
        <v>320</v>
      </c>
      <c r="E674" s="76">
        <v>320</v>
      </c>
    </row>
    <row r="675" spans="1:5" ht="15.7" x14ac:dyDescent="0.25">
      <c r="A675" s="17" t="s">
        <v>23</v>
      </c>
      <c r="B675" s="143" t="s">
        <v>224</v>
      </c>
      <c r="C675" s="145" t="s">
        <v>24</v>
      </c>
      <c r="D675" s="76">
        <f t="shared" ref="D675:E676" si="149">D676</f>
        <v>1820</v>
      </c>
      <c r="E675" s="76">
        <f t="shared" si="149"/>
        <v>1820</v>
      </c>
    </row>
    <row r="676" spans="1:5" ht="15.7" x14ac:dyDescent="0.25">
      <c r="A676" s="17" t="s">
        <v>129</v>
      </c>
      <c r="B676" s="143" t="s">
        <v>224</v>
      </c>
      <c r="C676" s="145" t="s">
        <v>150</v>
      </c>
      <c r="D676" s="76">
        <f t="shared" si="149"/>
        <v>1820</v>
      </c>
      <c r="E676" s="76">
        <f t="shared" si="149"/>
        <v>1820</v>
      </c>
    </row>
    <row r="677" spans="1:5" ht="31.4" x14ac:dyDescent="0.25">
      <c r="A677" s="17" t="s">
        <v>138</v>
      </c>
      <c r="B677" s="143" t="s">
        <v>224</v>
      </c>
      <c r="C677" s="143" t="s">
        <v>151</v>
      </c>
      <c r="D677" s="76">
        <v>1820</v>
      </c>
      <c r="E677" s="76">
        <v>1820</v>
      </c>
    </row>
    <row r="678" spans="1:5" ht="31.4" x14ac:dyDescent="0.25">
      <c r="A678" s="16" t="s">
        <v>18</v>
      </c>
      <c r="B678" s="143" t="s">
        <v>224</v>
      </c>
      <c r="C678" s="143" t="s">
        <v>20</v>
      </c>
      <c r="D678" s="76">
        <f>D679+D681</f>
        <v>26381</v>
      </c>
      <c r="E678" s="76">
        <f>E679+E681</f>
        <v>26381</v>
      </c>
    </row>
    <row r="679" spans="1:5" ht="15.7" x14ac:dyDescent="0.25">
      <c r="A679" s="16" t="s">
        <v>25</v>
      </c>
      <c r="B679" s="143" t="s">
        <v>224</v>
      </c>
      <c r="C679" s="143" t="s">
        <v>26</v>
      </c>
      <c r="D679" s="76">
        <f>D680</f>
        <v>25781</v>
      </c>
      <c r="E679" s="76">
        <f>E680</f>
        <v>25781</v>
      </c>
    </row>
    <row r="680" spans="1:5" ht="15.7" x14ac:dyDescent="0.25">
      <c r="A680" s="17" t="s">
        <v>85</v>
      </c>
      <c r="B680" s="143" t="s">
        <v>224</v>
      </c>
      <c r="C680" s="172" t="s">
        <v>86</v>
      </c>
      <c r="D680" s="76">
        <v>25781</v>
      </c>
      <c r="E680" s="76">
        <v>25781</v>
      </c>
    </row>
    <row r="681" spans="1:5" ht="31.4" x14ac:dyDescent="0.25">
      <c r="A681" s="14" t="s">
        <v>65</v>
      </c>
      <c r="B681" s="143" t="s">
        <v>224</v>
      </c>
      <c r="C681" s="143" t="s">
        <v>0</v>
      </c>
      <c r="D681" s="76">
        <f>D682</f>
        <v>600</v>
      </c>
      <c r="E681" s="76">
        <f>E682</f>
        <v>600</v>
      </c>
    </row>
    <row r="682" spans="1:5" ht="78.45" x14ac:dyDescent="0.25">
      <c r="A682" s="14" t="s">
        <v>622</v>
      </c>
      <c r="B682" s="143" t="s">
        <v>224</v>
      </c>
      <c r="C682" s="143" t="s">
        <v>626</v>
      </c>
      <c r="D682" s="76">
        <v>600</v>
      </c>
      <c r="E682" s="76">
        <v>600</v>
      </c>
    </row>
    <row r="683" spans="1:5" ht="15.7" x14ac:dyDescent="0.25">
      <c r="A683" s="31" t="s">
        <v>63</v>
      </c>
      <c r="B683" s="147" t="s">
        <v>228</v>
      </c>
      <c r="C683" s="172"/>
      <c r="D683" s="82">
        <f t="shared" ref="D683:E685" si="150">D684</f>
        <v>8911</v>
      </c>
      <c r="E683" s="82">
        <f t="shared" si="150"/>
        <v>8911</v>
      </c>
    </row>
    <row r="684" spans="1:5" ht="15.7" x14ac:dyDescent="0.25">
      <c r="A684" s="20" t="s">
        <v>22</v>
      </c>
      <c r="B684" s="143" t="s">
        <v>228</v>
      </c>
      <c r="C684" s="168" t="s">
        <v>15</v>
      </c>
      <c r="D684" s="76">
        <f t="shared" si="150"/>
        <v>8911</v>
      </c>
      <c r="E684" s="76">
        <f t="shared" si="150"/>
        <v>8911</v>
      </c>
    </row>
    <row r="685" spans="1:5" ht="31.4" x14ac:dyDescent="0.25">
      <c r="A685" s="20" t="s">
        <v>17</v>
      </c>
      <c r="B685" s="143" t="s">
        <v>228</v>
      </c>
      <c r="C685" s="168" t="s">
        <v>16</v>
      </c>
      <c r="D685" s="76">
        <f t="shared" si="150"/>
        <v>8911</v>
      </c>
      <c r="E685" s="76">
        <f t="shared" si="150"/>
        <v>8911</v>
      </c>
    </row>
    <row r="686" spans="1:5" ht="31.4" x14ac:dyDescent="0.25">
      <c r="A686" s="14" t="s">
        <v>105</v>
      </c>
      <c r="B686" s="143" t="s">
        <v>228</v>
      </c>
      <c r="C686" s="172" t="s">
        <v>80</v>
      </c>
      <c r="D686" s="76">
        <v>8911</v>
      </c>
      <c r="E686" s="76">
        <v>8911</v>
      </c>
    </row>
    <row r="687" spans="1:5" ht="47.05" x14ac:dyDescent="0.25">
      <c r="A687" s="31" t="s">
        <v>71</v>
      </c>
      <c r="B687" s="147" t="s">
        <v>227</v>
      </c>
      <c r="C687" s="172"/>
      <c r="D687" s="82">
        <f>D688+D691</f>
        <v>450</v>
      </c>
      <c r="E687" s="82">
        <f>E688+E691</f>
        <v>450</v>
      </c>
    </row>
    <row r="688" spans="1:5" ht="15.7" x14ac:dyDescent="0.25">
      <c r="A688" s="20" t="s">
        <v>22</v>
      </c>
      <c r="B688" s="143" t="s">
        <v>227</v>
      </c>
      <c r="C688" s="168" t="s">
        <v>15</v>
      </c>
      <c r="D688" s="76">
        <f t="shared" ref="D688:E689" si="151">D689</f>
        <v>150</v>
      </c>
      <c r="E688" s="76">
        <f t="shared" si="151"/>
        <v>150</v>
      </c>
    </row>
    <row r="689" spans="1:5" ht="31.4" x14ac:dyDescent="0.25">
      <c r="A689" s="20" t="s">
        <v>17</v>
      </c>
      <c r="B689" s="143" t="s">
        <v>227</v>
      </c>
      <c r="C689" s="168" t="s">
        <v>16</v>
      </c>
      <c r="D689" s="76">
        <f t="shared" si="151"/>
        <v>150</v>
      </c>
      <c r="E689" s="76">
        <f t="shared" si="151"/>
        <v>150</v>
      </c>
    </row>
    <row r="690" spans="1:5" ht="31.4" x14ac:dyDescent="0.25">
      <c r="A690" s="14" t="s">
        <v>105</v>
      </c>
      <c r="B690" s="143" t="s">
        <v>227</v>
      </c>
      <c r="C690" s="172" t="s">
        <v>80</v>
      </c>
      <c r="D690" s="76">
        <v>150</v>
      </c>
      <c r="E690" s="76">
        <v>150</v>
      </c>
    </row>
    <row r="691" spans="1:5" ht="31.4" x14ac:dyDescent="0.25">
      <c r="A691" s="20" t="s">
        <v>18</v>
      </c>
      <c r="B691" s="143" t="s">
        <v>227</v>
      </c>
      <c r="C691" s="172" t="s">
        <v>20</v>
      </c>
      <c r="D691" s="76">
        <f t="shared" ref="D691:E692" si="152">D692</f>
        <v>300</v>
      </c>
      <c r="E691" s="76">
        <f t="shared" si="152"/>
        <v>300</v>
      </c>
    </row>
    <row r="692" spans="1:5" ht="15.7" x14ac:dyDescent="0.25">
      <c r="A692" s="20" t="s">
        <v>25</v>
      </c>
      <c r="B692" s="143" t="s">
        <v>227</v>
      </c>
      <c r="C692" s="172" t="s">
        <v>26</v>
      </c>
      <c r="D692" s="76">
        <f t="shared" si="152"/>
        <v>300</v>
      </c>
      <c r="E692" s="76">
        <f t="shared" si="152"/>
        <v>300</v>
      </c>
    </row>
    <row r="693" spans="1:5" ht="15.7" x14ac:dyDescent="0.25">
      <c r="A693" s="17" t="s">
        <v>85</v>
      </c>
      <c r="B693" s="143" t="s">
        <v>227</v>
      </c>
      <c r="C693" s="172" t="s">
        <v>86</v>
      </c>
      <c r="D693" s="76">
        <v>300</v>
      </c>
      <c r="E693" s="76">
        <v>300</v>
      </c>
    </row>
    <row r="694" spans="1:5" ht="15.7" x14ac:dyDescent="0.25">
      <c r="A694" s="31" t="s">
        <v>57</v>
      </c>
      <c r="B694" s="152" t="s">
        <v>225</v>
      </c>
      <c r="C694" s="172"/>
      <c r="D694" s="82">
        <f t="shared" ref="D694:E696" si="153">D695</f>
        <v>928</v>
      </c>
      <c r="E694" s="82">
        <f t="shared" si="153"/>
        <v>928</v>
      </c>
    </row>
    <row r="695" spans="1:5" ht="31.4" x14ac:dyDescent="0.25">
      <c r="A695" s="20" t="s">
        <v>18</v>
      </c>
      <c r="B695" s="143" t="s">
        <v>225</v>
      </c>
      <c r="C695" s="172" t="s">
        <v>20</v>
      </c>
      <c r="D695" s="76">
        <f t="shared" si="153"/>
        <v>928</v>
      </c>
      <c r="E695" s="76">
        <f t="shared" si="153"/>
        <v>928</v>
      </c>
    </row>
    <row r="696" spans="1:5" ht="15.7" x14ac:dyDescent="0.25">
      <c r="A696" s="20" t="s">
        <v>25</v>
      </c>
      <c r="B696" s="143" t="s">
        <v>225</v>
      </c>
      <c r="C696" s="172" t="s">
        <v>26</v>
      </c>
      <c r="D696" s="76">
        <f t="shared" si="153"/>
        <v>928</v>
      </c>
      <c r="E696" s="76">
        <f t="shared" si="153"/>
        <v>928</v>
      </c>
    </row>
    <row r="697" spans="1:5" ht="15.7" x14ac:dyDescent="0.25">
      <c r="A697" s="17" t="s">
        <v>85</v>
      </c>
      <c r="B697" s="143" t="s">
        <v>225</v>
      </c>
      <c r="C697" s="172" t="s">
        <v>86</v>
      </c>
      <c r="D697" s="76">
        <v>928</v>
      </c>
      <c r="E697" s="76">
        <v>928</v>
      </c>
    </row>
    <row r="698" spans="1:5" ht="15.7" x14ac:dyDescent="0.25">
      <c r="A698" s="17"/>
      <c r="B698" s="143"/>
      <c r="C698" s="172"/>
      <c r="D698" s="100"/>
      <c r="E698" s="100"/>
    </row>
    <row r="699" spans="1:5" ht="37.1" x14ac:dyDescent="0.3">
      <c r="A699" s="35" t="s">
        <v>701</v>
      </c>
      <c r="B699" s="136" t="s">
        <v>332</v>
      </c>
      <c r="C699" s="160"/>
      <c r="D699" s="109">
        <f>D700+D734+D768+D780+D795</f>
        <v>168999</v>
      </c>
      <c r="E699" s="109">
        <f>E700+E734+E768+E780+E795</f>
        <v>181406</v>
      </c>
    </row>
    <row r="700" spans="1:5" ht="18.55" x14ac:dyDescent="0.25">
      <c r="A700" s="18" t="s">
        <v>139</v>
      </c>
      <c r="B700" s="166" t="s">
        <v>333</v>
      </c>
      <c r="C700" s="174"/>
      <c r="D700" s="106">
        <f>D701+D706+D716+D724</f>
        <v>59150</v>
      </c>
      <c r="E700" s="106">
        <f>E701+E706+E716+E724</f>
        <v>63492</v>
      </c>
    </row>
    <row r="701" spans="1:5" ht="31.4" x14ac:dyDescent="0.25">
      <c r="A701" s="18" t="s">
        <v>334</v>
      </c>
      <c r="B701" s="166" t="s">
        <v>335</v>
      </c>
      <c r="C701" s="174"/>
      <c r="D701" s="106">
        <f t="shared" ref="D701:E704" si="154">D702</f>
        <v>40793</v>
      </c>
      <c r="E701" s="106">
        <f t="shared" si="154"/>
        <v>45135</v>
      </c>
    </row>
    <row r="702" spans="1:5" ht="31.4" x14ac:dyDescent="0.25">
      <c r="A702" s="31" t="s">
        <v>336</v>
      </c>
      <c r="B702" s="152" t="s">
        <v>337</v>
      </c>
      <c r="C702" s="175"/>
      <c r="D702" s="94">
        <f t="shared" si="154"/>
        <v>40793</v>
      </c>
      <c r="E702" s="94">
        <f t="shared" si="154"/>
        <v>45135</v>
      </c>
    </row>
    <row r="703" spans="1:5" ht="18.55" x14ac:dyDescent="0.25">
      <c r="A703" s="16" t="s">
        <v>22</v>
      </c>
      <c r="B703" s="151" t="s">
        <v>337</v>
      </c>
      <c r="C703" s="176" t="s">
        <v>15</v>
      </c>
      <c r="D703" s="95">
        <f t="shared" si="154"/>
        <v>40793</v>
      </c>
      <c r="E703" s="95">
        <f t="shared" si="154"/>
        <v>45135</v>
      </c>
    </row>
    <row r="704" spans="1:5" ht="31.4" x14ac:dyDescent="0.25">
      <c r="A704" s="16" t="s">
        <v>17</v>
      </c>
      <c r="B704" s="151" t="s">
        <v>337</v>
      </c>
      <c r="C704" s="168" t="s">
        <v>16</v>
      </c>
      <c r="D704" s="95">
        <f t="shared" si="154"/>
        <v>40793</v>
      </c>
      <c r="E704" s="95">
        <f t="shared" si="154"/>
        <v>45135</v>
      </c>
    </row>
    <row r="705" spans="1:5" ht="31.4" x14ac:dyDescent="0.25">
      <c r="A705" s="14" t="s">
        <v>105</v>
      </c>
      <c r="B705" s="151" t="s">
        <v>337</v>
      </c>
      <c r="C705" s="168" t="s">
        <v>80</v>
      </c>
      <c r="D705" s="95">
        <v>40793</v>
      </c>
      <c r="E705" s="95">
        <v>45135</v>
      </c>
    </row>
    <row r="706" spans="1:5" ht="15.7" x14ac:dyDescent="0.25">
      <c r="A706" s="18" t="s">
        <v>482</v>
      </c>
      <c r="B706" s="166" t="s">
        <v>483</v>
      </c>
      <c r="C706" s="168"/>
      <c r="D706" s="106">
        <f t="shared" ref="D706:E706" si="155">D707</f>
        <v>270</v>
      </c>
      <c r="E706" s="106">
        <f t="shared" si="155"/>
        <v>270</v>
      </c>
    </row>
    <row r="707" spans="1:5" ht="31.4" x14ac:dyDescent="0.25">
      <c r="A707" s="31" t="s">
        <v>484</v>
      </c>
      <c r="B707" s="152" t="s">
        <v>485</v>
      </c>
      <c r="C707" s="168"/>
      <c r="D707" s="94">
        <f t="shared" ref="D707:E707" si="156">D708+D711</f>
        <v>270</v>
      </c>
      <c r="E707" s="94">
        <f t="shared" si="156"/>
        <v>270</v>
      </c>
    </row>
    <row r="708" spans="1:5" ht="18.55" x14ac:dyDescent="0.25">
      <c r="A708" s="16" t="s">
        <v>22</v>
      </c>
      <c r="B708" s="151" t="s">
        <v>485</v>
      </c>
      <c r="C708" s="176" t="s">
        <v>15</v>
      </c>
      <c r="D708" s="95">
        <f t="shared" ref="D708:E709" si="157">D709</f>
        <v>220</v>
      </c>
      <c r="E708" s="95">
        <f t="shared" si="157"/>
        <v>220</v>
      </c>
    </row>
    <row r="709" spans="1:5" ht="31.4" x14ac:dyDescent="0.25">
      <c r="A709" s="16" t="s">
        <v>17</v>
      </c>
      <c r="B709" s="151" t="s">
        <v>485</v>
      </c>
      <c r="C709" s="168" t="s">
        <v>16</v>
      </c>
      <c r="D709" s="95">
        <f t="shared" si="157"/>
        <v>220</v>
      </c>
      <c r="E709" s="95">
        <f t="shared" si="157"/>
        <v>220</v>
      </c>
    </row>
    <row r="710" spans="1:5" ht="31.4" x14ac:dyDescent="0.25">
      <c r="A710" s="14" t="s">
        <v>105</v>
      </c>
      <c r="B710" s="151" t="s">
        <v>485</v>
      </c>
      <c r="C710" s="168" t="s">
        <v>80</v>
      </c>
      <c r="D710" s="95">
        <f>220</f>
        <v>220</v>
      </c>
      <c r="E710" s="95">
        <f>220</f>
        <v>220</v>
      </c>
    </row>
    <row r="711" spans="1:5" ht="31.4" x14ac:dyDescent="0.25">
      <c r="A711" s="16" t="s">
        <v>18</v>
      </c>
      <c r="B711" s="151" t="s">
        <v>485</v>
      </c>
      <c r="C711" s="143">
        <v>600</v>
      </c>
      <c r="D711" s="95">
        <f t="shared" ref="D711:E711" si="158">D712+D714</f>
        <v>50</v>
      </c>
      <c r="E711" s="95">
        <f t="shared" si="158"/>
        <v>50</v>
      </c>
    </row>
    <row r="712" spans="1:5" ht="15.7" x14ac:dyDescent="0.25">
      <c r="A712" s="20" t="s">
        <v>25</v>
      </c>
      <c r="B712" s="151" t="s">
        <v>485</v>
      </c>
      <c r="C712" s="168">
        <v>610</v>
      </c>
      <c r="D712" s="95">
        <f t="shared" ref="D712:E712" si="159">D713</f>
        <v>25</v>
      </c>
      <c r="E712" s="95">
        <f t="shared" si="159"/>
        <v>25</v>
      </c>
    </row>
    <row r="713" spans="1:5" ht="15.7" x14ac:dyDescent="0.25">
      <c r="A713" s="20" t="s">
        <v>85</v>
      </c>
      <c r="B713" s="151" t="s">
        <v>485</v>
      </c>
      <c r="C713" s="168" t="s">
        <v>86</v>
      </c>
      <c r="D713" s="95">
        <f>25</f>
        <v>25</v>
      </c>
      <c r="E713" s="95">
        <f>25</f>
        <v>25</v>
      </c>
    </row>
    <row r="714" spans="1:5" ht="15.7" x14ac:dyDescent="0.25">
      <c r="A714" s="14" t="s">
        <v>136</v>
      </c>
      <c r="B714" s="151" t="s">
        <v>485</v>
      </c>
      <c r="C714" s="143" t="s">
        <v>21</v>
      </c>
      <c r="D714" s="95">
        <f t="shared" ref="D714:E714" si="160">D715</f>
        <v>25</v>
      </c>
      <c r="E714" s="95">
        <f t="shared" si="160"/>
        <v>25</v>
      </c>
    </row>
    <row r="715" spans="1:5" ht="15.7" x14ac:dyDescent="0.25">
      <c r="A715" s="14" t="s">
        <v>87</v>
      </c>
      <c r="B715" s="151" t="s">
        <v>485</v>
      </c>
      <c r="C715" s="143" t="s">
        <v>88</v>
      </c>
      <c r="D715" s="95">
        <f>25</f>
        <v>25</v>
      </c>
      <c r="E715" s="95">
        <f>25</f>
        <v>25</v>
      </c>
    </row>
    <row r="716" spans="1:5" ht="47.05" x14ac:dyDescent="0.25">
      <c r="A716" s="18" t="s">
        <v>338</v>
      </c>
      <c r="B716" s="166" t="s">
        <v>339</v>
      </c>
      <c r="C716" s="161"/>
      <c r="D716" s="106">
        <f t="shared" ref="D716:E716" si="161">D717</f>
        <v>1620</v>
      </c>
      <c r="E716" s="106">
        <f t="shared" si="161"/>
        <v>1620</v>
      </c>
    </row>
    <row r="717" spans="1:5" ht="31.4" x14ac:dyDescent="0.25">
      <c r="A717" s="31" t="s">
        <v>340</v>
      </c>
      <c r="B717" s="152" t="s">
        <v>341</v>
      </c>
      <c r="C717" s="147"/>
      <c r="D717" s="94">
        <f t="shared" ref="D717:E717" si="162">D718+D721</f>
        <v>1620</v>
      </c>
      <c r="E717" s="94">
        <f t="shared" si="162"/>
        <v>1620</v>
      </c>
    </row>
    <row r="718" spans="1:5" ht="15.7" x14ac:dyDescent="0.25">
      <c r="A718" s="16" t="s">
        <v>22</v>
      </c>
      <c r="B718" s="151" t="s">
        <v>341</v>
      </c>
      <c r="C718" s="143">
        <v>200</v>
      </c>
      <c r="D718" s="95">
        <f t="shared" ref="D718:E719" si="163">D719</f>
        <v>425</v>
      </c>
      <c r="E718" s="95">
        <f t="shared" si="163"/>
        <v>425</v>
      </c>
    </row>
    <row r="719" spans="1:5" ht="31.4" x14ac:dyDescent="0.25">
      <c r="A719" s="16" t="s">
        <v>17</v>
      </c>
      <c r="B719" s="151" t="s">
        <v>341</v>
      </c>
      <c r="C719" s="143">
        <v>240</v>
      </c>
      <c r="D719" s="95">
        <f t="shared" si="163"/>
        <v>425</v>
      </c>
      <c r="E719" s="95">
        <f t="shared" si="163"/>
        <v>425</v>
      </c>
    </row>
    <row r="720" spans="1:5" ht="31.4" x14ac:dyDescent="0.25">
      <c r="A720" s="14" t="s">
        <v>105</v>
      </c>
      <c r="B720" s="151" t="s">
        <v>341</v>
      </c>
      <c r="C720" s="143" t="s">
        <v>80</v>
      </c>
      <c r="D720" s="95">
        <v>425</v>
      </c>
      <c r="E720" s="95">
        <v>425</v>
      </c>
    </row>
    <row r="721" spans="1:5" ht="31.4" x14ac:dyDescent="0.25">
      <c r="A721" s="16" t="s">
        <v>18</v>
      </c>
      <c r="B721" s="151" t="s">
        <v>341</v>
      </c>
      <c r="C721" s="143">
        <v>600</v>
      </c>
      <c r="D721" s="95">
        <f t="shared" ref="D721:E722" si="164">D722</f>
        <v>1195</v>
      </c>
      <c r="E721" s="95">
        <f t="shared" si="164"/>
        <v>1195</v>
      </c>
    </row>
    <row r="722" spans="1:5" ht="15.7" x14ac:dyDescent="0.25">
      <c r="A722" s="20" t="s">
        <v>25</v>
      </c>
      <c r="B722" s="151" t="s">
        <v>341</v>
      </c>
      <c r="C722" s="168">
        <v>610</v>
      </c>
      <c r="D722" s="95">
        <f t="shared" si="164"/>
        <v>1195</v>
      </c>
      <c r="E722" s="95">
        <f t="shared" si="164"/>
        <v>1195</v>
      </c>
    </row>
    <row r="723" spans="1:5" ht="15.7" x14ac:dyDescent="0.25">
      <c r="A723" s="20" t="s">
        <v>85</v>
      </c>
      <c r="B723" s="151" t="s">
        <v>341</v>
      </c>
      <c r="C723" s="168" t="s">
        <v>86</v>
      </c>
      <c r="D723" s="95">
        <v>1195</v>
      </c>
      <c r="E723" s="95">
        <v>1195</v>
      </c>
    </row>
    <row r="724" spans="1:5" ht="15.7" x14ac:dyDescent="0.25">
      <c r="A724" s="18" t="s">
        <v>358</v>
      </c>
      <c r="B724" s="166" t="s">
        <v>342</v>
      </c>
      <c r="C724" s="161"/>
      <c r="D724" s="106">
        <f t="shared" ref="D724:E724" si="165">D725</f>
        <v>16467</v>
      </c>
      <c r="E724" s="106">
        <f t="shared" si="165"/>
        <v>16467</v>
      </c>
    </row>
    <row r="725" spans="1:5" ht="31.4" x14ac:dyDescent="0.25">
      <c r="A725" s="31" t="s">
        <v>343</v>
      </c>
      <c r="B725" s="152" t="s">
        <v>344</v>
      </c>
      <c r="C725" s="147"/>
      <c r="D725" s="94">
        <f t="shared" ref="D725:E725" si="166">D726+D729</f>
        <v>16467</v>
      </c>
      <c r="E725" s="94">
        <f t="shared" si="166"/>
        <v>16467</v>
      </c>
    </row>
    <row r="726" spans="1:5" ht="15.7" x14ac:dyDescent="0.25">
      <c r="A726" s="16" t="s">
        <v>22</v>
      </c>
      <c r="B726" s="151" t="s">
        <v>344</v>
      </c>
      <c r="C726" s="143" t="s">
        <v>15</v>
      </c>
      <c r="D726" s="95">
        <f t="shared" ref="D726:E727" si="167">D727</f>
        <v>100</v>
      </c>
      <c r="E726" s="95">
        <f t="shared" si="167"/>
        <v>100</v>
      </c>
    </row>
    <row r="727" spans="1:5" ht="31.4" x14ac:dyDescent="0.25">
      <c r="A727" s="16" t="s">
        <v>17</v>
      </c>
      <c r="B727" s="151" t="s">
        <v>344</v>
      </c>
      <c r="C727" s="143" t="s">
        <v>16</v>
      </c>
      <c r="D727" s="95">
        <f t="shared" si="167"/>
        <v>100</v>
      </c>
      <c r="E727" s="95">
        <f t="shared" si="167"/>
        <v>100</v>
      </c>
    </row>
    <row r="728" spans="1:5" ht="31.4" x14ac:dyDescent="0.25">
      <c r="A728" s="14" t="s">
        <v>105</v>
      </c>
      <c r="B728" s="151" t="s">
        <v>344</v>
      </c>
      <c r="C728" s="143" t="s">
        <v>80</v>
      </c>
      <c r="D728" s="95">
        <v>100</v>
      </c>
      <c r="E728" s="95">
        <v>100</v>
      </c>
    </row>
    <row r="729" spans="1:5" ht="31.4" x14ac:dyDescent="0.25">
      <c r="A729" s="16" t="s">
        <v>18</v>
      </c>
      <c r="B729" s="151" t="s">
        <v>344</v>
      </c>
      <c r="C729" s="143" t="s">
        <v>20</v>
      </c>
      <c r="D729" s="95">
        <f t="shared" ref="D729:E729" si="168">D730+D732</f>
        <v>16367</v>
      </c>
      <c r="E729" s="95">
        <f t="shared" si="168"/>
        <v>16367</v>
      </c>
    </row>
    <row r="730" spans="1:5" ht="15.7" x14ac:dyDescent="0.25">
      <c r="A730" s="20" t="s">
        <v>25</v>
      </c>
      <c r="B730" s="151" t="s">
        <v>344</v>
      </c>
      <c r="C730" s="143" t="s">
        <v>26</v>
      </c>
      <c r="D730" s="95">
        <f t="shared" ref="D730:E730" si="169">D731</f>
        <v>10787</v>
      </c>
      <c r="E730" s="95">
        <f t="shared" si="169"/>
        <v>10787</v>
      </c>
    </row>
    <row r="731" spans="1:5" ht="15.7" x14ac:dyDescent="0.25">
      <c r="A731" s="20" t="s">
        <v>85</v>
      </c>
      <c r="B731" s="151" t="s">
        <v>344</v>
      </c>
      <c r="C731" s="143" t="s">
        <v>86</v>
      </c>
      <c r="D731" s="95">
        <f t="shared" ref="D731:E731" si="170">10272+515</f>
        <v>10787</v>
      </c>
      <c r="E731" s="95">
        <f t="shared" si="170"/>
        <v>10787</v>
      </c>
    </row>
    <row r="732" spans="1:5" ht="15.7" x14ac:dyDescent="0.25">
      <c r="A732" s="14" t="s">
        <v>136</v>
      </c>
      <c r="B732" s="151" t="s">
        <v>344</v>
      </c>
      <c r="C732" s="143" t="s">
        <v>21</v>
      </c>
      <c r="D732" s="95">
        <f t="shared" ref="D732:E732" si="171">D733</f>
        <v>5580</v>
      </c>
      <c r="E732" s="95">
        <f t="shared" si="171"/>
        <v>5580</v>
      </c>
    </row>
    <row r="733" spans="1:5" ht="15.7" x14ac:dyDescent="0.25">
      <c r="A733" s="14" t="s">
        <v>87</v>
      </c>
      <c r="B733" s="151" t="s">
        <v>344</v>
      </c>
      <c r="C733" s="143" t="s">
        <v>88</v>
      </c>
      <c r="D733" s="95">
        <f t="shared" ref="D733:E733" si="172">6095-515</f>
        <v>5580</v>
      </c>
      <c r="E733" s="95">
        <f t="shared" si="172"/>
        <v>5580</v>
      </c>
    </row>
    <row r="734" spans="1:5" ht="31.4" x14ac:dyDescent="0.25">
      <c r="A734" s="6" t="s">
        <v>486</v>
      </c>
      <c r="B734" s="138" t="s">
        <v>345</v>
      </c>
      <c r="C734" s="139"/>
      <c r="D734" s="80">
        <f>D735+D743+D752</f>
        <v>80780</v>
      </c>
      <c r="E734" s="80">
        <f>E735+E743+E752</f>
        <v>85243</v>
      </c>
    </row>
    <row r="735" spans="1:5" ht="47.05" x14ac:dyDescent="0.25">
      <c r="A735" s="18" t="s">
        <v>487</v>
      </c>
      <c r="B735" s="166" t="s">
        <v>346</v>
      </c>
      <c r="C735" s="161"/>
      <c r="D735" s="106">
        <f>D736+D740</f>
        <v>7620</v>
      </c>
      <c r="E735" s="106">
        <f>E736+E740</f>
        <v>7683</v>
      </c>
    </row>
    <row r="736" spans="1:5" ht="15.7" x14ac:dyDescent="0.25">
      <c r="A736" s="31" t="s">
        <v>148</v>
      </c>
      <c r="B736" s="152" t="s">
        <v>347</v>
      </c>
      <c r="C736" s="147"/>
      <c r="D736" s="94">
        <f>D737</f>
        <v>2620</v>
      </c>
      <c r="E736" s="94">
        <f>E737</f>
        <v>2683</v>
      </c>
    </row>
    <row r="737" spans="1:5" ht="15.7" x14ac:dyDescent="0.25">
      <c r="A737" s="16" t="s">
        <v>22</v>
      </c>
      <c r="B737" s="151" t="s">
        <v>347</v>
      </c>
      <c r="C737" s="143">
        <v>200</v>
      </c>
      <c r="D737" s="95">
        <f t="shared" ref="D737:E738" si="173">D738</f>
        <v>2620</v>
      </c>
      <c r="E737" s="95">
        <f t="shared" si="173"/>
        <v>2683</v>
      </c>
    </row>
    <row r="738" spans="1:5" ht="31.4" x14ac:dyDescent="0.25">
      <c r="A738" s="16" t="s">
        <v>17</v>
      </c>
      <c r="B738" s="151" t="s">
        <v>347</v>
      </c>
      <c r="C738" s="143">
        <v>240</v>
      </c>
      <c r="D738" s="95">
        <f t="shared" si="173"/>
        <v>2620</v>
      </c>
      <c r="E738" s="95">
        <f t="shared" si="173"/>
        <v>2683</v>
      </c>
    </row>
    <row r="739" spans="1:5" ht="31.4" x14ac:dyDescent="0.25">
      <c r="A739" s="14" t="s">
        <v>105</v>
      </c>
      <c r="B739" s="151" t="s">
        <v>347</v>
      </c>
      <c r="C739" s="143" t="s">
        <v>80</v>
      </c>
      <c r="D739" s="95">
        <v>2620</v>
      </c>
      <c r="E739" s="95">
        <v>2683</v>
      </c>
    </row>
    <row r="740" spans="1:5" ht="31.4" x14ac:dyDescent="0.25">
      <c r="A740" s="22" t="s">
        <v>801</v>
      </c>
      <c r="B740" s="152" t="s">
        <v>348</v>
      </c>
      <c r="C740" s="147"/>
      <c r="D740" s="94">
        <f t="shared" ref="D740:E741" si="174">D741</f>
        <v>5000</v>
      </c>
      <c r="E740" s="94">
        <f t="shared" si="174"/>
        <v>5000</v>
      </c>
    </row>
    <row r="741" spans="1:5" ht="15.7" x14ac:dyDescent="0.25">
      <c r="A741" s="16" t="s">
        <v>13</v>
      </c>
      <c r="B741" s="151" t="s">
        <v>348</v>
      </c>
      <c r="C741" s="143" t="s">
        <v>14</v>
      </c>
      <c r="D741" s="95">
        <f t="shared" si="174"/>
        <v>5000</v>
      </c>
      <c r="E741" s="95">
        <f t="shared" si="174"/>
        <v>5000</v>
      </c>
    </row>
    <row r="742" spans="1:5" ht="15.7" x14ac:dyDescent="0.25">
      <c r="A742" s="14" t="s">
        <v>2</v>
      </c>
      <c r="B742" s="151" t="s">
        <v>348</v>
      </c>
      <c r="C742" s="143" t="s">
        <v>93</v>
      </c>
      <c r="D742" s="95">
        <v>5000</v>
      </c>
      <c r="E742" s="95">
        <v>5000</v>
      </c>
    </row>
    <row r="743" spans="1:5" ht="31.4" x14ac:dyDescent="0.25">
      <c r="A743" s="18" t="s">
        <v>488</v>
      </c>
      <c r="B743" s="166" t="s">
        <v>349</v>
      </c>
      <c r="C743" s="161"/>
      <c r="D743" s="106">
        <f t="shared" ref="D743:E743" si="175">D744+D748</f>
        <v>6091</v>
      </c>
      <c r="E743" s="106">
        <f t="shared" si="175"/>
        <v>8091</v>
      </c>
    </row>
    <row r="744" spans="1:5" ht="15.7" x14ac:dyDescent="0.25">
      <c r="A744" s="22" t="s">
        <v>371</v>
      </c>
      <c r="B744" s="152" t="s">
        <v>364</v>
      </c>
      <c r="C744" s="147"/>
      <c r="D744" s="94">
        <f t="shared" ref="D744:E746" si="176">D745</f>
        <v>700</v>
      </c>
      <c r="E744" s="94">
        <f t="shared" si="176"/>
        <v>700</v>
      </c>
    </row>
    <row r="745" spans="1:5" ht="15.7" x14ac:dyDescent="0.25">
      <c r="A745" s="16" t="s">
        <v>22</v>
      </c>
      <c r="B745" s="151" t="s">
        <v>364</v>
      </c>
      <c r="C745" s="143" t="s">
        <v>15</v>
      </c>
      <c r="D745" s="95">
        <f t="shared" si="176"/>
        <v>700</v>
      </c>
      <c r="E745" s="95">
        <f t="shared" si="176"/>
        <v>700</v>
      </c>
    </row>
    <row r="746" spans="1:5" ht="31.4" x14ac:dyDescent="0.25">
      <c r="A746" s="16" t="s">
        <v>17</v>
      </c>
      <c r="B746" s="151" t="s">
        <v>364</v>
      </c>
      <c r="C746" s="143" t="s">
        <v>16</v>
      </c>
      <c r="D746" s="95">
        <f t="shared" si="176"/>
        <v>700</v>
      </c>
      <c r="E746" s="95">
        <f t="shared" si="176"/>
        <v>700</v>
      </c>
    </row>
    <row r="747" spans="1:5" ht="31.4" x14ac:dyDescent="0.25">
      <c r="A747" s="14" t="s">
        <v>105</v>
      </c>
      <c r="B747" s="151" t="s">
        <v>364</v>
      </c>
      <c r="C747" s="143" t="s">
        <v>80</v>
      </c>
      <c r="D747" s="95">
        <v>700</v>
      </c>
      <c r="E747" s="95">
        <v>700</v>
      </c>
    </row>
    <row r="748" spans="1:5" ht="15.7" x14ac:dyDescent="0.25">
      <c r="A748" s="22" t="s">
        <v>489</v>
      </c>
      <c r="B748" s="152" t="s">
        <v>490</v>
      </c>
      <c r="C748" s="147"/>
      <c r="D748" s="94">
        <f t="shared" ref="D748:E750" si="177">D749</f>
        <v>5391</v>
      </c>
      <c r="E748" s="94">
        <f t="shared" si="177"/>
        <v>7391</v>
      </c>
    </row>
    <row r="749" spans="1:5" ht="15.7" x14ac:dyDescent="0.25">
      <c r="A749" s="16" t="s">
        <v>22</v>
      </c>
      <c r="B749" s="151" t="s">
        <v>490</v>
      </c>
      <c r="C749" s="143" t="s">
        <v>15</v>
      </c>
      <c r="D749" s="95">
        <f t="shared" si="177"/>
        <v>5391</v>
      </c>
      <c r="E749" s="95">
        <f t="shared" si="177"/>
        <v>7391</v>
      </c>
    </row>
    <row r="750" spans="1:5" ht="31.4" x14ac:dyDescent="0.25">
      <c r="A750" s="16" t="s">
        <v>17</v>
      </c>
      <c r="B750" s="151" t="s">
        <v>490</v>
      </c>
      <c r="C750" s="143" t="s">
        <v>16</v>
      </c>
      <c r="D750" s="95">
        <f t="shared" si="177"/>
        <v>5391</v>
      </c>
      <c r="E750" s="95">
        <f t="shared" si="177"/>
        <v>7391</v>
      </c>
    </row>
    <row r="751" spans="1:5" ht="31.4" x14ac:dyDescent="0.25">
      <c r="A751" s="14" t="s">
        <v>105</v>
      </c>
      <c r="B751" s="151" t="s">
        <v>490</v>
      </c>
      <c r="C751" s="143" t="s">
        <v>80</v>
      </c>
      <c r="D751" s="95">
        <v>5391</v>
      </c>
      <c r="E751" s="95">
        <v>7391</v>
      </c>
    </row>
    <row r="752" spans="1:5" ht="31.4" x14ac:dyDescent="0.25">
      <c r="A752" s="6" t="s">
        <v>491</v>
      </c>
      <c r="B752" s="138" t="s">
        <v>350</v>
      </c>
      <c r="C752" s="131"/>
      <c r="D752" s="80">
        <f t="shared" ref="D752:E752" si="178">D753</f>
        <v>67069</v>
      </c>
      <c r="E752" s="80">
        <f t="shared" si="178"/>
        <v>69469</v>
      </c>
    </row>
    <row r="753" spans="1:5" ht="15.7" x14ac:dyDescent="0.25">
      <c r="A753" s="31" t="s">
        <v>133</v>
      </c>
      <c r="B753" s="152" t="s">
        <v>492</v>
      </c>
      <c r="C753" s="152"/>
      <c r="D753" s="82">
        <f t="shared" ref="D753:E753" si="179">D754+D759+D763</f>
        <v>67069</v>
      </c>
      <c r="E753" s="82">
        <f t="shared" si="179"/>
        <v>69469</v>
      </c>
    </row>
    <row r="754" spans="1:5" ht="47.05" x14ac:dyDescent="0.25">
      <c r="A754" s="16" t="s">
        <v>39</v>
      </c>
      <c r="B754" s="151" t="s">
        <v>492</v>
      </c>
      <c r="C754" s="151">
        <v>100</v>
      </c>
      <c r="D754" s="76">
        <f t="shared" ref="D754:E754" si="180">D755</f>
        <v>55490</v>
      </c>
      <c r="E754" s="76">
        <f t="shared" si="180"/>
        <v>55490</v>
      </c>
    </row>
    <row r="755" spans="1:5" ht="15.7" x14ac:dyDescent="0.25">
      <c r="A755" s="16" t="s">
        <v>33</v>
      </c>
      <c r="B755" s="151" t="s">
        <v>492</v>
      </c>
      <c r="C755" s="151" t="s">
        <v>32</v>
      </c>
      <c r="D755" s="76">
        <f t="shared" ref="D755:E755" si="181">D756+D757+D758</f>
        <v>55490</v>
      </c>
      <c r="E755" s="76">
        <f t="shared" si="181"/>
        <v>55490</v>
      </c>
    </row>
    <row r="756" spans="1:5" ht="15.7" x14ac:dyDescent="0.25">
      <c r="A756" s="16" t="s">
        <v>295</v>
      </c>
      <c r="B756" s="151" t="s">
        <v>492</v>
      </c>
      <c r="C756" s="151" t="s">
        <v>90</v>
      </c>
      <c r="D756" s="76">
        <v>34217</v>
      </c>
      <c r="E756" s="76">
        <v>34217</v>
      </c>
    </row>
    <row r="757" spans="1:5" ht="15.7" x14ac:dyDescent="0.25">
      <c r="A757" s="16" t="s">
        <v>92</v>
      </c>
      <c r="B757" s="151" t="s">
        <v>492</v>
      </c>
      <c r="C757" s="151" t="s">
        <v>91</v>
      </c>
      <c r="D757" s="76">
        <v>8402</v>
      </c>
      <c r="E757" s="76">
        <v>8402</v>
      </c>
    </row>
    <row r="758" spans="1:5" ht="31.4" x14ac:dyDescent="0.25">
      <c r="A758" s="16" t="s">
        <v>167</v>
      </c>
      <c r="B758" s="151" t="s">
        <v>492</v>
      </c>
      <c r="C758" s="151" t="s">
        <v>166</v>
      </c>
      <c r="D758" s="76">
        <v>12871</v>
      </c>
      <c r="E758" s="76">
        <v>12871</v>
      </c>
    </row>
    <row r="759" spans="1:5" ht="15.7" x14ac:dyDescent="0.25">
      <c r="A759" s="16" t="s">
        <v>22</v>
      </c>
      <c r="B759" s="151" t="s">
        <v>492</v>
      </c>
      <c r="C759" s="151" t="s">
        <v>15</v>
      </c>
      <c r="D759" s="76">
        <f t="shared" ref="D759:E759" si="182">D760</f>
        <v>11484</v>
      </c>
      <c r="E759" s="76">
        <f t="shared" si="182"/>
        <v>13884</v>
      </c>
    </row>
    <row r="760" spans="1:5" ht="31.4" x14ac:dyDescent="0.25">
      <c r="A760" s="16" t="s">
        <v>17</v>
      </c>
      <c r="B760" s="151" t="s">
        <v>492</v>
      </c>
      <c r="C760" s="151" t="s">
        <v>16</v>
      </c>
      <c r="D760" s="76">
        <f t="shared" ref="D760:E760" si="183">D761+D762</f>
        <v>11484</v>
      </c>
      <c r="E760" s="76">
        <f t="shared" si="183"/>
        <v>13884</v>
      </c>
    </row>
    <row r="761" spans="1:5" ht="31.4" x14ac:dyDescent="0.25">
      <c r="A761" s="16" t="s">
        <v>493</v>
      </c>
      <c r="B761" s="151" t="s">
        <v>492</v>
      </c>
      <c r="C761" s="151" t="s">
        <v>453</v>
      </c>
      <c r="D761" s="76">
        <v>1326</v>
      </c>
      <c r="E761" s="76">
        <v>2561</v>
      </c>
    </row>
    <row r="762" spans="1:5" ht="31.4" x14ac:dyDescent="0.25">
      <c r="A762" s="16" t="s">
        <v>105</v>
      </c>
      <c r="B762" s="151" t="s">
        <v>492</v>
      </c>
      <c r="C762" s="151" t="s">
        <v>80</v>
      </c>
      <c r="D762" s="76">
        <v>10158</v>
      </c>
      <c r="E762" s="76">
        <v>11323</v>
      </c>
    </row>
    <row r="763" spans="1:5" ht="15.7" x14ac:dyDescent="0.25">
      <c r="A763" s="16" t="s">
        <v>13</v>
      </c>
      <c r="B763" s="151" t="s">
        <v>492</v>
      </c>
      <c r="C763" s="151">
        <v>800</v>
      </c>
      <c r="D763" s="76">
        <f t="shared" ref="D763:E763" si="184">D764</f>
        <v>95</v>
      </c>
      <c r="E763" s="76">
        <f t="shared" si="184"/>
        <v>95</v>
      </c>
    </row>
    <row r="764" spans="1:5" ht="15.7" x14ac:dyDescent="0.25">
      <c r="A764" s="16" t="s">
        <v>35</v>
      </c>
      <c r="B764" s="151" t="s">
        <v>492</v>
      </c>
      <c r="C764" s="151">
        <v>850</v>
      </c>
      <c r="D764" s="76">
        <f t="shared" ref="D764:E764" si="185">D765+D766+D767</f>
        <v>95</v>
      </c>
      <c r="E764" s="76">
        <f t="shared" si="185"/>
        <v>95</v>
      </c>
    </row>
    <row r="765" spans="1:5" ht="15.7" x14ac:dyDescent="0.25">
      <c r="A765" s="16" t="s">
        <v>81</v>
      </c>
      <c r="B765" s="151" t="s">
        <v>492</v>
      </c>
      <c r="C765" s="151" t="s">
        <v>82</v>
      </c>
      <c r="D765" s="76">
        <v>85</v>
      </c>
      <c r="E765" s="76">
        <v>85</v>
      </c>
    </row>
    <row r="766" spans="1:5" ht="15.7" x14ac:dyDescent="0.25">
      <c r="A766" s="16" t="s">
        <v>83</v>
      </c>
      <c r="B766" s="151" t="s">
        <v>492</v>
      </c>
      <c r="C766" s="151" t="s">
        <v>84</v>
      </c>
      <c r="D766" s="76">
        <v>5</v>
      </c>
      <c r="E766" s="76">
        <v>5</v>
      </c>
    </row>
    <row r="767" spans="1:5" ht="15.7" x14ac:dyDescent="0.25">
      <c r="A767" s="16" t="s">
        <v>380</v>
      </c>
      <c r="B767" s="151" t="s">
        <v>492</v>
      </c>
      <c r="C767" s="151" t="s">
        <v>379</v>
      </c>
      <c r="D767" s="76">
        <v>5</v>
      </c>
      <c r="E767" s="76">
        <v>5</v>
      </c>
    </row>
    <row r="768" spans="1:5" ht="31.4" x14ac:dyDescent="0.25">
      <c r="A768" s="6" t="s">
        <v>494</v>
      </c>
      <c r="B768" s="138" t="s">
        <v>495</v>
      </c>
      <c r="C768" s="139"/>
      <c r="D768" s="80">
        <f t="shared" ref="D768:E768" si="186">D769+D775</f>
        <v>8647</v>
      </c>
      <c r="E768" s="80">
        <f t="shared" si="186"/>
        <v>11227</v>
      </c>
    </row>
    <row r="769" spans="1:5" ht="31.4" x14ac:dyDescent="0.25">
      <c r="A769" s="6" t="s">
        <v>496</v>
      </c>
      <c r="B769" s="166" t="s">
        <v>497</v>
      </c>
      <c r="C769" s="161"/>
      <c r="D769" s="106">
        <f t="shared" ref="D769:E771" si="187">D770</f>
        <v>6527</v>
      </c>
      <c r="E769" s="106">
        <f t="shared" si="187"/>
        <v>8127</v>
      </c>
    </row>
    <row r="770" spans="1:5" ht="31.4" x14ac:dyDescent="0.25">
      <c r="A770" s="13" t="s">
        <v>498</v>
      </c>
      <c r="B770" s="152" t="s">
        <v>499</v>
      </c>
      <c r="C770" s="147"/>
      <c r="D770" s="94">
        <f t="shared" si="187"/>
        <v>6527</v>
      </c>
      <c r="E770" s="94">
        <f t="shared" si="187"/>
        <v>8127</v>
      </c>
    </row>
    <row r="771" spans="1:5" ht="15.7" x14ac:dyDescent="0.25">
      <c r="A771" s="47" t="s">
        <v>22</v>
      </c>
      <c r="B771" s="151" t="s">
        <v>499</v>
      </c>
      <c r="C771" s="145" t="s">
        <v>15</v>
      </c>
      <c r="D771" s="95">
        <f t="shared" si="187"/>
        <v>6527</v>
      </c>
      <c r="E771" s="95">
        <f t="shared" si="187"/>
        <v>8127</v>
      </c>
    </row>
    <row r="772" spans="1:5" ht="31.4" x14ac:dyDescent="0.25">
      <c r="A772" s="17" t="s">
        <v>17</v>
      </c>
      <c r="B772" s="151" t="s">
        <v>499</v>
      </c>
      <c r="C772" s="145" t="s">
        <v>16</v>
      </c>
      <c r="D772" s="95">
        <f t="shared" ref="D772:E772" si="188">D774+D773</f>
        <v>6527</v>
      </c>
      <c r="E772" s="95">
        <f t="shared" si="188"/>
        <v>8127</v>
      </c>
    </row>
    <row r="773" spans="1:5" ht="31.4" x14ac:dyDescent="0.25">
      <c r="A773" s="17" t="s">
        <v>493</v>
      </c>
      <c r="B773" s="151" t="s">
        <v>499</v>
      </c>
      <c r="C773" s="143" t="s">
        <v>453</v>
      </c>
      <c r="D773" s="95">
        <v>4795</v>
      </c>
      <c r="E773" s="95">
        <v>5395</v>
      </c>
    </row>
    <row r="774" spans="1:5" ht="31.4" x14ac:dyDescent="0.25">
      <c r="A774" s="14" t="s">
        <v>105</v>
      </c>
      <c r="B774" s="151" t="s">
        <v>499</v>
      </c>
      <c r="C774" s="145" t="s">
        <v>80</v>
      </c>
      <c r="D774" s="95">
        <v>1732</v>
      </c>
      <c r="E774" s="95">
        <v>2732</v>
      </c>
    </row>
    <row r="775" spans="1:5" ht="31.4" x14ac:dyDescent="0.25">
      <c r="A775" s="6" t="s">
        <v>500</v>
      </c>
      <c r="B775" s="166" t="s">
        <v>501</v>
      </c>
      <c r="C775" s="161"/>
      <c r="D775" s="106">
        <f t="shared" ref="D775:E778" si="189">D776</f>
        <v>2120</v>
      </c>
      <c r="E775" s="106">
        <f t="shared" si="189"/>
        <v>3100</v>
      </c>
    </row>
    <row r="776" spans="1:5" ht="31.4" x14ac:dyDescent="0.25">
      <c r="A776" s="31" t="s">
        <v>502</v>
      </c>
      <c r="B776" s="152" t="s">
        <v>503</v>
      </c>
      <c r="C776" s="147"/>
      <c r="D776" s="94">
        <f t="shared" si="189"/>
        <v>2120</v>
      </c>
      <c r="E776" s="94">
        <f t="shared" si="189"/>
        <v>3100</v>
      </c>
    </row>
    <row r="777" spans="1:5" ht="15.7" x14ac:dyDescent="0.25">
      <c r="A777" s="47" t="s">
        <v>22</v>
      </c>
      <c r="B777" s="151" t="s">
        <v>503</v>
      </c>
      <c r="C777" s="145" t="s">
        <v>15</v>
      </c>
      <c r="D777" s="95">
        <f t="shared" si="189"/>
        <v>2120</v>
      </c>
      <c r="E777" s="95">
        <f t="shared" si="189"/>
        <v>3100</v>
      </c>
    </row>
    <row r="778" spans="1:5" ht="31.4" x14ac:dyDescent="0.25">
      <c r="A778" s="17" t="s">
        <v>17</v>
      </c>
      <c r="B778" s="151" t="s">
        <v>503</v>
      </c>
      <c r="C778" s="145" t="s">
        <v>16</v>
      </c>
      <c r="D778" s="95">
        <f t="shared" si="189"/>
        <v>2120</v>
      </c>
      <c r="E778" s="95">
        <f t="shared" si="189"/>
        <v>3100</v>
      </c>
    </row>
    <row r="779" spans="1:5" ht="31.4" x14ac:dyDescent="0.25">
      <c r="A779" s="14" t="s">
        <v>105</v>
      </c>
      <c r="B779" s="151" t="s">
        <v>503</v>
      </c>
      <c r="C779" s="145" t="s">
        <v>80</v>
      </c>
      <c r="D779" s="95">
        <v>2120</v>
      </c>
      <c r="E779" s="95">
        <v>3100</v>
      </c>
    </row>
    <row r="780" spans="1:5" ht="15.7" x14ac:dyDescent="0.25">
      <c r="A780" s="6" t="s">
        <v>504</v>
      </c>
      <c r="B780" s="138" t="s">
        <v>505</v>
      </c>
      <c r="C780" s="139"/>
      <c r="D780" s="80">
        <f t="shared" ref="D780:E780" si="190">D781</f>
        <v>14900</v>
      </c>
      <c r="E780" s="80">
        <f t="shared" si="190"/>
        <v>14900</v>
      </c>
    </row>
    <row r="781" spans="1:5" ht="15.7" x14ac:dyDescent="0.25">
      <c r="A781" s="6" t="s">
        <v>506</v>
      </c>
      <c r="B781" s="166" t="s">
        <v>507</v>
      </c>
      <c r="C781" s="145"/>
      <c r="D781" s="80">
        <f t="shared" ref="D781:E781" si="191">D782+D791</f>
        <v>14900</v>
      </c>
      <c r="E781" s="80">
        <f t="shared" si="191"/>
        <v>14900</v>
      </c>
    </row>
    <row r="782" spans="1:5" ht="15.7" x14ac:dyDescent="0.25">
      <c r="A782" s="31" t="s">
        <v>508</v>
      </c>
      <c r="B782" s="152" t="s">
        <v>509</v>
      </c>
      <c r="C782" s="147"/>
      <c r="D782" s="82">
        <f t="shared" ref="D782:E782" si="192">D783+D786</f>
        <v>14000</v>
      </c>
      <c r="E782" s="82">
        <f t="shared" si="192"/>
        <v>14000</v>
      </c>
    </row>
    <row r="783" spans="1:5" ht="15.7" x14ac:dyDescent="0.25">
      <c r="A783" s="47" t="s">
        <v>22</v>
      </c>
      <c r="B783" s="151" t="s">
        <v>509</v>
      </c>
      <c r="C783" s="145" t="s">
        <v>15</v>
      </c>
      <c r="D783" s="76">
        <f t="shared" ref="D783:E784" si="193">D784</f>
        <v>5979</v>
      </c>
      <c r="E783" s="76">
        <f t="shared" si="193"/>
        <v>5979</v>
      </c>
    </row>
    <row r="784" spans="1:5" ht="31.4" x14ac:dyDescent="0.25">
      <c r="A784" s="17" t="s">
        <v>17</v>
      </c>
      <c r="B784" s="151" t="s">
        <v>509</v>
      </c>
      <c r="C784" s="145" t="s">
        <v>16</v>
      </c>
      <c r="D784" s="76">
        <f t="shared" si="193"/>
        <v>5979</v>
      </c>
      <c r="E784" s="76">
        <f t="shared" si="193"/>
        <v>5979</v>
      </c>
    </row>
    <row r="785" spans="1:5" ht="31.4" x14ac:dyDescent="0.25">
      <c r="A785" s="14" t="s">
        <v>105</v>
      </c>
      <c r="B785" s="151" t="s">
        <v>509</v>
      </c>
      <c r="C785" s="145" t="s">
        <v>80</v>
      </c>
      <c r="D785" s="76">
        <v>5979</v>
      </c>
      <c r="E785" s="76">
        <v>5979</v>
      </c>
    </row>
    <row r="786" spans="1:5" ht="31.4" x14ac:dyDescent="0.25">
      <c r="A786" s="16" t="s">
        <v>18</v>
      </c>
      <c r="B786" s="151" t="s">
        <v>509</v>
      </c>
      <c r="C786" s="143" t="s">
        <v>20</v>
      </c>
      <c r="D786" s="76">
        <f t="shared" ref="D786:E786" si="194">D787+D789</f>
        <v>8021</v>
      </c>
      <c r="E786" s="76">
        <f t="shared" si="194"/>
        <v>8021</v>
      </c>
    </row>
    <row r="787" spans="1:5" ht="15.7" x14ac:dyDescent="0.25">
      <c r="A787" s="20" t="s">
        <v>25</v>
      </c>
      <c r="B787" s="151" t="s">
        <v>509</v>
      </c>
      <c r="C787" s="143" t="s">
        <v>26</v>
      </c>
      <c r="D787" s="76">
        <f t="shared" ref="D787:E787" si="195">D788</f>
        <v>7391</v>
      </c>
      <c r="E787" s="76">
        <f t="shared" si="195"/>
        <v>7391</v>
      </c>
    </row>
    <row r="788" spans="1:5" ht="15.7" x14ac:dyDescent="0.25">
      <c r="A788" s="20" t="s">
        <v>85</v>
      </c>
      <c r="B788" s="151" t="s">
        <v>509</v>
      </c>
      <c r="C788" s="143" t="s">
        <v>86</v>
      </c>
      <c r="D788" s="76">
        <v>7391</v>
      </c>
      <c r="E788" s="76">
        <v>7391</v>
      </c>
    </row>
    <row r="789" spans="1:5" ht="15.7" x14ac:dyDescent="0.25">
      <c r="A789" s="14" t="s">
        <v>136</v>
      </c>
      <c r="B789" s="151" t="s">
        <v>509</v>
      </c>
      <c r="C789" s="143" t="s">
        <v>21</v>
      </c>
      <c r="D789" s="76">
        <f t="shared" ref="D789:E789" si="196">D790</f>
        <v>630</v>
      </c>
      <c r="E789" s="76">
        <f t="shared" si="196"/>
        <v>630</v>
      </c>
    </row>
    <row r="790" spans="1:5" ht="15.7" x14ac:dyDescent="0.25">
      <c r="A790" s="14" t="s">
        <v>87</v>
      </c>
      <c r="B790" s="151" t="s">
        <v>509</v>
      </c>
      <c r="C790" s="143" t="s">
        <v>88</v>
      </c>
      <c r="D790" s="76">
        <v>630</v>
      </c>
      <c r="E790" s="76">
        <v>630</v>
      </c>
    </row>
    <row r="791" spans="1:5" ht="15.7" x14ac:dyDescent="0.25">
      <c r="A791" s="13" t="s">
        <v>510</v>
      </c>
      <c r="B791" s="152" t="s">
        <v>511</v>
      </c>
      <c r="C791" s="147"/>
      <c r="D791" s="94">
        <f t="shared" ref="D791:E793" si="197">D792</f>
        <v>900</v>
      </c>
      <c r="E791" s="94">
        <f t="shared" si="197"/>
        <v>900</v>
      </c>
    </row>
    <row r="792" spans="1:5" ht="31.4" x14ac:dyDescent="0.25">
      <c r="A792" s="20" t="s">
        <v>18</v>
      </c>
      <c r="B792" s="151" t="s">
        <v>511</v>
      </c>
      <c r="C792" s="168" t="s">
        <v>20</v>
      </c>
      <c r="D792" s="95">
        <f t="shared" si="197"/>
        <v>900</v>
      </c>
      <c r="E792" s="95">
        <f t="shared" si="197"/>
        <v>900</v>
      </c>
    </row>
    <row r="793" spans="1:5" ht="31.4" x14ac:dyDescent="0.25">
      <c r="A793" s="20" t="s">
        <v>28</v>
      </c>
      <c r="B793" s="151" t="s">
        <v>511</v>
      </c>
      <c r="C793" s="168" t="s">
        <v>0</v>
      </c>
      <c r="D793" s="95">
        <f t="shared" si="197"/>
        <v>900</v>
      </c>
      <c r="E793" s="95">
        <f t="shared" si="197"/>
        <v>900</v>
      </c>
    </row>
    <row r="794" spans="1:5" ht="78.45" x14ac:dyDescent="0.25">
      <c r="A794" s="9" t="s">
        <v>622</v>
      </c>
      <c r="B794" s="151" t="s">
        <v>511</v>
      </c>
      <c r="C794" s="168" t="s">
        <v>626</v>
      </c>
      <c r="D794" s="95">
        <v>900</v>
      </c>
      <c r="E794" s="95">
        <v>900</v>
      </c>
    </row>
    <row r="795" spans="1:5" ht="15.7" x14ac:dyDescent="0.25">
      <c r="A795" s="6" t="s">
        <v>512</v>
      </c>
      <c r="B795" s="138" t="s">
        <v>513</v>
      </c>
      <c r="C795" s="139"/>
      <c r="D795" s="80">
        <f t="shared" ref="D795:E799" si="198">D796</f>
        <v>5522</v>
      </c>
      <c r="E795" s="80">
        <f t="shared" si="198"/>
        <v>6544</v>
      </c>
    </row>
    <row r="796" spans="1:5" ht="15.7" x14ac:dyDescent="0.25">
      <c r="A796" s="6" t="s">
        <v>514</v>
      </c>
      <c r="B796" s="138" t="s">
        <v>515</v>
      </c>
      <c r="C796" s="177"/>
      <c r="D796" s="105">
        <f t="shared" si="198"/>
        <v>5522</v>
      </c>
      <c r="E796" s="105">
        <f t="shared" si="198"/>
        <v>6544</v>
      </c>
    </row>
    <row r="797" spans="1:5" ht="15.7" x14ac:dyDescent="0.25">
      <c r="A797" s="48" t="s">
        <v>516</v>
      </c>
      <c r="B797" s="142" t="s">
        <v>515</v>
      </c>
      <c r="C797" s="177"/>
      <c r="D797" s="88">
        <f t="shared" si="198"/>
        <v>5522</v>
      </c>
      <c r="E797" s="88">
        <f t="shared" si="198"/>
        <v>6544</v>
      </c>
    </row>
    <row r="798" spans="1:5" ht="15.7" x14ac:dyDescent="0.25">
      <c r="A798" s="47" t="s">
        <v>22</v>
      </c>
      <c r="B798" s="144" t="s">
        <v>515</v>
      </c>
      <c r="C798" s="178">
        <v>200</v>
      </c>
      <c r="D798" s="84">
        <f t="shared" si="198"/>
        <v>5522</v>
      </c>
      <c r="E798" s="84">
        <f t="shared" si="198"/>
        <v>6544</v>
      </c>
    </row>
    <row r="799" spans="1:5" ht="31.4" x14ac:dyDescent="0.25">
      <c r="A799" s="17" t="s">
        <v>17</v>
      </c>
      <c r="B799" s="144" t="s">
        <v>515</v>
      </c>
      <c r="C799" s="178">
        <v>240</v>
      </c>
      <c r="D799" s="84">
        <f t="shared" si="198"/>
        <v>5522</v>
      </c>
      <c r="E799" s="84">
        <f t="shared" si="198"/>
        <v>6544</v>
      </c>
    </row>
    <row r="800" spans="1:5" ht="31.4" x14ac:dyDescent="0.25">
      <c r="A800" s="14" t="s">
        <v>105</v>
      </c>
      <c r="B800" s="144" t="s">
        <v>515</v>
      </c>
      <c r="C800" s="178">
        <v>244</v>
      </c>
      <c r="D800" s="84">
        <v>5522</v>
      </c>
      <c r="E800" s="84">
        <v>6544</v>
      </c>
    </row>
    <row r="801" spans="1:5" ht="15.7" x14ac:dyDescent="0.25">
      <c r="A801" s="14"/>
      <c r="B801" s="144"/>
      <c r="C801" s="178"/>
      <c r="D801" s="110"/>
      <c r="E801" s="110"/>
    </row>
    <row r="802" spans="1:5" ht="55.6" x14ac:dyDescent="0.3">
      <c r="A802" s="49" t="s">
        <v>620</v>
      </c>
      <c r="B802" s="174" t="s">
        <v>196</v>
      </c>
      <c r="C802" s="172"/>
      <c r="D802" s="111">
        <f>D803+D816</f>
        <v>9762</v>
      </c>
      <c r="E802" s="111">
        <f>E803+E816</f>
        <v>10430</v>
      </c>
    </row>
    <row r="803" spans="1:5" ht="47.05" x14ac:dyDescent="0.25">
      <c r="A803" s="6" t="s">
        <v>467</v>
      </c>
      <c r="B803" s="161" t="s">
        <v>197</v>
      </c>
      <c r="C803" s="161"/>
      <c r="D803" s="112">
        <f>D804+D812</f>
        <v>1462</v>
      </c>
      <c r="E803" s="112">
        <f>E804+E812</f>
        <v>1960</v>
      </c>
    </row>
    <row r="804" spans="1:5" ht="47.05" x14ac:dyDescent="0.25">
      <c r="A804" s="22" t="s">
        <v>67</v>
      </c>
      <c r="B804" s="143" t="s">
        <v>198</v>
      </c>
      <c r="C804" s="143"/>
      <c r="D804" s="114">
        <f>D805+D809</f>
        <v>1062</v>
      </c>
      <c r="E804" s="114">
        <f>E805+E809</f>
        <v>1560</v>
      </c>
    </row>
    <row r="805" spans="1:5" ht="31.4" x14ac:dyDescent="0.25">
      <c r="A805" s="14" t="s">
        <v>18</v>
      </c>
      <c r="B805" s="143" t="s">
        <v>198</v>
      </c>
      <c r="C805" s="143" t="s">
        <v>20</v>
      </c>
      <c r="D805" s="113">
        <f>D806</f>
        <v>222</v>
      </c>
      <c r="E805" s="113">
        <f>E806</f>
        <v>600</v>
      </c>
    </row>
    <row r="806" spans="1:5" ht="31.4" x14ac:dyDescent="0.25">
      <c r="A806" s="14" t="s">
        <v>28</v>
      </c>
      <c r="B806" s="143" t="s">
        <v>198</v>
      </c>
      <c r="C806" s="143" t="s">
        <v>0</v>
      </c>
      <c r="D806" s="113">
        <f>D807+D808</f>
        <v>222</v>
      </c>
      <c r="E806" s="113">
        <f>E807+E808</f>
        <v>600</v>
      </c>
    </row>
    <row r="807" spans="1:5" ht="47.05" x14ac:dyDescent="0.25">
      <c r="A807" s="14" t="s">
        <v>621</v>
      </c>
      <c r="B807" s="143" t="s">
        <v>198</v>
      </c>
      <c r="C807" s="143" t="s">
        <v>625</v>
      </c>
      <c r="D807" s="113">
        <v>132</v>
      </c>
      <c r="E807" s="113">
        <v>300</v>
      </c>
    </row>
    <row r="808" spans="1:5" ht="78.45" x14ac:dyDescent="0.25">
      <c r="A808" s="14" t="s">
        <v>622</v>
      </c>
      <c r="B808" s="143" t="s">
        <v>198</v>
      </c>
      <c r="C808" s="143" t="s">
        <v>626</v>
      </c>
      <c r="D808" s="113">
        <v>90</v>
      </c>
      <c r="E808" s="113">
        <v>300</v>
      </c>
    </row>
    <row r="809" spans="1:5" ht="15.7" x14ac:dyDescent="0.25">
      <c r="A809" s="14" t="s">
        <v>13</v>
      </c>
      <c r="B809" s="143" t="s">
        <v>198</v>
      </c>
      <c r="C809" s="143" t="s">
        <v>14</v>
      </c>
      <c r="D809" s="113">
        <f>D810</f>
        <v>840</v>
      </c>
      <c r="E809" s="113">
        <f>E810</f>
        <v>960</v>
      </c>
    </row>
    <row r="810" spans="1:5" ht="47.05" x14ac:dyDescent="0.25">
      <c r="A810" s="42" t="s">
        <v>367</v>
      </c>
      <c r="B810" s="143" t="s">
        <v>198</v>
      </c>
      <c r="C810" s="143" t="s">
        <v>12</v>
      </c>
      <c r="D810" s="113">
        <f>D811</f>
        <v>840</v>
      </c>
      <c r="E810" s="113">
        <f>E811</f>
        <v>960</v>
      </c>
    </row>
    <row r="811" spans="1:5" ht="78.45" x14ac:dyDescent="0.25">
      <c r="A811" s="42" t="s">
        <v>623</v>
      </c>
      <c r="B811" s="143" t="s">
        <v>198</v>
      </c>
      <c r="C811" s="143" t="s">
        <v>627</v>
      </c>
      <c r="D811" s="113">
        <v>840</v>
      </c>
      <c r="E811" s="113">
        <v>960</v>
      </c>
    </row>
    <row r="812" spans="1:5" ht="31.4" x14ac:dyDescent="0.25">
      <c r="A812" s="22" t="s">
        <v>53</v>
      </c>
      <c r="B812" s="147" t="s">
        <v>468</v>
      </c>
      <c r="C812" s="147"/>
      <c r="D812" s="114">
        <f t="shared" ref="D812:E814" si="199">D813</f>
        <v>400</v>
      </c>
      <c r="E812" s="114">
        <f t="shared" si="199"/>
        <v>400</v>
      </c>
    </row>
    <row r="813" spans="1:5" ht="31.4" x14ac:dyDescent="0.25">
      <c r="A813" s="15" t="s">
        <v>18</v>
      </c>
      <c r="B813" s="143" t="s">
        <v>468</v>
      </c>
      <c r="C813" s="143" t="s">
        <v>20</v>
      </c>
      <c r="D813" s="113">
        <f t="shared" si="199"/>
        <v>400</v>
      </c>
      <c r="E813" s="113">
        <f t="shared" si="199"/>
        <v>400</v>
      </c>
    </row>
    <row r="814" spans="1:5" ht="31.4" x14ac:dyDescent="0.25">
      <c r="A814" s="15" t="s">
        <v>28</v>
      </c>
      <c r="B814" s="143" t="s">
        <v>468</v>
      </c>
      <c r="C814" s="143" t="s">
        <v>0</v>
      </c>
      <c r="D814" s="113">
        <f t="shared" si="199"/>
        <v>400</v>
      </c>
      <c r="E814" s="113">
        <f t="shared" si="199"/>
        <v>400</v>
      </c>
    </row>
    <row r="815" spans="1:5" ht="78.45" x14ac:dyDescent="0.25">
      <c r="A815" s="14" t="s">
        <v>622</v>
      </c>
      <c r="B815" s="143" t="s">
        <v>468</v>
      </c>
      <c r="C815" s="143" t="s">
        <v>626</v>
      </c>
      <c r="D815" s="113">
        <v>400</v>
      </c>
      <c r="E815" s="113">
        <v>400</v>
      </c>
    </row>
    <row r="816" spans="1:5" ht="31.4" x14ac:dyDescent="0.25">
      <c r="A816" s="6" t="s">
        <v>469</v>
      </c>
      <c r="B816" s="138" t="s">
        <v>199</v>
      </c>
      <c r="C816" s="131"/>
      <c r="D816" s="115">
        <f>D817+D821+D825</f>
        <v>8300</v>
      </c>
      <c r="E816" s="115">
        <f>E817+E821+E825</f>
        <v>8470</v>
      </c>
    </row>
    <row r="817" spans="1:5" ht="31.4" x14ac:dyDescent="0.25">
      <c r="A817" s="22" t="s">
        <v>214</v>
      </c>
      <c r="B817" s="147" t="s">
        <v>470</v>
      </c>
      <c r="C817" s="147"/>
      <c r="D817" s="114">
        <f t="shared" ref="D817:E819" si="200">D818</f>
        <v>7800</v>
      </c>
      <c r="E817" s="114">
        <f t="shared" si="200"/>
        <v>7900</v>
      </c>
    </row>
    <row r="818" spans="1:5" ht="15.7" x14ac:dyDescent="0.25">
      <c r="A818" s="14" t="s">
        <v>13</v>
      </c>
      <c r="B818" s="143" t="s">
        <v>470</v>
      </c>
      <c r="C818" s="143" t="s">
        <v>14</v>
      </c>
      <c r="D818" s="113">
        <f t="shared" si="200"/>
        <v>7800</v>
      </c>
      <c r="E818" s="113">
        <f t="shared" si="200"/>
        <v>7900</v>
      </c>
    </row>
    <row r="819" spans="1:5" ht="47.05" x14ac:dyDescent="0.25">
      <c r="A819" s="42" t="s">
        <v>367</v>
      </c>
      <c r="B819" s="143" t="s">
        <v>470</v>
      </c>
      <c r="C819" s="143" t="s">
        <v>12</v>
      </c>
      <c r="D819" s="113">
        <f t="shared" si="200"/>
        <v>7800</v>
      </c>
      <c r="E819" s="113">
        <f t="shared" si="200"/>
        <v>7900</v>
      </c>
    </row>
    <row r="820" spans="1:5" ht="47.05" x14ac:dyDescent="0.25">
      <c r="A820" s="42" t="s">
        <v>624</v>
      </c>
      <c r="B820" s="143" t="s">
        <v>470</v>
      </c>
      <c r="C820" s="143" t="s">
        <v>628</v>
      </c>
      <c r="D820" s="113">
        <v>7800</v>
      </c>
      <c r="E820" s="113">
        <v>7900</v>
      </c>
    </row>
    <row r="821" spans="1:5" ht="31.4" x14ac:dyDescent="0.25">
      <c r="A821" s="8" t="s">
        <v>156</v>
      </c>
      <c r="B821" s="147" t="s">
        <v>200</v>
      </c>
      <c r="C821" s="147"/>
      <c r="D821" s="114">
        <f t="shared" ref="D821:E823" si="201">D822</f>
        <v>150</v>
      </c>
      <c r="E821" s="114">
        <f t="shared" si="201"/>
        <v>170</v>
      </c>
    </row>
    <row r="822" spans="1:5" ht="31.4" x14ac:dyDescent="0.25">
      <c r="A822" s="15" t="s">
        <v>18</v>
      </c>
      <c r="B822" s="143" t="s">
        <v>200</v>
      </c>
      <c r="C822" s="143" t="s">
        <v>20</v>
      </c>
      <c r="D822" s="113">
        <f t="shared" si="201"/>
        <v>150</v>
      </c>
      <c r="E822" s="113">
        <f t="shared" si="201"/>
        <v>170</v>
      </c>
    </row>
    <row r="823" spans="1:5" ht="31.4" x14ac:dyDescent="0.25">
      <c r="A823" s="15" t="s">
        <v>28</v>
      </c>
      <c r="B823" s="143" t="s">
        <v>200</v>
      </c>
      <c r="C823" s="143" t="s">
        <v>0</v>
      </c>
      <c r="D823" s="113">
        <f t="shared" si="201"/>
        <v>150</v>
      </c>
      <c r="E823" s="113">
        <f t="shared" si="201"/>
        <v>170</v>
      </c>
    </row>
    <row r="824" spans="1:5" ht="78.45" x14ac:dyDescent="0.25">
      <c r="A824" s="14" t="s">
        <v>622</v>
      </c>
      <c r="B824" s="143" t="s">
        <v>200</v>
      </c>
      <c r="C824" s="143" t="s">
        <v>626</v>
      </c>
      <c r="D824" s="113">
        <v>150</v>
      </c>
      <c r="E824" s="113">
        <v>170</v>
      </c>
    </row>
    <row r="825" spans="1:5" ht="31.4" x14ac:dyDescent="0.25">
      <c r="A825" s="8" t="s">
        <v>471</v>
      </c>
      <c r="B825" s="147" t="s">
        <v>201</v>
      </c>
      <c r="C825" s="147"/>
      <c r="D825" s="114">
        <f t="shared" ref="D825:E827" si="202">D826</f>
        <v>350</v>
      </c>
      <c r="E825" s="114">
        <f t="shared" si="202"/>
        <v>400</v>
      </c>
    </row>
    <row r="826" spans="1:5" ht="31.4" x14ac:dyDescent="0.25">
      <c r="A826" s="15" t="s">
        <v>18</v>
      </c>
      <c r="B826" s="143" t="s">
        <v>201</v>
      </c>
      <c r="C826" s="143" t="s">
        <v>20</v>
      </c>
      <c r="D826" s="113">
        <f t="shared" si="202"/>
        <v>350</v>
      </c>
      <c r="E826" s="113">
        <f t="shared" si="202"/>
        <v>400</v>
      </c>
    </row>
    <row r="827" spans="1:5" ht="31.4" x14ac:dyDescent="0.25">
      <c r="A827" s="15" t="s">
        <v>28</v>
      </c>
      <c r="B827" s="143" t="s">
        <v>201</v>
      </c>
      <c r="C827" s="143" t="s">
        <v>0</v>
      </c>
      <c r="D827" s="113">
        <f t="shared" si="202"/>
        <v>350</v>
      </c>
      <c r="E827" s="113">
        <f t="shared" si="202"/>
        <v>400</v>
      </c>
    </row>
    <row r="828" spans="1:5" ht="78.45" x14ac:dyDescent="0.25">
      <c r="A828" s="14" t="s">
        <v>622</v>
      </c>
      <c r="B828" s="143" t="s">
        <v>201</v>
      </c>
      <c r="C828" s="143" t="s">
        <v>626</v>
      </c>
      <c r="D828" s="113">
        <v>350</v>
      </c>
      <c r="E828" s="113">
        <v>400</v>
      </c>
    </row>
    <row r="829" spans="1:5" s="36" customFormat="1" ht="37.1" x14ac:dyDescent="0.3">
      <c r="A829" s="50" t="s">
        <v>592</v>
      </c>
      <c r="B829" s="179" t="s">
        <v>158</v>
      </c>
      <c r="C829" s="148"/>
      <c r="D829" s="116">
        <f>D830+D846</f>
        <v>164686</v>
      </c>
      <c r="E829" s="116">
        <f>E830+E846</f>
        <v>176778</v>
      </c>
    </row>
    <row r="830" spans="1:5" s="36" customFormat="1" ht="31.4" x14ac:dyDescent="0.25">
      <c r="A830" s="6" t="s">
        <v>594</v>
      </c>
      <c r="B830" s="138" t="s">
        <v>159</v>
      </c>
      <c r="C830" s="148"/>
      <c r="D830" s="80">
        <f>D831+D837+D842</f>
        <v>27863</v>
      </c>
      <c r="E830" s="80">
        <f>E831+E837+E842</f>
        <v>27863</v>
      </c>
    </row>
    <row r="831" spans="1:5" s="36" customFormat="1" ht="31.4" x14ac:dyDescent="0.25">
      <c r="A831" s="31" t="s">
        <v>160</v>
      </c>
      <c r="B831" s="152" t="s">
        <v>161</v>
      </c>
      <c r="C831" s="148"/>
      <c r="D831" s="82">
        <f t="shared" ref="D831:E831" si="203">D832</f>
        <v>3646</v>
      </c>
      <c r="E831" s="82">
        <f t="shared" si="203"/>
        <v>3646</v>
      </c>
    </row>
    <row r="832" spans="1:5" s="36" customFormat="1" ht="31.4" x14ac:dyDescent="0.25">
      <c r="A832" s="16" t="s">
        <v>18</v>
      </c>
      <c r="B832" s="151" t="s">
        <v>161</v>
      </c>
      <c r="C832" s="151" t="s">
        <v>20</v>
      </c>
      <c r="D832" s="76">
        <f t="shared" ref="D832:E832" si="204">D833+D835</f>
        <v>3646</v>
      </c>
      <c r="E832" s="76">
        <f t="shared" si="204"/>
        <v>3646</v>
      </c>
    </row>
    <row r="833" spans="1:5" s="36" customFormat="1" ht="15.7" x14ac:dyDescent="0.25">
      <c r="A833" s="16" t="s">
        <v>25</v>
      </c>
      <c r="B833" s="151" t="s">
        <v>161</v>
      </c>
      <c r="C833" s="151" t="s">
        <v>26</v>
      </c>
      <c r="D833" s="76">
        <f t="shared" ref="D833:E833" si="205">D834</f>
        <v>3548</v>
      </c>
      <c r="E833" s="76">
        <f t="shared" si="205"/>
        <v>3548</v>
      </c>
    </row>
    <row r="834" spans="1:5" s="36" customFormat="1" ht="15.7" x14ac:dyDescent="0.25">
      <c r="A834" s="16" t="s">
        <v>85</v>
      </c>
      <c r="B834" s="151" t="s">
        <v>161</v>
      </c>
      <c r="C834" s="151" t="s">
        <v>86</v>
      </c>
      <c r="D834" s="76">
        <f t="shared" ref="D834:E834" si="206">280+260+3008</f>
        <v>3548</v>
      </c>
      <c r="E834" s="76">
        <f t="shared" si="206"/>
        <v>3548</v>
      </c>
    </row>
    <row r="835" spans="1:5" s="36" customFormat="1" ht="15.7" x14ac:dyDescent="0.25">
      <c r="A835" s="16" t="s">
        <v>19</v>
      </c>
      <c r="B835" s="151" t="s">
        <v>161</v>
      </c>
      <c r="C835" s="151" t="s">
        <v>21</v>
      </c>
      <c r="D835" s="76">
        <f t="shared" ref="D835:E835" si="207">D836</f>
        <v>98</v>
      </c>
      <c r="E835" s="76">
        <f t="shared" si="207"/>
        <v>98</v>
      </c>
    </row>
    <row r="836" spans="1:5" s="36" customFormat="1" ht="15.7" x14ac:dyDescent="0.25">
      <c r="A836" s="16" t="s">
        <v>87</v>
      </c>
      <c r="B836" s="151" t="s">
        <v>161</v>
      </c>
      <c r="C836" s="151" t="s">
        <v>88</v>
      </c>
      <c r="D836" s="76">
        <f>98</f>
        <v>98</v>
      </c>
      <c r="E836" s="76">
        <f>98</f>
        <v>98</v>
      </c>
    </row>
    <row r="837" spans="1:5" s="36" customFormat="1" ht="47.05" x14ac:dyDescent="0.25">
      <c r="A837" s="31" t="s">
        <v>163</v>
      </c>
      <c r="B837" s="152" t="s">
        <v>162</v>
      </c>
      <c r="C837" s="148"/>
      <c r="D837" s="82">
        <f>D839</f>
        <v>7217</v>
      </c>
      <c r="E837" s="82">
        <f>E839</f>
        <v>7217</v>
      </c>
    </row>
    <row r="838" spans="1:5" s="36" customFormat="1" ht="31.4" x14ac:dyDescent="0.25">
      <c r="A838" s="16" t="s">
        <v>105</v>
      </c>
      <c r="B838" s="151" t="s">
        <v>162</v>
      </c>
      <c r="C838" s="151" t="s">
        <v>80</v>
      </c>
      <c r="D838" s="76"/>
      <c r="E838" s="76"/>
    </row>
    <row r="839" spans="1:5" s="36" customFormat="1" ht="31.4" x14ac:dyDescent="0.25">
      <c r="A839" s="16" t="s">
        <v>18</v>
      </c>
      <c r="B839" s="151" t="s">
        <v>162</v>
      </c>
      <c r="C839" s="151" t="s">
        <v>20</v>
      </c>
      <c r="D839" s="76">
        <f t="shared" ref="D839:E840" si="208">D840</f>
        <v>7217</v>
      </c>
      <c r="E839" s="76">
        <f t="shared" si="208"/>
        <v>7217</v>
      </c>
    </row>
    <row r="840" spans="1:5" s="36" customFormat="1" ht="15.7" x14ac:dyDescent="0.25">
      <c r="A840" s="16" t="s">
        <v>25</v>
      </c>
      <c r="B840" s="151" t="s">
        <v>162</v>
      </c>
      <c r="C840" s="151" t="s">
        <v>26</v>
      </c>
      <c r="D840" s="76">
        <f t="shared" si="208"/>
        <v>7217</v>
      </c>
      <c r="E840" s="76">
        <f t="shared" si="208"/>
        <v>7217</v>
      </c>
    </row>
    <row r="841" spans="1:5" s="36" customFormat="1" ht="15.7" x14ac:dyDescent="0.25">
      <c r="A841" s="16" t="s">
        <v>85</v>
      </c>
      <c r="B841" s="151" t="s">
        <v>162</v>
      </c>
      <c r="C841" s="151" t="s">
        <v>86</v>
      </c>
      <c r="D841" s="76">
        <f t="shared" ref="D841:E841" si="209">3404+200+3613</f>
        <v>7217</v>
      </c>
      <c r="E841" s="76">
        <f t="shared" si="209"/>
        <v>7217</v>
      </c>
    </row>
    <row r="842" spans="1:5" s="36" customFormat="1" ht="15.7" x14ac:dyDescent="0.25">
      <c r="A842" s="31" t="s">
        <v>378</v>
      </c>
      <c r="B842" s="152" t="s">
        <v>377</v>
      </c>
      <c r="C842" s="148"/>
      <c r="D842" s="82">
        <f t="shared" ref="D842:E844" si="210">D843</f>
        <v>17000</v>
      </c>
      <c r="E842" s="82">
        <f t="shared" si="210"/>
        <v>17000</v>
      </c>
    </row>
    <row r="843" spans="1:5" s="36" customFormat="1" ht="31.4" x14ac:dyDescent="0.25">
      <c r="A843" s="16" t="s">
        <v>18</v>
      </c>
      <c r="B843" s="151" t="s">
        <v>377</v>
      </c>
      <c r="C843" s="151" t="s">
        <v>20</v>
      </c>
      <c r="D843" s="82">
        <f t="shared" si="210"/>
        <v>17000</v>
      </c>
      <c r="E843" s="82">
        <f t="shared" si="210"/>
        <v>17000</v>
      </c>
    </row>
    <row r="844" spans="1:5" s="36" customFormat="1" ht="15.7" x14ac:dyDescent="0.25">
      <c r="A844" s="16" t="s">
        <v>25</v>
      </c>
      <c r="B844" s="151" t="s">
        <v>377</v>
      </c>
      <c r="C844" s="151" t="s">
        <v>26</v>
      </c>
      <c r="D844" s="76">
        <f t="shared" si="210"/>
        <v>17000</v>
      </c>
      <c r="E844" s="76">
        <f t="shared" si="210"/>
        <v>17000</v>
      </c>
    </row>
    <row r="845" spans="1:5" s="36" customFormat="1" ht="15.7" x14ac:dyDescent="0.25">
      <c r="A845" s="16" t="s">
        <v>85</v>
      </c>
      <c r="B845" s="151" t="s">
        <v>377</v>
      </c>
      <c r="C845" s="151" t="s">
        <v>86</v>
      </c>
      <c r="D845" s="76">
        <f t="shared" ref="D845:E845" si="211">1000+16000</f>
        <v>17000</v>
      </c>
      <c r="E845" s="76">
        <f t="shared" si="211"/>
        <v>17000</v>
      </c>
    </row>
    <row r="846" spans="1:5" s="36" customFormat="1" ht="42.1" customHeight="1" x14ac:dyDescent="0.25">
      <c r="A846" s="18" t="s">
        <v>593</v>
      </c>
      <c r="B846" s="166" t="s">
        <v>595</v>
      </c>
      <c r="C846" s="148"/>
      <c r="D846" s="80">
        <f>D847+D851+D855+D859</f>
        <v>136823</v>
      </c>
      <c r="E846" s="80">
        <f>E847+E851+E855+E859</f>
        <v>148915</v>
      </c>
    </row>
    <row r="847" spans="1:5" s="36" customFormat="1" ht="24.8" customHeight="1" x14ac:dyDescent="0.3">
      <c r="A847" s="19" t="s">
        <v>596</v>
      </c>
      <c r="B847" s="152" t="s">
        <v>597</v>
      </c>
      <c r="C847" s="166"/>
      <c r="D847" s="82">
        <f t="shared" ref="D847:E859" si="212">D848</f>
        <v>82723</v>
      </c>
      <c r="E847" s="82">
        <f t="shared" si="212"/>
        <v>80000</v>
      </c>
    </row>
    <row r="848" spans="1:5" s="36" customFormat="1" ht="24.1" customHeight="1" x14ac:dyDescent="0.25">
      <c r="A848" s="10" t="s">
        <v>22</v>
      </c>
      <c r="B848" s="151" t="s">
        <v>597</v>
      </c>
      <c r="C848" s="180">
        <v>200</v>
      </c>
      <c r="D848" s="76">
        <f t="shared" si="212"/>
        <v>82723</v>
      </c>
      <c r="E848" s="76">
        <f t="shared" si="212"/>
        <v>80000</v>
      </c>
    </row>
    <row r="849" spans="1:5" s="36" customFormat="1" ht="31.4" x14ac:dyDescent="0.25">
      <c r="A849" s="10" t="s">
        <v>17</v>
      </c>
      <c r="B849" s="151" t="s">
        <v>597</v>
      </c>
      <c r="C849" s="180">
        <v>240</v>
      </c>
      <c r="D849" s="76">
        <f t="shared" si="212"/>
        <v>82723</v>
      </c>
      <c r="E849" s="76">
        <f t="shared" si="212"/>
        <v>80000</v>
      </c>
    </row>
    <row r="850" spans="1:5" s="36" customFormat="1" ht="31.4" x14ac:dyDescent="0.25">
      <c r="A850" s="10" t="s">
        <v>79</v>
      </c>
      <c r="B850" s="151" t="s">
        <v>597</v>
      </c>
      <c r="C850" s="180">
        <v>244</v>
      </c>
      <c r="D850" s="76">
        <v>82723</v>
      </c>
      <c r="E850" s="76">
        <v>80000</v>
      </c>
    </row>
    <row r="851" spans="1:5" s="36" customFormat="1" ht="16.399999999999999" x14ac:dyDescent="0.3">
      <c r="A851" s="19" t="s">
        <v>598</v>
      </c>
      <c r="B851" s="152" t="s">
        <v>599</v>
      </c>
      <c r="C851" s="166"/>
      <c r="D851" s="82">
        <f t="shared" si="212"/>
        <v>54000</v>
      </c>
      <c r="E851" s="82">
        <f t="shared" si="212"/>
        <v>56000</v>
      </c>
    </row>
    <row r="852" spans="1:5" s="36" customFormat="1" ht="15.7" x14ac:dyDescent="0.25">
      <c r="A852" s="10" t="s">
        <v>22</v>
      </c>
      <c r="B852" s="151" t="s">
        <v>599</v>
      </c>
      <c r="C852" s="180">
        <v>200</v>
      </c>
      <c r="D852" s="76">
        <f t="shared" si="212"/>
        <v>54000</v>
      </c>
      <c r="E852" s="76">
        <f t="shared" si="212"/>
        <v>56000</v>
      </c>
    </row>
    <row r="853" spans="1:5" s="36" customFormat="1" ht="31.4" x14ac:dyDescent="0.25">
      <c r="A853" s="10" t="s">
        <v>17</v>
      </c>
      <c r="B853" s="151" t="s">
        <v>599</v>
      </c>
      <c r="C853" s="180">
        <v>240</v>
      </c>
      <c r="D853" s="76">
        <f t="shared" si="212"/>
        <v>54000</v>
      </c>
      <c r="E853" s="76">
        <f t="shared" si="212"/>
        <v>56000</v>
      </c>
    </row>
    <row r="854" spans="1:5" s="36" customFormat="1" ht="31.4" x14ac:dyDescent="0.25">
      <c r="A854" s="10" t="s">
        <v>79</v>
      </c>
      <c r="B854" s="151" t="s">
        <v>599</v>
      </c>
      <c r="C854" s="180">
        <v>244</v>
      </c>
      <c r="D854" s="76">
        <v>54000</v>
      </c>
      <c r="E854" s="76">
        <v>56000</v>
      </c>
    </row>
    <row r="855" spans="1:5" s="36" customFormat="1" ht="22.45" customHeight="1" x14ac:dyDescent="0.3">
      <c r="A855" s="19" t="s">
        <v>600</v>
      </c>
      <c r="B855" s="152" t="s">
        <v>601</v>
      </c>
      <c r="C855" s="180"/>
      <c r="D855" s="82">
        <f t="shared" si="212"/>
        <v>100</v>
      </c>
      <c r="E855" s="82">
        <f t="shared" si="212"/>
        <v>100</v>
      </c>
    </row>
    <row r="856" spans="1:5" s="36" customFormat="1" ht="15.7" x14ac:dyDescent="0.25">
      <c r="A856" s="10" t="s">
        <v>22</v>
      </c>
      <c r="B856" s="151" t="s">
        <v>601</v>
      </c>
      <c r="C856" s="180">
        <v>200</v>
      </c>
      <c r="D856" s="76">
        <f t="shared" si="212"/>
        <v>100</v>
      </c>
      <c r="E856" s="76">
        <f t="shared" si="212"/>
        <v>100</v>
      </c>
    </row>
    <row r="857" spans="1:5" s="36" customFormat="1" ht="31.4" x14ac:dyDescent="0.25">
      <c r="A857" s="10" t="s">
        <v>17</v>
      </c>
      <c r="B857" s="151" t="s">
        <v>601</v>
      </c>
      <c r="C857" s="180">
        <v>240</v>
      </c>
      <c r="D857" s="76">
        <f t="shared" si="212"/>
        <v>100</v>
      </c>
      <c r="E857" s="76">
        <f t="shared" si="212"/>
        <v>100</v>
      </c>
    </row>
    <row r="858" spans="1:5" s="36" customFormat="1" ht="31.4" x14ac:dyDescent="0.25">
      <c r="A858" s="10" t="s">
        <v>79</v>
      </c>
      <c r="B858" s="151" t="s">
        <v>601</v>
      </c>
      <c r="C858" s="180">
        <v>244</v>
      </c>
      <c r="D858" s="76">
        <v>100</v>
      </c>
      <c r="E858" s="76">
        <v>100</v>
      </c>
    </row>
    <row r="859" spans="1:5" s="36" customFormat="1" ht="32.799999999999997" x14ac:dyDescent="0.3">
      <c r="A859" s="19" t="s">
        <v>602</v>
      </c>
      <c r="B859" s="152" t="s">
        <v>603</v>
      </c>
      <c r="C859" s="180"/>
      <c r="D859" s="82">
        <f t="shared" si="212"/>
        <v>0</v>
      </c>
      <c r="E859" s="82">
        <f t="shared" si="212"/>
        <v>12815</v>
      </c>
    </row>
    <row r="860" spans="1:5" s="36" customFormat="1" ht="15.7" x14ac:dyDescent="0.25">
      <c r="A860" s="53" t="s">
        <v>366</v>
      </c>
      <c r="B860" s="151" t="s">
        <v>603</v>
      </c>
      <c r="C860" s="180">
        <v>400</v>
      </c>
      <c r="D860" s="76">
        <f t="shared" ref="D860:E861" si="213">D861</f>
        <v>0</v>
      </c>
      <c r="E860" s="76">
        <f t="shared" si="213"/>
        <v>12815</v>
      </c>
    </row>
    <row r="861" spans="1:5" s="36" customFormat="1" ht="15.7" x14ac:dyDescent="0.25">
      <c r="A861" s="16" t="s">
        <v>36</v>
      </c>
      <c r="B861" s="151" t="s">
        <v>603</v>
      </c>
      <c r="C861" s="180">
        <v>410</v>
      </c>
      <c r="D861" s="76">
        <f t="shared" si="213"/>
        <v>0</v>
      </c>
      <c r="E861" s="76">
        <f t="shared" si="213"/>
        <v>12815</v>
      </c>
    </row>
    <row r="862" spans="1:5" s="36" customFormat="1" ht="31.4" x14ac:dyDescent="0.25">
      <c r="A862" s="16" t="s">
        <v>98</v>
      </c>
      <c r="B862" s="151" t="s">
        <v>603</v>
      </c>
      <c r="C862" s="180">
        <v>414</v>
      </c>
      <c r="D862" s="76">
        <v>0</v>
      </c>
      <c r="E862" s="76">
        <v>12815</v>
      </c>
    </row>
    <row r="863" spans="1:5" ht="37.1" x14ac:dyDescent="0.3">
      <c r="A863" s="54" t="s">
        <v>805</v>
      </c>
      <c r="B863" s="174" t="s">
        <v>188</v>
      </c>
      <c r="C863" s="172"/>
      <c r="D863" s="117">
        <f>D864+D868+D880+D895</f>
        <v>586326</v>
      </c>
      <c r="E863" s="117">
        <f>E864+E868+E880+E895</f>
        <v>588440</v>
      </c>
    </row>
    <row r="864" spans="1:5" s="36" customFormat="1" ht="15.7" x14ac:dyDescent="0.25">
      <c r="A864" s="6" t="s">
        <v>776</v>
      </c>
      <c r="B864" s="138" t="s">
        <v>777</v>
      </c>
      <c r="C864" s="148"/>
      <c r="D864" s="80">
        <f t="shared" ref="D864:E866" si="214">D865</f>
        <v>39950</v>
      </c>
      <c r="E864" s="80">
        <f t="shared" si="214"/>
        <v>39950</v>
      </c>
    </row>
    <row r="865" spans="1:5" s="36" customFormat="1" ht="31.4" x14ac:dyDescent="0.25">
      <c r="A865" s="6" t="s">
        <v>778</v>
      </c>
      <c r="B865" s="138" t="s">
        <v>779</v>
      </c>
      <c r="C865" s="148"/>
      <c r="D865" s="80">
        <f t="shared" si="214"/>
        <v>39950</v>
      </c>
      <c r="E865" s="80">
        <f t="shared" si="214"/>
        <v>39950</v>
      </c>
    </row>
    <row r="866" spans="1:5" s="36" customFormat="1" ht="15.7" x14ac:dyDescent="0.25">
      <c r="A866" s="53" t="s">
        <v>781</v>
      </c>
      <c r="B866" s="180" t="s">
        <v>779</v>
      </c>
      <c r="C866" s="180">
        <v>700</v>
      </c>
      <c r="D866" s="76">
        <f t="shared" si="214"/>
        <v>39950</v>
      </c>
      <c r="E866" s="76">
        <f t="shared" si="214"/>
        <v>39950</v>
      </c>
    </row>
    <row r="867" spans="1:5" s="36" customFormat="1" ht="15.7" x14ac:dyDescent="0.25">
      <c r="A867" s="53" t="s">
        <v>780</v>
      </c>
      <c r="B867" s="180" t="s">
        <v>779</v>
      </c>
      <c r="C867" s="180">
        <v>730</v>
      </c>
      <c r="D867" s="76">
        <v>39950</v>
      </c>
      <c r="E867" s="76">
        <v>39950</v>
      </c>
    </row>
    <row r="868" spans="1:5" s="36" customFormat="1" ht="15.7" x14ac:dyDescent="0.25">
      <c r="A868" s="6" t="s">
        <v>89</v>
      </c>
      <c r="B868" s="138" t="s">
        <v>164</v>
      </c>
      <c r="C868" s="148"/>
      <c r="D868" s="80">
        <f t="shared" ref="D868:E868" si="215">D869</f>
        <v>4001</v>
      </c>
      <c r="E868" s="80">
        <f t="shared" si="215"/>
        <v>4001</v>
      </c>
    </row>
    <row r="869" spans="1:5" s="36" customFormat="1" ht="47.05" x14ac:dyDescent="0.25">
      <c r="A869" s="6" t="s">
        <v>472</v>
      </c>
      <c r="B869" s="138" t="s">
        <v>423</v>
      </c>
      <c r="C869" s="148"/>
      <c r="D869" s="80">
        <f t="shared" ref="D869:E869" si="216">D870+D874</f>
        <v>4001</v>
      </c>
      <c r="E869" s="80">
        <f t="shared" si="216"/>
        <v>4001</v>
      </c>
    </row>
    <row r="870" spans="1:5" s="36" customFormat="1" ht="15.7" x14ac:dyDescent="0.25">
      <c r="A870" s="13" t="s">
        <v>422</v>
      </c>
      <c r="B870" s="152" t="s">
        <v>424</v>
      </c>
      <c r="C870" s="148"/>
      <c r="D870" s="82">
        <f t="shared" ref="D870:E872" si="217">D871</f>
        <v>600</v>
      </c>
      <c r="E870" s="82">
        <f t="shared" si="217"/>
        <v>600</v>
      </c>
    </row>
    <row r="871" spans="1:5" s="36" customFormat="1" ht="15.7" x14ac:dyDescent="0.25">
      <c r="A871" s="10" t="s">
        <v>22</v>
      </c>
      <c r="B871" s="151" t="s">
        <v>424</v>
      </c>
      <c r="C871" s="151" t="s">
        <v>15</v>
      </c>
      <c r="D871" s="76">
        <f t="shared" si="217"/>
        <v>600</v>
      </c>
      <c r="E871" s="76">
        <f t="shared" si="217"/>
        <v>600</v>
      </c>
    </row>
    <row r="872" spans="1:5" s="36" customFormat="1" ht="31.4" x14ac:dyDescent="0.25">
      <c r="A872" s="10" t="s">
        <v>17</v>
      </c>
      <c r="B872" s="151" t="s">
        <v>424</v>
      </c>
      <c r="C872" s="151" t="s">
        <v>16</v>
      </c>
      <c r="D872" s="76">
        <f t="shared" si="217"/>
        <v>600</v>
      </c>
      <c r="E872" s="76">
        <f t="shared" si="217"/>
        <v>600</v>
      </c>
    </row>
    <row r="873" spans="1:5" s="36" customFormat="1" ht="31.4" x14ac:dyDescent="0.25">
      <c r="A873" s="10" t="s">
        <v>79</v>
      </c>
      <c r="B873" s="151" t="s">
        <v>424</v>
      </c>
      <c r="C873" s="151" t="s">
        <v>80</v>
      </c>
      <c r="D873" s="76">
        <v>600</v>
      </c>
      <c r="E873" s="76">
        <v>600</v>
      </c>
    </row>
    <row r="874" spans="1:5" s="36" customFormat="1" ht="62.75" x14ac:dyDescent="0.25">
      <c r="A874" s="13" t="s">
        <v>3</v>
      </c>
      <c r="B874" s="151" t="s">
        <v>425</v>
      </c>
      <c r="C874" s="148"/>
      <c r="D874" s="82">
        <f t="shared" ref="D874:E875" si="218">D875</f>
        <v>3401</v>
      </c>
      <c r="E874" s="82">
        <f t="shared" si="218"/>
        <v>3401</v>
      </c>
    </row>
    <row r="875" spans="1:5" s="36" customFormat="1" ht="47.05" x14ac:dyDescent="0.25">
      <c r="A875" s="10" t="s">
        <v>30</v>
      </c>
      <c r="B875" s="151" t="s">
        <v>425</v>
      </c>
      <c r="C875" s="151" t="s">
        <v>31</v>
      </c>
      <c r="D875" s="76">
        <f t="shared" si="218"/>
        <v>3401</v>
      </c>
      <c r="E875" s="76">
        <f t="shared" si="218"/>
        <v>3401</v>
      </c>
    </row>
    <row r="876" spans="1:5" s="36" customFormat="1" ht="15.7" x14ac:dyDescent="0.25">
      <c r="A876" s="10" t="s">
        <v>8</v>
      </c>
      <c r="B876" s="151" t="s">
        <v>425</v>
      </c>
      <c r="C876" s="151" t="s">
        <v>66</v>
      </c>
      <c r="D876" s="76">
        <f>D877+D878+D879</f>
        <v>3401</v>
      </c>
      <c r="E876" s="76">
        <f>E877+E878+E879</f>
        <v>3401</v>
      </c>
    </row>
    <row r="877" spans="1:5" s="36" customFormat="1" ht="31.4" x14ac:dyDescent="0.25">
      <c r="A877" s="10" t="s">
        <v>75</v>
      </c>
      <c r="B877" s="151" t="s">
        <v>425</v>
      </c>
      <c r="C877" s="151" t="s">
        <v>76</v>
      </c>
      <c r="D877" s="76">
        <v>2612</v>
      </c>
      <c r="E877" s="76">
        <v>2612</v>
      </c>
    </row>
    <row r="878" spans="1:5" s="36" customFormat="1" ht="31.4" x14ac:dyDescent="0.2">
      <c r="A878" s="32" t="s">
        <v>77</v>
      </c>
      <c r="B878" s="151" t="s">
        <v>425</v>
      </c>
      <c r="C878" s="151" t="s">
        <v>78</v>
      </c>
      <c r="D878" s="76"/>
      <c r="E878" s="76"/>
    </row>
    <row r="879" spans="1:5" s="36" customFormat="1" ht="31.4" x14ac:dyDescent="0.25">
      <c r="A879" s="10" t="s">
        <v>170</v>
      </c>
      <c r="B879" s="151" t="s">
        <v>425</v>
      </c>
      <c r="C879" s="151" t="s">
        <v>169</v>
      </c>
      <c r="D879" s="76">
        <v>789</v>
      </c>
      <c r="E879" s="76">
        <v>789</v>
      </c>
    </row>
    <row r="880" spans="1:5" s="36" customFormat="1" ht="31.4" x14ac:dyDescent="0.25">
      <c r="A880" s="6" t="s">
        <v>155</v>
      </c>
      <c r="B880" s="138" t="s">
        <v>205</v>
      </c>
      <c r="C880" s="148"/>
      <c r="D880" s="80">
        <f>D882</f>
        <v>23793</v>
      </c>
      <c r="E880" s="80">
        <f>E882</f>
        <v>23793</v>
      </c>
    </row>
    <row r="881" spans="1:5" s="36" customFormat="1" ht="31.4" x14ac:dyDescent="0.25">
      <c r="A881" s="6" t="s">
        <v>815</v>
      </c>
      <c r="B881" s="138" t="s">
        <v>426</v>
      </c>
      <c r="C881" s="148"/>
      <c r="D881" s="80">
        <f>D882</f>
        <v>23793</v>
      </c>
      <c r="E881" s="80">
        <f>E882</f>
        <v>23793</v>
      </c>
    </row>
    <row r="882" spans="1:5" s="36" customFormat="1" ht="15.7" x14ac:dyDescent="0.25">
      <c r="A882" s="13" t="s">
        <v>157</v>
      </c>
      <c r="B882" s="152" t="s">
        <v>427</v>
      </c>
      <c r="C882" s="148"/>
      <c r="D882" s="82">
        <f>D883+D888+D892</f>
        <v>23793</v>
      </c>
      <c r="E882" s="82">
        <f>E883+E888+E892</f>
        <v>23793</v>
      </c>
    </row>
    <row r="883" spans="1:5" s="36" customFormat="1" ht="47.05" x14ac:dyDescent="0.25">
      <c r="A883" s="10" t="s">
        <v>30</v>
      </c>
      <c r="B883" s="151" t="s">
        <v>427</v>
      </c>
      <c r="C883" s="151" t="s">
        <v>31</v>
      </c>
      <c r="D883" s="76">
        <f>D884</f>
        <v>20620</v>
      </c>
      <c r="E883" s="76">
        <f>E884</f>
        <v>20620</v>
      </c>
    </row>
    <row r="884" spans="1:5" s="36" customFormat="1" ht="15.7" x14ac:dyDescent="0.25">
      <c r="A884" s="10" t="s">
        <v>33</v>
      </c>
      <c r="B884" s="151" t="s">
        <v>427</v>
      </c>
      <c r="C884" s="151" t="s">
        <v>32</v>
      </c>
      <c r="D884" s="76">
        <f>D885+D886+D887</f>
        <v>20620</v>
      </c>
      <c r="E884" s="76">
        <f>E885+E886+E887</f>
        <v>20620</v>
      </c>
    </row>
    <row r="885" spans="1:5" s="36" customFormat="1" ht="15.7" x14ac:dyDescent="0.25">
      <c r="A885" s="10" t="s">
        <v>272</v>
      </c>
      <c r="B885" s="151" t="s">
        <v>427</v>
      </c>
      <c r="C885" s="151" t="s">
        <v>90</v>
      </c>
      <c r="D885" s="76">
        <v>12836</v>
      </c>
      <c r="E885" s="76">
        <v>12836</v>
      </c>
    </row>
    <row r="886" spans="1:5" s="36" customFormat="1" ht="15.7" x14ac:dyDescent="0.25">
      <c r="A886" s="10" t="s">
        <v>92</v>
      </c>
      <c r="B886" s="151" t="s">
        <v>427</v>
      </c>
      <c r="C886" s="151" t="s">
        <v>91</v>
      </c>
      <c r="D886" s="76">
        <v>3001</v>
      </c>
      <c r="E886" s="76">
        <v>3001</v>
      </c>
    </row>
    <row r="887" spans="1:5" s="36" customFormat="1" ht="31.4" x14ac:dyDescent="0.25">
      <c r="A887" s="10" t="s">
        <v>167</v>
      </c>
      <c r="B887" s="151" t="s">
        <v>427</v>
      </c>
      <c r="C887" s="151" t="s">
        <v>166</v>
      </c>
      <c r="D887" s="76">
        <v>4783</v>
      </c>
      <c r="E887" s="76">
        <v>4783</v>
      </c>
    </row>
    <row r="888" spans="1:5" s="36" customFormat="1" ht="15.7" x14ac:dyDescent="0.25">
      <c r="A888" s="10" t="s">
        <v>22</v>
      </c>
      <c r="B888" s="151" t="s">
        <v>427</v>
      </c>
      <c r="C888" s="151" t="s">
        <v>15</v>
      </c>
      <c r="D888" s="76">
        <f>D889</f>
        <v>3163</v>
      </c>
      <c r="E888" s="76">
        <f>E889</f>
        <v>3163</v>
      </c>
    </row>
    <row r="889" spans="1:5" s="36" customFormat="1" ht="31.4" x14ac:dyDescent="0.25">
      <c r="A889" s="10" t="s">
        <v>17</v>
      </c>
      <c r="B889" s="151" t="s">
        <v>427</v>
      </c>
      <c r="C889" s="151" t="s">
        <v>16</v>
      </c>
      <c r="D889" s="76">
        <f>D890+D891</f>
        <v>3163</v>
      </c>
      <c r="E889" s="76">
        <f>E890+E891</f>
        <v>3163</v>
      </c>
    </row>
    <row r="890" spans="1:5" s="36" customFormat="1" ht="31.4" x14ac:dyDescent="0.25">
      <c r="A890" s="16" t="s">
        <v>452</v>
      </c>
      <c r="B890" s="151" t="s">
        <v>427</v>
      </c>
      <c r="C890" s="151" t="s">
        <v>453</v>
      </c>
      <c r="D890" s="76">
        <v>1214</v>
      </c>
      <c r="E890" s="76">
        <v>1214</v>
      </c>
    </row>
    <row r="891" spans="1:5" s="36" customFormat="1" ht="31.4" x14ac:dyDescent="0.25">
      <c r="A891" s="10" t="s">
        <v>79</v>
      </c>
      <c r="B891" s="151" t="s">
        <v>427</v>
      </c>
      <c r="C891" s="151" t="s">
        <v>80</v>
      </c>
      <c r="D891" s="76">
        <f t="shared" ref="D891:E891" si="219">1749+200</f>
        <v>1949</v>
      </c>
      <c r="E891" s="76">
        <f t="shared" si="219"/>
        <v>1949</v>
      </c>
    </row>
    <row r="892" spans="1:5" s="36" customFormat="1" ht="15.7" x14ac:dyDescent="0.25">
      <c r="A892" s="16" t="s">
        <v>13</v>
      </c>
      <c r="B892" s="151" t="s">
        <v>427</v>
      </c>
      <c r="C892" s="151" t="s">
        <v>14</v>
      </c>
      <c r="D892" s="76">
        <f t="shared" ref="D892:E893" si="220">D893</f>
        <v>10</v>
      </c>
      <c r="E892" s="76">
        <f t="shared" si="220"/>
        <v>10</v>
      </c>
    </row>
    <row r="893" spans="1:5" s="36" customFormat="1" ht="15.7" x14ac:dyDescent="0.25">
      <c r="A893" s="10" t="s">
        <v>35</v>
      </c>
      <c r="B893" s="151" t="s">
        <v>427</v>
      </c>
      <c r="C893" s="151" t="s">
        <v>34</v>
      </c>
      <c r="D893" s="76">
        <f t="shared" si="220"/>
        <v>10</v>
      </c>
      <c r="E893" s="76">
        <f t="shared" si="220"/>
        <v>10</v>
      </c>
    </row>
    <row r="894" spans="1:5" s="36" customFormat="1" ht="15.7" x14ac:dyDescent="0.25">
      <c r="A894" s="10" t="s">
        <v>81</v>
      </c>
      <c r="B894" s="151" t="s">
        <v>427</v>
      </c>
      <c r="C894" s="151" t="s">
        <v>82</v>
      </c>
      <c r="D894" s="76">
        <v>10</v>
      </c>
      <c r="E894" s="76">
        <v>10</v>
      </c>
    </row>
    <row r="895" spans="1:5" s="36" customFormat="1" ht="15.7" x14ac:dyDescent="0.25">
      <c r="A895" s="6" t="s">
        <v>428</v>
      </c>
      <c r="B895" s="138" t="s">
        <v>429</v>
      </c>
      <c r="C895" s="148"/>
      <c r="D895" s="80">
        <f>D896+D908+D913</f>
        <v>518582</v>
      </c>
      <c r="E895" s="80">
        <f>E896+E908+E913</f>
        <v>520696</v>
      </c>
    </row>
    <row r="896" spans="1:5" s="36" customFormat="1" ht="15.7" x14ac:dyDescent="0.25">
      <c r="A896" s="6" t="s">
        <v>430</v>
      </c>
      <c r="B896" s="138" t="s">
        <v>433</v>
      </c>
      <c r="C896" s="148"/>
      <c r="D896" s="80">
        <f t="shared" ref="D896:E896" si="221">D897+D901</f>
        <v>16292</v>
      </c>
      <c r="E896" s="80">
        <f t="shared" si="221"/>
        <v>18065</v>
      </c>
    </row>
    <row r="897" spans="1:5" s="36" customFormat="1" ht="47.05" x14ac:dyDescent="0.25">
      <c r="A897" s="13" t="s">
        <v>431</v>
      </c>
      <c r="B897" s="142" t="s">
        <v>434</v>
      </c>
      <c r="C897" s="148"/>
      <c r="D897" s="82">
        <f t="shared" ref="D897:E899" si="222">D898</f>
        <v>1091</v>
      </c>
      <c r="E897" s="82">
        <f t="shared" si="222"/>
        <v>1660</v>
      </c>
    </row>
    <row r="898" spans="1:5" s="36" customFormat="1" ht="15.7" x14ac:dyDescent="0.25">
      <c r="A898" s="10" t="s">
        <v>22</v>
      </c>
      <c r="B898" s="144" t="s">
        <v>434</v>
      </c>
      <c r="C898" s="151" t="s">
        <v>15</v>
      </c>
      <c r="D898" s="76">
        <f t="shared" si="222"/>
        <v>1091</v>
      </c>
      <c r="E898" s="76">
        <f t="shared" si="222"/>
        <v>1660</v>
      </c>
    </row>
    <row r="899" spans="1:5" s="36" customFormat="1" ht="31.4" x14ac:dyDescent="0.25">
      <c r="A899" s="10" t="s">
        <v>17</v>
      </c>
      <c r="B899" s="144" t="s">
        <v>434</v>
      </c>
      <c r="C899" s="151" t="s">
        <v>16</v>
      </c>
      <c r="D899" s="76">
        <f t="shared" si="222"/>
        <v>1091</v>
      </c>
      <c r="E899" s="76">
        <f t="shared" si="222"/>
        <v>1660</v>
      </c>
    </row>
    <row r="900" spans="1:5" s="36" customFormat="1" ht="31.4" x14ac:dyDescent="0.25">
      <c r="A900" s="10" t="s">
        <v>79</v>
      </c>
      <c r="B900" s="144" t="s">
        <v>434</v>
      </c>
      <c r="C900" s="151" t="s">
        <v>80</v>
      </c>
      <c r="D900" s="76">
        <v>1091</v>
      </c>
      <c r="E900" s="76">
        <v>1660</v>
      </c>
    </row>
    <row r="901" spans="1:5" s="36" customFormat="1" ht="15.7" x14ac:dyDescent="0.25">
      <c r="A901" s="13" t="s">
        <v>550</v>
      </c>
      <c r="B901" s="142" t="s">
        <v>436</v>
      </c>
      <c r="C901" s="148"/>
      <c r="D901" s="76">
        <f t="shared" ref="D901:E901" si="223">D902+D905</f>
        <v>15201</v>
      </c>
      <c r="E901" s="76">
        <f t="shared" si="223"/>
        <v>16405</v>
      </c>
    </row>
    <row r="902" spans="1:5" s="36" customFormat="1" ht="15.7" x14ac:dyDescent="0.25">
      <c r="A902" s="10" t="s">
        <v>22</v>
      </c>
      <c r="B902" s="144" t="s">
        <v>436</v>
      </c>
      <c r="C902" s="151" t="s">
        <v>15</v>
      </c>
      <c r="D902" s="76">
        <f t="shared" ref="D902:E903" si="224">D903</f>
        <v>72</v>
      </c>
      <c r="E902" s="76">
        <f t="shared" si="224"/>
        <v>77</v>
      </c>
    </row>
    <row r="903" spans="1:5" s="36" customFormat="1" ht="31.4" x14ac:dyDescent="0.25">
      <c r="A903" s="10" t="s">
        <v>17</v>
      </c>
      <c r="B903" s="144" t="s">
        <v>436</v>
      </c>
      <c r="C903" s="151" t="s">
        <v>16</v>
      </c>
      <c r="D903" s="76">
        <f t="shared" si="224"/>
        <v>72</v>
      </c>
      <c r="E903" s="76">
        <f t="shared" si="224"/>
        <v>77</v>
      </c>
    </row>
    <row r="904" spans="1:5" s="36" customFormat="1" ht="31.4" x14ac:dyDescent="0.25">
      <c r="A904" s="10" t="s">
        <v>79</v>
      </c>
      <c r="B904" s="144" t="s">
        <v>436</v>
      </c>
      <c r="C904" s="151" t="s">
        <v>80</v>
      </c>
      <c r="D904" s="76">
        <v>72</v>
      </c>
      <c r="E904" s="76">
        <v>77</v>
      </c>
    </row>
    <row r="905" spans="1:5" s="36" customFormat="1" ht="15.7" x14ac:dyDescent="0.25">
      <c r="A905" s="10" t="s">
        <v>23</v>
      </c>
      <c r="B905" s="144" t="s">
        <v>436</v>
      </c>
      <c r="C905" s="151" t="s">
        <v>24</v>
      </c>
      <c r="D905" s="76">
        <f t="shared" ref="D905:E906" si="225">D906</f>
        <v>15129</v>
      </c>
      <c r="E905" s="76">
        <f t="shared" si="225"/>
        <v>16328</v>
      </c>
    </row>
    <row r="906" spans="1:5" s="36" customFormat="1" ht="15.7" x14ac:dyDescent="0.2">
      <c r="A906" s="32" t="s">
        <v>129</v>
      </c>
      <c r="B906" s="144" t="s">
        <v>436</v>
      </c>
      <c r="C906" s="151" t="s">
        <v>150</v>
      </c>
      <c r="D906" s="76">
        <f t="shared" si="225"/>
        <v>15129</v>
      </c>
      <c r="E906" s="76">
        <f t="shared" si="225"/>
        <v>16328</v>
      </c>
    </row>
    <row r="907" spans="1:5" s="36" customFormat="1" ht="31.4" x14ac:dyDescent="0.2">
      <c r="A907" s="32" t="s">
        <v>138</v>
      </c>
      <c r="B907" s="144" t="s">
        <v>436</v>
      </c>
      <c r="C907" s="151" t="s">
        <v>151</v>
      </c>
      <c r="D907" s="76">
        <v>15129</v>
      </c>
      <c r="E907" s="76">
        <v>16328</v>
      </c>
    </row>
    <row r="908" spans="1:5" s="36" customFormat="1" ht="31.4" x14ac:dyDescent="0.25">
      <c r="A908" s="6" t="s">
        <v>168</v>
      </c>
      <c r="B908" s="138" t="s">
        <v>432</v>
      </c>
      <c r="C908" s="148"/>
      <c r="D908" s="80">
        <f t="shared" ref="D908:E911" si="226">D909</f>
        <v>1396</v>
      </c>
      <c r="E908" s="80">
        <f t="shared" si="226"/>
        <v>1737</v>
      </c>
    </row>
    <row r="909" spans="1:5" s="36" customFormat="1" ht="15.7" x14ac:dyDescent="0.25">
      <c r="A909" s="13" t="s">
        <v>435</v>
      </c>
      <c r="B909" s="142" t="s">
        <v>437</v>
      </c>
      <c r="C909" s="148"/>
      <c r="D909" s="82">
        <f t="shared" si="226"/>
        <v>1396</v>
      </c>
      <c r="E909" s="82">
        <f t="shared" si="226"/>
        <v>1737</v>
      </c>
    </row>
    <row r="910" spans="1:5" s="36" customFormat="1" ht="15.7" x14ac:dyDescent="0.25">
      <c r="A910" s="10" t="s">
        <v>22</v>
      </c>
      <c r="B910" s="144" t="s">
        <v>437</v>
      </c>
      <c r="C910" s="151" t="s">
        <v>15</v>
      </c>
      <c r="D910" s="76">
        <f t="shared" si="226"/>
        <v>1396</v>
      </c>
      <c r="E910" s="76">
        <f t="shared" si="226"/>
        <v>1737</v>
      </c>
    </row>
    <row r="911" spans="1:5" s="36" customFormat="1" ht="31.4" x14ac:dyDescent="0.25">
      <c r="A911" s="10" t="s">
        <v>17</v>
      </c>
      <c r="B911" s="144" t="s">
        <v>437</v>
      </c>
      <c r="C911" s="151" t="s">
        <v>16</v>
      </c>
      <c r="D911" s="76">
        <f t="shared" si="226"/>
        <v>1396</v>
      </c>
      <c r="E911" s="76">
        <f t="shared" si="226"/>
        <v>1737</v>
      </c>
    </row>
    <row r="912" spans="1:5" s="36" customFormat="1" ht="31.4" x14ac:dyDescent="0.25">
      <c r="A912" s="10" t="s">
        <v>79</v>
      </c>
      <c r="B912" s="144" t="s">
        <v>437</v>
      </c>
      <c r="C912" s="151" t="s">
        <v>80</v>
      </c>
      <c r="D912" s="76">
        <v>1396</v>
      </c>
      <c r="E912" s="76">
        <v>1737</v>
      </c>
    </row>
    <row r="913" spans="1:5" s="36" customFormat="1" ht="31.4" x14ac:dyDescent="0.2">
      <c r="A913" s="56" t="s">
        <v>444</v>
      </c>
      <c r="B913" s="138" t="s">
        <v>438</v>
      </c>
      <c r="C913" s="148"/>
      <c r="D913" s="80">
        <f>D914+D928+D933+D947+D951+D955+D959+D964</f>
        <v>500894</v>
      </c>
      <c r="E913" s="80">
        <f>E914+E928+E933+E947+E951+E955+E959+E964</f>
        <v>500894</v>
      </c>
    </row>
    <row r="914" spans="1:5" s="59" customFormat="1" ht="32.799999999999997" x14ac:dyDescent="0.3">
      <c r="A914" s="7" t="s">
        <v>788</v>
      </c>
      <c r="B914" s="130" t="s">
        <v>789</v>
      </c>
      <c r="C914" s="131"/>
      <c r="D914" s="81">
        <f t="shared" ref="D914:E914" si="227">D915+D920+D924</f>
        <v>89707</v>
      </c>
      <c r="E914" s="81">
        <f t="shared" si="227"/>
        <v>89707</v>
      </c>
    </row>
    <row r="915" spans="1:5" s="57" customFormat="1" ht="47.05" x14ac:dyDescent="0.25">
      <c r="A915" s="9" t="s">
        <v>30</v>
      </c>
      <c r="B915" s="144" t="s">
        <v>789</v>
      </c>
      <c r="C915" s="151" t="s">
        <v>31</v>
      </c>
      <c r="D915" s="118">
        <f t="shared" ref="D915:E915" si="228">D916</f>
        <v>83039</v>
      </c>
      <c r="E915" s="118">
        <f t="shared" si="228"/>
        <v>83039</v>
      </c>
    </row>
    <row r="916" spans="1:5" s="57" customFormat="1" ht="15.7" x14ac:dyDescent="0.25">
      <c r="A916" s="9" t="s">
        <v>33</v>
      </c>
      <c r="B916" s="144" t="s">
        <v>789</v>
      </c>
      <c r="C916" s="151" t="s">
        <v>32</v>
      </c>
      <c r="D916" s="118">
        <f t="shared" ref="D916:E916" si="229">D917+D918+D919</f>
        <v>83039</v>
      </c>
      <c r="E916" s="118">
        <f t="shared" si="229"/>
        <v>83039</v>
      </c>
    </row>
    <row r="917" spans="1:5" s="57" customFormat="1" ht="15.7" x14ac:dyDescent="0.25">
      <c r="A917" s="9" t="s">
        <v>272</v>
      </c>
      <c r="B917" s="144" t="s">
        <v>789</v>
      </c>
      <c r="C917" s="151" t="s">
        <v>90</v>
      </c>
      <c r="D917" s="118">
        <f t="shared" ref="D917:E917" si="230">54311-2565</f>
        <v>51746</v>
      </c>
      <c r="E917" s="118">
        <f t="shared" si="230"/>
        <v>51746</v>
      </c>
    </row>
    <row r="918" spans="1:5" s="57" customFormat="1" ht="31.4" x14ac:dyDescent="0.25">
      <c r="A918" s="10" t="s">
        <v>167</v>
      </c>
      <c r="B918" s="144" t="s">
        <v>789</v>
      </c>
      <c r="C918" s="151" t="s">
        <v>91</v>
      </c>
      <c r="D918" s="118">
        <v>12040</v>
      </c>
      <c r="E918" s="118">
        <v>12040</v>
      </c>
    </row>
    <row r="919" spans="1:5" s="57" customFormat="1" ht="31.4" x14ac:dyDescent="0.25">
      <c r="A919" s="10" t="s">
        <v>170</v>
      </c>
      <c r="B919" s="144" t="s">
        <v>789</v>
      </c>
      <c r="C919" s="151" t="s">
        <v>166</v>
      </c>
      <c r="D919" s="118">
        <f t="shared" ref="D919:E919" si="231">20027-774</f>
        <v>19253</v>
      </c>
      <c r="E919" s="118">
        <f t="shared" si="231"/>
        <v>19253</v>
      </c>
    </row>
    <row r="920" spans="1:5" s="57" customFormat="1" ht="15.7" x14ac:dyDescent="0.2">
      <c r="A920" s="32" t="s">
        <v>22</v>
      </c>
      <c r="B920" s="144" t="s">
        <v>789</v>
      </c>
      <c r="C920" s="151">
        <v>200</v>
      </c>
      <c r="D920" s="118">
        <f t="shared" ref="D920:E920" si="232">D921</f>
        <v>6548</v>
      </c>
      <c r="E920" s="118">
        <f t="shared" si="232"/>
        <v>6548</v>
      </c>
    </row>
    <row r="921" spans="1:5" s="36" customFormat="1" ht="31.4" x14ac:dyDescent="0.2">
      <c r="A921" s="32" t="s">
        <v>17</v>
      </c>
      <c r="B921" s="144" t="s">
        <v>789</v>
      </c>
      <c r="C921" s="151">
        <v>240</v>
      </c>
      <c r="D921" s="118">
        <f t="shared" ref="D921:E921" si="233">D922+D923</f>
        <v>6548</v>
      </c>
      <c r="E921" s="118">
        <f t="shared" si="233"/>
        <v>6548</v>
      </c>
    </row>
    <row r="922" spans="1:5" s="36" customFormat="1" ht="31.4" x14ac:dyDescent="0.25">
      <c r="A922" s="16" t="s">
        <v>452</v>
      </c>
      <c r="B922" s="144" t="s">
        <v>789</v>
      </c>
      <c r="C922" s="151" t="s">
        <v>453</v>
      </c>
      <c r="D922" s="118">
        <v>1992</v>
      </c>
      <c r="E922" s="118">
        <v>1992</v>
      </c>
    </row>
    <row r="923" spans="1:5" s="36" customFormat="1" ht="31.4" x14ac:dyDescent="0.2">
      <c r="A923" s="32" t="s">
        <v>79</v>
      </c>
      <c r="B923" s="144" t="s">
        <v>789</v>
      </c>
      <c r="C923" s="151" t="s">
        <v>80</v>
      </c>
      <c r="D923" s="118">
        <v>4556</v>
      </c>
      <c r="E923" s="118">
        <v>4556</v>
      </c>
    </row>
    <row r="924" spans="1:5" s="36" customFormat="1" ht="15.7" x14ac:dyDescent="0.2">
      <c r="A924" s="32" t="s">
        <v>13</v>
      </c>
      <c r="B924" s="144" t="s">
        <v>789</v>
      </c>
      <c r="C924" s="151">
        <v>800</v>
      </c>
      <c r="D924" s="118">
        <f t="shared" ref="D924:E924" si="234">D925</f>
        <v>120</v>
      </c>
      <c r="E924" s="118">
        <f t="shared" si="234"/>
        <v>120</v>
      </c>
    </row>
    <row r="925" spans="1:5" s="36" customFormat="1" ht="15.7" x14ac:dyDescent="0.25">
      <c r="A925" s="10" t="s">
        <v>35</v>
      </c>
      <c r="B925" s="144" t="s">
        <v>789</v>
      </c>
      <c r="C925" s="151">
        <v>850</v>
      </c>
      <c r="D925" s="118">
        <f t="shared" ref="D925:E925" si="235">D926+D927</f>
        <v>120</v>
      </c>
      <c r="E925" s="118">
        <f t="shared" si="235"/>
        <v>120</v>
      </c>
    </row>
    <row r="926" spans="1:5" s="36" customFormat="1" ht="15.7" x14ac:dyDescent="0.25">
      <c r="A926" s="10" t="s">
        <v>81</v>
      </c>
      <c r="B926" s="144" t="s">
        <v>789</v>
      </c>
      <c r="C926" s="151" t="s">
        <v>82</v>
      </c>
      <c r="D926" s="118">
        <v>112</v>
      </c>
      <c r="E926" s="118">
        <v>112</v>
      </c>
    </row>
    <row r="927" spans="1:5" ht="15.7" x14ac:dyDescent="0.25">
      <c r="A927" s="10" t="s">
        <v>83</v>
      </c>
      <c r="B927" s="144" t="s">
        <v>789</v>
      </c>
      <c r="C927" s="151" t="s">
        <v>84</v>
      </c>
      <c r="D927" s="76">
        <v>8</v>
      </c>
      <c r="E927" s="76">
        <v>8</v>
      </c>
    </row>
    <row r="928" spans="1:5" s="59" customFormat="1" ht="16.399999999999999" x14ac:dyDescent="0.3">
      <c r="A928" s="7" t="s">
        <v>48</v>
      </c>
      <c r="B928" s="130" t="s">
        <v>439</v>
      </c>
      <c r="C928" s="131"/>
      <c r="D928" s="81">
        <f t="shared" ref="D928:E929" si="236">D929</f>
        <v>1936</v>
      </c>
      <c r="E928" s="81">
        <f t="shared" si="236"/>
        <v>1936</v>
      </c>
    </row>
    <row r="929" spans="1:5" s="36" customFormat="1" ht="47.05" x14ac:dyDescent="0.2">
      <c r="A929" s="32" t="s">
        <v>39</v>
      </c>
      <c r="B929" s="144" t="s">
        <v>439</v>
      </c>
      <c r="C929" s="151">
        <v>100</v>
      </c>
      <c r="D929" s="76">
        <f t="shared" si="236"/>
        <v>1936</v>
      </c>
      <c r="E929" s="76">
        <f t="shared" si="236"/>
        <v>1936</v>
      </c>
    </row>
    <row r="930" spans="1:5" s="36" customFormat="1" ht="15.7" x14ac:dyDescent="0.2">
      <c r="A930" s="32" t="s">
        <v>8</v>
      </c>
      <c r="B930" s="144" t="s">
        <v>439</v>
      </c>
      <c r="C930" s="151">
        <v>120</v>
      </c>
      <c r="D930" s="76">
        <f>D931+D932</f>
        <v>1936</v>
      </c>
      <c r="E930" s="76">
        <f>E931+E932</f>
        <v>1936</v>
      </c>
    </row>
    <row r="931" spans="1:5" s="36" customFormat="1" ht="15.7" x14ac:dyDescent="0.2">
      <c r="A931" s="32" t="s">
        <v>273</v>
      </c>
      <c r="B931" s="144" t="s">
        <v>439</v>
      </c>
      <c r="C931" s="151" t="s">
        <v>76</v>
      </c>
      <c r="D931" s="76">
        <v>1487</v>
      </c>
      <c r="E931" s="76">
        <v>1487</v>
      </c>
    </row>
    <row r="932" spans="1:5" s="36" customFormat="1" ht="31.4" x14ac:dyDescent="0.25">
      <c r="A932" s="10" t="s">
        <v>170</v>
      </c>
      <c r="B932" s="144" t="s">
        <v>439</v>
      </c>
      <c r="C932" s="151" t="s">
        <v>169</v>
      </c>
      <c r="D932" s="76">
        <v>449</v>
      </c>
      <c r="E932" s="76">
        <v>449</v>
      </c>
    </row>
    <row r="933" spans="1:5" s="59" customFormat="1" ht="16.399999999999999" x14ac:dyDescent="0.3">
      <c r="A933" s="7" t="s">
        <v>445</v>
      </c>
      <c r="B933" s="130" t="s">
        <v>440</v>
      </c>
      <c r="C933" s="131"/>
      <c r="D933" s="81">
        <f t="shared" ref="D933:E933" si="237">D934+D939+D943</f>
        <v>381300.7</v>
      </c>
      <c r="E933" s="81">
        <f t="shared" si="237"/>
        <v>381300.7</v>
      </c>
    </row>
    <row r="934" spans="1:5" s="36" customFormat="1" ht="47.05" x14ac:dyDescent="0.2">
      <c r="A934" s="32" t="s">
        <v>39</v>
      </c>
      <c r="B934" s="144" t="s">
        <v>440</v>
      </c>
      <c r="C934" s="151">
        <v>100</v>
      </c>
      <c r="D934" s="76">
        <f>D935</f>
        <v>352865.7</v>
      </c>
      <c r="E934" s="76">
        <f>E935</f>
        <v>352865.7</v>
      </c>
    </row>
    <row r="935" spans="1:5" s="36" customFormat="1" ht="15.7" x14ac:dyDescent="0.2">
      <c r="A935" s="32" t="s">
        <v>8</v>
      </c>
      <c r="B935" s="144" t="s">
        <v>440</v>
      </c>
      <c r="C935" s="151">
        <v>120</v>
      </c>
      <c r="D935" s="76">
        <f>D936+D937+D938</f>
        <v>352865.7</v>
      </c>
      <c r="E935" s="76">
        <f>E936+E937+E938</f>
        <v>352865.7</v>
      </c>
    </row>
    <row r="936" spans="1:5" s="36" customFormat="1" ht="15.7" x14ac:dyDescent="0.2">
      <c r="A936" s="32" t="s">
        <v>273</v>
      </c>
      <c r="B936" s="144" t="s">
        <v>440</v>
      </c>
      <c r="C936" s="151" t="s">
        <v>76</v>
      </c>
      <c r="D936" s="76">
        <f>158763+10029+8516+7363+16679</f>
        <v>201350</v>
      </c>
      <c r="E936" s="76">
        <f>158763+10029+8516+7363+16679</f>
        <v>201350</v>
      </c>
    </row>
    <row r="937" spans="1:5" s="36" customFormat="1" ht="31.4" x14ac:dyDescent="0.2">
      <c r="A937" s="32" t="s">
        <v>77</v>
      </c>
      <c r="B937" s="144" t="s">
        <v>440</v>
      </c>
      <c r="C937" s="151" t="s">
        <v>78</v>
      </c>
      <c r="D937" s="76">
        <f>57370+2876+2582+2109+5793+420.7</f>
        <v>71150.7</v>
      </c>
      <c r="E937" s="76">
        <f>57370+2876+2582+2109+5793+420.7</f>
        <v>71150.7</v>
      </c>
    </row>
    <row r="938" spans="1:5" s="36" customFormat="1" ht="31.4" x14ac:dyDescent="0.25">
      <c r="A938" s="10" t="s">
        <v>170</v>
      </c>
      <c r="B938" s="144" t="s">
        <v>440</v>
      </c>
      <c r="C938" s="151" t="s">
        <v>169</v>
      </c>
      <c r="D938" s="76">
        <f>63504+3861+3352+2861+6787</f>
        <v>80365</v>
      </c>
      <c r="E938" s="76">
        <f>63504+3861+3352+2861+6787</f>
        <v>80365</v>
      </c>
    </row>
    <row r="939" spans="1:5" ht="15.7" x14ac:dyDescent="0.2">
      <c r="A939" s="32" t="s">
        <v>22</v>
      </c>
      <c r="B939" s="144" t="s">
        <v>440</v>
      </c>
      <c r="C939" s="143">
        <v>200</v>
      </c>
      <c r="D939" s="95">
        <f t="shared" ref="D939:E939" si="238">D940</f>
        <v>26600</v>
      </c>
      <c r="E939" s="95">
        <f t="shared" si="238"/>
        <v>26600</v>
      </c>
    </row>
    <row r="940" spans="1:5" ht="31.4" x14ac:dyDescent="0.2">
      <c r="A940" s="32" t="s">
        <v>17</v>
      </c>
      <c r="B940" s="144" t="s">
        <v>440</v>
      </c>
      <c r="C940" s="143">
        <v>240</v>
      </c>
      <c r="D940" s="95">
        <f t="shared" ref="D940:E940" si="239">D941+D942</f>
        <v>26600</v>
      </c>
      <c r="E940" s="95">
        <f t="shared" si="239"/>
        <v>26600</v>
      </c>
    </row>
    <row r="941" spans="1:5" ht="31.4" x14ac:dyDescent="0.25">
      <c r="A941" s="16" t="s">
        <v>452</v>
      </c>
      <c r="B941" s="144" t="s">
        <v>440</v>
      </c>
      <c r="C941" s="143" t="s">
        <v>453</v>
      </c>
      <c r="D941" s="95">
        <v>4655</v>
      </c>
      <c r="E941" s="95">
        <v>4655</v>
      </c>
    </row>
    <row r="942" spans="1:5" ht="31.4" x14ac:dyDescent="0.2">
      <c r="A942" s="32" t="s">
        <v>79</v>
      </c>
      <c r="B942" s="144" t="s">
        <v>440</v>
      </c>
      <c r="C942" s="143" t="s">
        <v>80</v>
      </c>
      <c r="D942" s="95">
        <f t="shared" ref="D942:E942" si="240">23445-1500</f>
        <v>21945</v>
      </c>
      <c r="E942" s="95">
        <f t="shared" si="240"/>
        <v>21945</v>
      </c>
    </row>
    <row r="943" spans="1:5" s="36" customFormat="1" ht="15.7" x14ac:dyDescent="0.2">
      <c r="A943" s="32" t="s">
        <v>13</v>
      </c>
      <c r="B943" s="144" t="s">
        <v>440</v>
      </c>
      <c r="C943" s="143">
        <v>800</v>
      </c>
      <c r="D943" s="95">
        <f t="shared" ref="D943:E943" si="241">D944</f>
        <v>1835</v>
      </c>
      <c r="E943" s="95">
        <f t="shared" si="241"/>
        <v>1835</v>
      </c>
    </row>
    <row r="944" spans="1:5" ht="15.7" x14ac:dyDescent="0.25">
      <c r="A944" s="10" t="s">
        <v>35</v>
      </c>
      <c r="B944" s="144" t="s">
        <v>440</v>
      </c>
      <c r="C944" s="143">
        <v>850</v>
      </c>
      <c r="D944" s="95">
        <f t="shared" ref="D944:E944" si="242">D945+D946</f>
        <v>1835</v>
      </c>
      <c r="E944" s="95">
        <f t="shared" si="242"/>
        <v>1835</v>
      </c>
    </row>
    <row r="945" spans="1:5" ht="15.7" x14ac:dyDescent="0.25">
      <c r="A945" s="10" t="s">
        <v>81</v>
      </c>
      <c r="B945" s="144" t="s">
        <v>440</v>
      </c>
      <c r="C945" s="143" t="s">
        <v>82</v>
      </c>
      <c r="D945" s="95">
        <f t="shared" ref="D945:E945" si="243">335+1450</f>
        <v>1785</v>
      </c>
      <c r="E945" s="95">
        <f t="shared" si="243"/>
        <v>1785</v>
      </c>
    </row>
    <row r="946" spans="1:5" ht="15.7" x14ac:dyDescent="0.25">
      <c r="A946" s="10" t="s">
        <v>83</v>
      </c>
      <c r="B946" s="200" t="s">
        <v>440</v>
      </c>
      <c r="C946" s="202" t="s">
        <v>84</v>
      </c>
      <c r="D946" s="201">
        <v>50</v>
      </c>
      <c r="E946" s="201">
        <v>50</v>
      </c>
    </row>
    <row r="947" spans="1:5" s="59" customFormat="1" ht="16.399999999999999" x14ac:dyDescent="0.3">
      <c r="A947" s="7" t="s">
        <v>820</v>
      </c>
      <c r="B947" s="130" t="s">
        <v>790</v>
      </c>
      <c r="C947" s="131"/>
      <c r="D947" s="81">
        <f t="shared" ref="D947:E947" si="244">D948</f>
        <v>14851</v>
      </c>
      <c r="E947" s="81">
        <f t="shared" si="244"/>
        <v>14851</v>
      </c>
    </row>
    <row r="948" spans="1:5" s="58" customFormat="1" ht="15.7" x14ac:dyDescent="0.2">
      <c r="A948" s="32" t="s">
        <v>22</v>
      </c>
      <c r="B948" s="144" t="s">
        <v>790</v>
      </c>
      <c r="C948" s="143" t="s">
        <v>15</v>
      </c>
      <c r="D948" s="118">
        <f t="shared" ref="D948:E949" si="245">D949</f>
        <v>14851</v>
      </c>
      <c r="E948" s="118">
        <f t="shared" si="245"/>
        <v>14851</v>
      </c>
    </row>
    <row r="949" spans="1:5" s="58" customFormat="1" ht="31.4" x14ac:dyDescent="0.2">
      <c r="A949" s="32" t="s">
        <v>17</v>
      </c>
      <c r="B949" s="144" t="s">
        <v>790</v>
      </c>
      <c r="C949" s="143" t="s">
        <v>16</v>
      </c>
      <c r="D949" s="118">
        <f t="shared" si="245"/>
        <v>14851</v>
      </c>
      <c r="E949" s="118">
        <f t="shared" si="245"/>
        <v>14851</v>
      </c>
    </row>
    <row r="950" spans="1:5" s="58" customFormat="1" ht="31.4" x14ac:dyDescent="0.2">
      <c r="A950" s="32" t="s">
        <v>79</v>
      </c>
      <c r="B950" s="144" t="s">
        <v>790</v>
      </c>
      <c r="C950" s="143" t="s">
        <v>80</v>
      </c>
      <c r="D950" s="119">
        <f t="shared" ref="D950:E950" si="246">17051-2200</f>
        <v>14851</v>
      </c>
      <c r="E950" s="119">
        <f t="shared" si="246"/>
        <v>14851</v>
      </c>
    </row>
    <row r="951" spans="1:5" s="59" customFormat="1" ht="16.399999999999999" x14ac:dyDescent="0.3">
      <c r="A951" s="7" t="s">
        <v>791</v>
      </c>
      <c r="B951" s="130" t="s">
        <v>792</v>
      </c>
      <c r="C951" s="131"/>
      <c r="D951" s="81">
        <f t="shared" ref="D951:E951" si="247">D952</f>
        <v>2200</v>
      </c>
      <c r="E951" s="81">
        <f t="shared" si="247"/>
        <v>2200</v>
      </c>
    </row>
    <row r="952" spans="1:5" s="58" customFormat="1" ht="17.3" customHeight="1" x14ac:dyDescent="0.2">
      <c r="A952" s="32" t="s">
        <v>22</v>
      </c>
      <c r="B952" s="144" t="s">
        <v>792</v>
      </c>
      <c r="C952" s="143" t="s">
        <v>15</v>
      </c>
      <c r="D952" s="118">
        <f t="shared" ref="D952:E953" si="248">D953</f>
        <v>2200</v>
      </c>
      <c r="E952" s="118">
        <f t="shared" si="248"/>
        <v>2200</v>
      </c>
    </row>
    <row r="953" spans="1:5" s="58" customFormat="1" ht="31.4" x14ac:dyDescent="0.2">
      <c r="A953" s="32" t="s">
        <v>17</v>
      </c>
      <c r="B953" s="144" t="s">
        <v>792</v>
      </c>
      <c r="C953" s="143" t="s">
        <v>16</v>
      </c>
      <c r="D953" s="118">
        <f t="shared" si="248"/>
        <v>2200</v>
      </c>
      <c r="E953" s="118">
        <f t="shared" si="248"/>
        <v>2200</v>
      </c>
    </row>
    <row r="954" spans="1:5" s="58" customFormat="1" ht="31.4" x14ac:dyDescent="0.2">
      <c r="A954" s="32" t="s">
        <v>79</v>
      </c>
      <c r="B954" s="144" t="s">
        <v>792</v>
      </c>
      <c r="C954" s="143" t="s">
        <v>80</v>
      </c>
      <c r="D954" s="119">
        <v>2200</v>
      </c>
      <c r="E954" s="119">
        <v>2200</v>
      </c>
    </row>
    <row r="955" spans="1:5" s="59" customFormat="1" ht="32.799999999999997" x14ac:dyDescent="0.3">
      <c r="A955" s="7" t="s">
        <v>793</v>
      </c>
      <c r="B955" s="130" t="s">
        <v>794</v>
      </c>
      <c r="C955" s="131"/>
      <c r="D955" s="81">
        <f t="shared" ref="D955:E955" si="249">D956</f>
        <v>3000</v>
      </c>
      <c r="E955" s="81">
        <f t="shared" si="249"/>
        <v>3000</v>
      </c>
    </row>
    <row r="956" spans="1:5" s="58" customFormat="1" ht="15.7" x14ac:dyDescent="0.2">
      <c r="A956" s="32" t="s">
        <v>22</v>
      </c>
      <c r="B956" s="144" t="s">
        <v>794</v>
      </c>
      <c r="C956" s="143" t="s">
        <v>15</v>
      </c>
      <c r="D956" s="118">
        <f t="shared" ref="D956:E957" si="250">D957</f>
        <v>3000</v>
      </c>
      <c r="E956" s="118">
        <f t="shared" si="250"/>
        <v>3000</v>
      </c>
    </row>
    <row r="957" spans="1:5" s="58" customFormat="1" ht="31.4" x14ac:dyDescent="0.2">
      <c r="A957" s="32" t="s">
        <v>17</v>
      </c>
      <c r="B957" s="144" t="s">
        <v>794</v>
      </c>
      <c r="C957" s="143" t="s">
        <v>16</v>
      </c>
      <c r="D957" s="118">
        <f t="shared" si="250"/>
        <v>3000</v>
      </c>
      <c r="E957" s="118">
        <f t="shared" si="250"/>
        <v>3000</v>
      </c>
    </row>
    <row r="958" spans="1:5" s="58" customFormat="1" ht="31.4" x14ac:dyDescent="0.2">
      <c r="A958" s="32" t="s">
        <v>79</v>
      </c>
      <c r="B958" s="144" t="s">
        <v>794</v>
      </c>
      <c r="C958" s="143" t="s">
        <v>80</v>
      </c>
      <c r="D958" s="119">
        <v>3000</v>
      </c>
      <c r="E958" s="119">
        <v>3000</v>
      </c>
    </row>
    <row r="959" spans="1:5" s="59" customFormat="1" ht="32.799999999999997" x14ac:dyDescent="0.3">
      <c r="A959" s="7" t="s">
        <v>152</v>
      </c>
      <c r="B959" s="130" t="s">
        <v>441</v>
      </c>
      <c r="C959" s="131"/>
      <c r="D959" s="81">
        <f t="shared" ref="D959:E960" si="251">D960</f>
        <v>3291</v>
      </c>
      <c r="E959" s="81">
        <f t="shared" si="251"/>
        <v>3291</v>
      </c>
    </row>
    <row r="960" spans="1:5" s="36" customFormat="1" ht="47.05" x14ac:dyDescent="0.25">
      <c r="A960" s="42" t="s">
        <v>39</v>
      </c>
      <c r="B960" s="151" t="s">
        <v>441</v>
      </c>
      <c r="C960" s="151">
        <v>100</v>
      </c>
      <c r="D960" s="76">
        <f t="shared" si="251"/>
        <v>3291</v>
      </c>
      <c r="E960" s="76">
        <f t="shared" si="251"/>
        <v>3291</v>
      </c>
    </row>
    <row r="961" spans="1:5" s="36" customFormat="1" ht="15.7" x14ac:dyDescent="0.25">
      <c r="A961" s="42" t="s">
        <v>8</v>
      </c>
      <c r="B961" s="151" t="s">
        <v>441</v>
      </c>
      <c r="C961" s="151">
        <v>120</v>
      </c>
      <c r="D961" s="76">
        <f>D962+D963</f>
        <v>3291</v>
      </c>
      <c r="E961" s="76">
        <f>E962+E963</f>
        <v>3291</v>
      </c>
    </row>
    <row r="962" spans="1:5" s="36" customFormat="1" ht="15.7" x14ac:dyDescent="0.25">
      <c r="A962" s="10" t="s">
        <v>273</v>
      </c>
      <c r="B962" s="151" t="s">
        <v>441</v>
      </c>
      <c r="C962" s="151" t="s">
        <v>76</v>
      </c>
      <c r="D962" s="76">
        <v>2528</v>
      </c>
      <c r="E962" s="76">
        <v>2528</v>
      </c>
    </row>
    <row r="963" spans="1:5" s="36" customFormat="1" ht="31.4" x14ac:dyDescent="0.25">
      <c r="A963" s="10" t="s">
        <v>170</v>
      </c>
      <c r="B963" s="151" t="s">
        <v>441</v>
      </c>
      <c r="C963" s="151" t="s">
        <v>169</v>
      </c>
      <c r="D963" s="76">
        <v>763</v>
      </c>
      <c r="E963" s="76">
        <v>763</v>
      </c>
    </row>
    <row r="964" spans="1:5" s="59" customFormat="1" ht="16.399999999999999" x14ac:dyDescent="0.3">
      <c r="A964" s="7" t="s">
        <v>443</v>
      </c>
      <c r="B964" s="130" t="s">
        <v>442</v>
      </c>
      <c r="C964" s="139"/>
      <c r="D964" s="81">
        <f>D965+D968</f>
        <v>4608.3</v>
      </c>
      <c r="E964" s="81">
        <f>E965+E968</f>
        <v>4608.3</v>
      </c>
    </row>
    <row r="965" spans="1:5" ht="15.7" x14ac:dyDescent="0.2">
      <c r="A965" s="32" t="s">
        <v>22</v>
      </c>
      <c r="B965" s="151" t="s">
        <v>442</v>
      </c>
      <c r="C965" s="143">
        <v>200</v>
      </c>
      <c r="D965" s="76">
        <f t="shared" ref="D965:E966" si="252">D966</f>
        <v>4154.3</v>
      </c>
      <c r="E965" s="76">
        <f t="shared" si="252"/>
        <v>4154.3</v>
      </c>
    </row>
    <row r="966" spans="1:5" ht="31.4" x14ac:dyDescent="0.2">
      <c r="A966" s="32" t="s">
        <v>17</v>
      </c>
      <c r="B966" s="151" t="s">
        <v>442</v>
      </c>
      <c r="C966" s="143">
        <v>240</v>
      </c>
      <c r="D966" s="76">
        <f t="shared" si="252"/>
        <v>4154.3</v>
      </c>
      <c r="E966" s="76">
        <f t="shared" si="252"/>
        <v>4154.3</v>
      </c>
    </row>
    <row r="967" spans="1:5" ht="31.4" x14ac:dyDescent="0.2">
      <c r="A967" s="32" t="s">
        <v>79</v>
      </c>
      <c r="B967" s="151" t="s">
        <v>442</v>
      </c>
      <c r="C967" s="143" t="s">
        <v>80</v>
      </c>
      <c r="D967" s="95">
        <f>4575-420.7</f>
        <v>4154.3</v>
      </c>
      <c r="E967" s="95">
        <f>4575-420.7</f>
        <v>4154.3</v>
      </c>
    </row>
    <row r="968" spans="1:5" ht="15.7" x14ac:dyDescent="0.25">
      <c r="A968" s="10" t="s">
        <v>13</v>
      </c>
      <c r="B968" s="151" t="s">
        <v>442</v>
      </c>
      <c r="C968" s="143">
        <v>800</v>
      </c>
      <c r="D968" s="95">
        <f t="shared" ref="D968:E969" si="253">D969</f>
        <v>454</v>
      </c>
      <c r="E968" s="95">
        <f t="shared" si="253"/>
        <v>454</v>
      </c>
    </row>
    <row r="969" spans="1:5" ht="15.7" x14ac:dyDescent="0.25">
      <c r="A969" s="10" t="s">
        <v>35</v>
      </c>
      <c r="B969" s="151" t="s">
        <v>442</v>
      </c>
      <c r="C969" s="143">
        <v>850</v>
      </c>
      <c r="D969" s="76">
        <f t="shared" si="253"/>
        <v>454</v>
      </c>
      <c r="E969" s="76">
        <f t="shared" si="253"/>
        <v>454</v>
      </c>
    </row>
    <row r="970" spans="1:5" ht="15.7" x14ac:dyDescent="0.25">
      <c r="A970" s="10" t="s">
        <v>380</v>
      </c>
      <c r="B970" s="151" t="s">
        <v>442</v>
      </c>
      <c r="C970" s="143" t="s">
        <v>379</v>
      </c>
      <c r="D970" s="76">
        <v>454</v>
      </c>
      <c r="E970" s="76">
        <v>454</v>
      </c>
    </row>
    <row r="971" spans="1:5" ht="37.1" x14ac:dyDescent="0.3">
      <c r="A971" s="49" t="s">
        <v>721</v>
      </c>
      <c r="B971" s="174" t="s">
        <v>171</v>
      </c>
      <c r="C971" s="176"/>
      <c r="D971" s="117">
        <f>D972+D981+D1014</f>
        <v>585261</v>
      </c>
      <c r="E971" s="117">
        <f>E972+E981+E1014</f>
        <v>585294</v>
      </c>
    </row>
    <row r="972" spans="1:5" ht="31.4" x14ac:dyDescent="0.25">
      <c r="A972" s="60" t="s">
        <v>722</v>
      </c>
      <c r="B972" s="182" t="s">
        <v>172</v>
      </c>
      <c r="C972" s="183"/>
      <c r="D972" s="106">
        <f>D973+D977</f>
        <v>23784</v>
      </c>
      <c r="E972" s="106">
        <f>E973+E977</f>
        <v>24893</v>
      </c>
    </row>
    <row r="973" spans="1:5" ht="31.4" x14ac:dyDescent="0.25">
      <c r="A973" s="13" t="s">
        <v>183</v>
      </c>
      <c r="B973" s="147" t="s">
        <v>173</v>
      </c>
      <c r="C973" s="184"/>
      <c r="D973" s="94">
        <f t="shared" ref="D973:E975" si="254">D974</f>
        <v>22184</v>
      </c>
      <c r="E973" s="94">
        <f t="shared" si="254"/>
        <v>23293</v>
      </c>
    </row>
    <row r="974" spans="1:5" ht="15.7" x14ac:dyDescent="0.25">
      <c r="A974" s="9" t="s">
        <v>22</v>
      </c>
      <c r="B974" s="143" t="s">
        <v>173</v>
      </c>
      <c r="C974" s="185">
        <v>200</v>
      </c>
      <c r="D974" s="95">
        <f t="shared" si="254"/>
        <v>22184</v>
      </c>
      <c r="E974" s="95">
        <f t="shared" si="254"/>
        <v>23293</v>
      </c>
    </row>
    <row r="975" spans="1:5" ht="31.4" x14ac:dyDescent="0.25">
      <c r="A975" s="9" t="s">
        <v>17</v>
      </c>
      <c r="B975" s="143" t="s">
        <v>173</v>
      </c>
      <c r="C975" s="185">
        <v>240</v>
      </c>
      <c r="D975" s="95">
        <f t="shared" si="254"/>
        <v>22184</v>
      </c>
      <c r="E975" s="95">
        <f t="shared" si="254"/>
        <v>23293</v>
      </c>
    </row>
    <row r="976" spans="1:5" ht="31.4" x14ac:dyDescent="0.25">
      <c r="A976" s="10" t="s">
        <v>79</v>
      </c>
      <c r="B976" s="143" t="s">
        <v>173</v>
      </c>
      <c r="C976" s="185">
        <v>244</v>
      </c>
      <c r="D976" s="95">
        <v>22184</v>
      </c>
      <c r="E976" s="95">
        <v>23293</v>
      </c>
    </row>
    <row r="977" spans="1:5" ht="31.4" x14ac:dyDescent="0.25">
      <c r="A977" s="13" t="s">
        <v>185</v>
      </c>
      <c r="B977" s="147" t="s">
        <v>184</v>
      </c>
      <c r="C977" s="184"/>
      <c r="D977" s="94">
        <f t="shared" ref="D977:E979" si="255">D978</f>
        <v>1600</v>
      </c>
      <c r="E977" s="94">
        <f t="shared" si="255"/>
        <v>1600</v>
      </c>
    </row>
    <row r="978" spans="1:5" ht="15.7" x14ac:dyDescent="0.25">
      <c r="A978" s="9" t="s">
        <v>22</v>
      </c>
      <c r="B978" s="143" t="s">
        <v>184</v>
      </c>
      <c r="C978" s="185">
        <v>200</v>
      </c>
      <c r="D978" s="95">
        <f t="shared" si="255"/>
        <v>1600</v>
      </c>
      <c r="E978" s="95">
        <f t="shared" si="255"/>
        <v>1600</v>
      </c>
    </row>
    <row r="979" spans="1:5" ht="31.4" x14ac:dyDescent="0.25">
      <c r="A979" s="9" t="s">
        <v>17</v>
      </c>
      <c r="B979" s="143" t="s">
        <v>184</v>
      </c>
      <c r="C979" s="185">
        <v>240</v>
      </c>
      <c r="D979" s="95">
        <f t="shared" si="255"/>
        <v>1600</v>
      </c>
      <c r="E979" s="95">
        <f t="shared" si="255"/>
        <v>1600</v>
      </c>
    </row>
    <row r="980" spans="1:5" ht="31.4" x14ac:dyDescent="0.25">
      <c r="A980" s="10" t="s">
        <v>79</v>
      </c>
      <c r="B980" s="143" t="s">
        <v>184</v>
      </c>
      <c r="C980" s="185">
        <v>244</v>
      </c>
      <c r="D980" s="95">
        <v>1600</v>
      </c>
      <c r="E980" s="95">
        <v>1600</v>
      </c>
    </row>
    <row r="981" spans="1:5" ht="31.4" x14ac:dyDescent="0.25">
      <c r="A981" s="6" t="s">
        <v>723</v>
      </c>
      <c r="B981" s="161" t="s">
        <v>174</v>
      </c>
      <c r="C981" s="182"/>
      <c r="D981" s="106">
        <f>D982+D986+D990+D994+D998+D1002+D1006+D1010</f>
        <v>548527</v>
      </c>
      <c r="E981" s="106">
        <f>E982+E986+E990+E994+E998+E1002+E1006+E1010</f>
        <v>547276</v>
      </c>
    </row>
    <row r="982" spans="1:5" ht="15.7" x14ac:dyDescent="0.25">
      <c r="A982" s="12" t="s">
        <v>140</v>
      </c>
      <c r="B982" s="147" t="s">
        <v>175</v>
      </c>
      <c r="C982" s="184"/>
      <c r="D982" s="94">
        <f t="shared" ref="D982:E984" si="256">D983</f>
        <v>205782</v>
      </c>
      <c r="E982" s="94">
        <f t="shared" si="256"/>
        <v>215249</v>
      </c>
    </row>
    <row r="983" spans="1:5" ht="15.7" x14ac:dyDescent="0.25">
      <c r="A983" s="9" t="s">
        <v>22</v>
      </c>
      <c r="B983" s="143" t="s">
        <v>175</v>
      </c>
      <c r="C983" s="185">
        <v>200</v>
      </c>
      <c r="D983" s="95">
        <f t="shared" si="256"/>
        <v>205782</v>
      </c>
      <c r="E983" s="95">
        <f t="shared" si="256"/>
        <v>215249</v>
      </c>
    </row>
    <row r="984" spans="1:5" ht="31.4" x14ac:dyDescent="0.25">
      <c r="A984" s="9" t="s">
        <v>17</v>
      </c>
      <c r="B984" s="143" t="s">
        <v>175</v>
      </c>
      <c r="C984" s="185">
        <v>240</v>
      </c>
      <c r="D984" s="95">
        <f t="shared" si="256"/>
        <v>205782</v>
      </c>
      <c r="E984" s="95">
        <f t="shared" si="256"/>
        <v>215249</v>
      </c>
    </row>
    <row r="985" spans="1:5" ht="31.4" x14ac:dyDescent="0.25">
      <c r="A985" s="10" t="s">
        <v>79</v>
      </c>
      <c r="B985" s="143" t="s">
        <v>175</v>
      </c>
      <c r="C985" s="185">
        <v>244</v>
      </c>
      <c r="D985" s="76">
        <v>205782</v>
      </c>
      <c r="E985" s="76">
        <v>215249</v>
      </c>
    </row>
    <row r="986" spans="1:5" ht="15.7" x14ac:dyDescent="0.25">
      <c r="A986" s="12" t="s">
        <v>141</v>
      </c>
      <c r="B986" s="147" t="s">
        <v>176</v>
      </c>
      <c r="C986" s="184"/>
      <c r="D986" s="94">
        <f t="shared" ref="D986:E988" si="257">D987</f>
        <v>143747</v>
      </c>
      <c r="E986" s="94">
        <f t="shared" si="257"/>
        <v>150359</v>
      </c>
    </row>
    <row r="987" spans="1:5" ht="15.7" x14ac:dyDescent="0.25">
      <c r="A987" s="9" t="s">
        <v>22</v>
      </c>
      <c r="B987" s="143" t="s">
        <v>176</v>
      </c>
      <c r="C987" s="185">
        <v>200</v>
      </c>
      <c r="D987" s="95">
        <f t="shared" si="257"/>
        <v>143747</v>
      </c>
      <c r="E987" s="95">
        <f t="shared" si="257"/>
        <v>150359</v>
      </c>
    </row>
    <row r="988" spans="1:5" ht="31.4" x14ac:dyDescent="0.25">
      <c r="A988" s="9" t="s">
        <v>17</v>
      </c>
      <c r="B988" s="143" t="s">
        <v>176</v>
      </c>
      <c r="C988" s="185">
        <v>240</v>
      </c>
      <c r="D988" s="95">
        <f t="shared" si="257"/>
        <v>143747</v>
      </c>
      <c r="E988" s="95">
        <f t="shared" si="257"/>
        <v>150359</v>
      </c>
    </row>
    <row r="989" spans="1:5" ht="31.4" x14ac:dyDescent="0.25">
      <c r="A989" s="10" t="s">
        <v>79</v>
      </c>
      <c r="B989" s="143" t="s">
        <v>176</v>
      </c>
      <c r="C989" s="185">
        <v>244</v>
      </c>
      <c r="D989" s="76">
        <v>143747</v>
      </c>
      <c r="E989" s="76">
        <v>150359</v>
      </c>
    </row>
    <row r="990" spans="1:5" ht="15.7" x14ac:dyDescent="0.25">
      <c r="A990" s="12" t="s">
        <v>177</v>
      </c>
      <c r="B990" s="147" t="s">
        <v>178</v>
      </c>
      <c r="C990" s="185"/>
      <c r="D990" s="95">
        <f t="shared" ref="D990:E992" si="258">D991</f>
        <v>44524</v>
      </c>
      <c r="E990" s="95">
        <f t="shared" si="258"/>
        <v>60000</v>
      </c>
    </row>
    <row r="991" spans="1:5" ht="15.7" x14ac:dyDescent="0.25">
      <c r="A991" s="9" t="s">
        <v>22</v>
      </c>
      <c r="B991" s="143" t="s">
        <v>178</v>
      </c>
      <c r="C991" s="185">
        <v>200</v>
      </c>
      <c r="D991" s="95">
        <f t="shared" si="258"/>
        <v>44524</v>
      </c>
      <c r="E991" s="95">
        <f t="shared" si="258"/>
        <v>60000</v>
      </c>
    </row>
    <row r="992" spans="1:5" ht="31.4" x14ac:dyDescent="0.25">
      <c r="A992" s="9" t="s">
        <v>17</v>
      </c>
      <c r="B992" s="143" t="s">
        <v>178</v>
      </c>
      <c r="C992" s="185">
        <v>240</v>
      </c>
      <c r="D992" s="95">
        <f t="shared" si="258"/>
        <v>44524</v>
      </c>
      <c r="E992" s="95">
        <f t="shared" si="258"/>
        <v>60000</v>
      </c>
    </row>
    <row r="993" spans="1:5" ht="31.4" x14ac:dyDescent="0.25">
      <c r="A993" s="10" t="s">
        <v>79</v>
      </c>
      <c r="B993" s="143" t="s">
        <v>178</v>
      </c>
      <c r="C993" s="185">
        <v>244</v>
      </c>
      <c r="D993" s="95">
        <v>44524</v>
      </c>
      <c r="E993" s="95">
        <v>60000</v>
      </c>
    </row>
    <row r="994" spans="1:5" ht="15.7" x14ac:dyDescent="0.2">
      <c r="A994" s="61" t="s">
        <v>360</v>
      </c>
      <c r="B994" s="147" t="s">
        <v>361</v>
      </c>
      <c r="C994" s="147"/>
      <c r="D994" s="94">
        <f>D995</f>
        <v>15309</v>
      </c>
      <c r="E994" s="94">
        <f t="shared" ref="E994" si="259">E995</f>
        <v>16074</v>
      </c>
    </row>
    <row r="995" spans="1:5" ht="15.7" x14ac:dyDescent="0.25">
      <c r="A995" s="9" t="s">
        <v>22</v>
      </c>
      <c r="B995" s="143" t="s">
        <v>361</v>
      </c>
      <c r="C995" s="185">
        <v>200</v>
      </c>
      <c r="D995" s="95">
        <f t="shared" ref="D995:E996" si="260">D996</f>
        <v>15309</v>
      </c>
      <c r="E995" s="95">
        <f t="shared" si="260"/>
        <v>16074</v>
      </c>
    </row>
    <row r="996" spans="1:5" ht="31.4" x14ac:dyDescent="0.25">
      <c r="A996" s="9" t="s">
        <v>17</v>
      </c>
      <c r="B996" s="143" t="s">
        <v>361</v>
      </c>
      <c r="C996" s="185">
        <v>240</v>
      </c>
      <c r="D996" s="95">
        <f t="shared" si="260"/>
        <v>15309</v>
      </c>
      <c r="E996" s="95">
        <f t="shared" si="260"/>
        <v>16074</v>
      </c>
    </row>
    <row r="997" spans="1:5" ht="31.4" x14ac:dyDescent="0.25">
      <c r="A997" s="10" t="s">
        <v>79</v>
      </c>
      <c r="B997" s="151" t="s">
        <v>361</v>
      </c>
      <c r="C997" s="180">
        <v>244</v>
      </c>
      <c r="D997" s="76">
        <v>15309</v>
      </c>
      <c r="E997" s="76">
        <v>16074</v>
      </c>
    </row>
    <row r="998" spans="1:5" ht="15.7" x14ac:dyDescent="0.25">
      <c r="A998" s="13" t="s">
        <v>724</v>
      </c>
      <c r="B998" s="152" t="s">
        <v>573</v>
      </c>
      <c r="C998" s="156"/>
      <c r="D998" s="82">
        <f t="shared" ref="D998:E1000" si="261">D999</f>
        <v>10000</v>
      </c>
      <c r="E998" s="82">
        <f t="shared" si="261"/>
        <v>16429</v>
      </c>
    </row>
    <row r="999" spans="1:5" ht="15.7" x14ac:dyDescent="0.25">
      <c r="A999" s="9" t="s">
        <v>22</v>
      </c>
      <c r="B999" s="151" t="s">
        <v>573</v>
      </c>
      <c r="C999" s="180">
        <v>200</v>
      </c>
      <c r="D999" s="76">
        <f t="shared" si="261"/>
        <v>10000</v>
      </c>
      <c r="E999" s="76">
        <f t="shared" si="261"/>
        <v>16429</v>
      </c>
    </row>
    <row r="1000" spans="1:5" ht="31.4" x14ac:dyDescent="0.25">
      <c r="A1000" s="9" t="s">
        <v>17</v>
      </c>
      <c r="B1000" s="151" t="s">
        <v>573</v>
      </c>
      <c r="C1000" s="180">
        <v>240</v>
      </c>
      <c r="D1000" s="76">
        <f t="shared" si="261"/>
        <v>10000</v>
      </c>
      <c r="E1000" s="76">
        <f t="shared" si="261"/>
        <v>16429</v>
      </c>
    </row>
    <row r="1001" spans="1:5" ht="31.4" x14ac:dyDescent="0.25">
      <c r="A1001" s="10" t="s">
        <v>79</v>
      </c>
      <c r="B1001" s="151" t="s">
        <v>573</v>
      </c>
      <c r="C1001" s="180">
        <v>244</v>
      </c>
      <c r="D1001" s="76">
        <v>10000</v>
      </c>
      <c r="E1001" s="76">
        <v>16429</v>
      </c>
    </row>
    <row r="1002" spans="1:5" ht="15.7" x14ac:dyDescent="0.25">
      <c r="A1002" s="13" t="s">
        <v>725</v>
      </c>
      <c r="B1002" s="152" t="s">
        <v>726</v>
      </c>
      <c r="C1002" s="156"/>
      <c r="D1002" s="82">
        <f t="shared" ref="D1002:E1004" si="262">D1003</f>
        <v>40000</v>
      </c>
      <c r="E1002" s="82">
        <f t="shared" si="262"/>
        <v>0</v>
      </c>
    </row>
    <row r="1003" spans="1:5" ht="15.7" x14ac:dyDescent="0.25">
      <c r="A1003" s="25" t="s">
        <v>658</v>
      </c>
      <c r="B1003" s="151" t="s">
        <v>726</v>
      </c>
      <c r="C1003" s="180">
        <v>400</v>
      </c>
      <c r="D1003" s="76">
        <f t="shared" si="262"/>
        <v>40000</v>
      </c>
      <c r="E1003" s="76">
        <f t="shared" si="262"/>
        <v>0</v>
      </c>
    </row>
    <row r="1004" spans="1:5" ht="15.7" x14ac:dyDescent="0.25">
      <c r="A1004" s="20" t="s">
        <v>36</v>
      </c>
      <c r="B1004" s="151" t="s">
        <v>726</v>
      </c>
      <c r="C1004" s="180">
        <v>410</v>
      </c>
      <c r="D1004" s="76">
        <f t="shared" si="262"/>
        <v>40000</v>
      </c>
      <c r="E1004" s="76">
        <f t="shared" si="262"/>
        <v>0</v>
      </c>
    </row>
    <row r="1005" spans="1:5" ht="31.4" x14ac:dyDescent="0.25">
      <c r="A1005" s="20" t="s">
        <v>98</v>
      </c>
      <c r="B1005" s="151" t="s">
        <v>726</v>
      </c>
      <c r="C1005" s="180">
        <v>414</v>
      </c>
      <c r="D1005" s="76">
        <v>40000</v>
      </c>
      <c r="E1005" s="76">
        <v>0</v>
      </c>
    </row>
    <row r="1006" spans="1:5" ht="31.4" x14ac:dyDescent="0.25">
      <c r="A1006" s="13" t="s">
        <v>727</v>
      </c>
      <c r="B1006" s="152" t="s">
        <v>728</v>
      </c>
      <c r="C1006" s="156"/>
      <c r="D1006" s="82">
        <f t="shared" ref="D1006:E1008" si="263">D1007</f>
        <v>87165</v>
      </c>
      <c r="E1006" s="82">
        <f t="shared" si="263"/>
        <v>87165</v>
      </c>
    </row>
    <row r="1007" spans="1:5" ht="31.4" x14ac:dyDescent="0.25">
      <c r="A1007" s="16" t="s">
        <v>18</v>
      </c>
      <c r="B1007" s="151" t="s">
        <v>728</v>
      </c>
      <c r="C1007" s="180">
        <v>600</v>
      </c>
      <c r="D1007" s="76">
        <f t="shared" si="263"/>
        <v>87165</v>
      </c>
      <c r="E1007" s="76">
        <f t="shared" si="263"/>
        <v>87165</v>
      </c>
    </row>
    <row r="1008" spans="1:5" ht="15.7" x14ac:dyDescent="0.25">
      <c r="A1008" s="20" t="s">
        <v>25</v>
      </c>
      <c r="B1008" s="151" t="s">
        <v>728</v>
      </c>
      <c r="C1008" s="180">
        <v>610</v>
      </c>
      <c r="D1008" s="76">
        <f t="shared" si="263"/>
        <v>87165</v>
      </c>
      <c r="E1008" s="76">
        <f t="shared" si="263"/>
        <v>87165</v>
      </c>
    </row>
    <row r="1009" spans="1:5" ht="47.05" x14ac:dyDescent="0.25">
      <c r="A1009" s="16" t="s">
        <v>102</v>
      </c>
      <c r="B1009" s="151" t="s">
        <v>728</v>
      </c>
      <c r="C1009" s="180">
        <v>611</v>
      </c>
      <c r="D1009" s="76">
        <v>87165</v>
      </c>
      <c r="E1009" s="76">
        <v>87165</v>
      </c>
    </row>
    <row r="1010" spans="1:5" ht="15.7" x14ac:dyDescent="0.25">
      <c r="A1010" s="13" t="s">
        <v>729</v>
      </c>
      <c r="B1010" s="152" t="s">
        <v>730</v>
      </c>
      <c r="C1010" s="156"/>
      <c r="D1010" s="82">
        <f t="shared" ref="D1010:E1012" si="264">D1011</f>
        <v>2000</v>
      </c>
      <c r="E1010" s="82">
        <f t="shared" si="264"/>
        <v>2000</v>
      </c>
    </row>
    <row r="1011" spans="1:5" ht="31.4" x14ac:dyDescent="0.25">
      <c r="A1011" s="16" t="s">
        <v>18</v>
      </c>
      <c r="B1011" s="151" t="s">
        <v>730</v>
      </c>
      <c r="C1011" s="180">
        <v>600</v>
      </c>
      <c r="D1011" s="76">
        <f t="shared" si="264"/>
        <v>2000</v>
      </c>
      <c r="E1011" s="76">
        <f t="shared" si="264"/>
        <v>2000</v>
      </c>
    </row>
    <row r="1012" spans="1:5" ht="15.7" x14ac:dyDescent="0.25">
      <c r="A1012" s="20" t="s">
        <v>25</v>
      </c>
      <c r="B1012" s="151" t="s">
        <v>730</v>
      </c>
      <c r="C1012" s="180">
        <v>610</v>
      </c>
      <c r="D1012" s="76">
        <f t="shared" si="264"/>
        <v>2000</v>
      </c>
      <c r="E1012" s="76">
        <f t="shared" si="264"/>
        <v>2000</v>
      </c>
    </row>
    <row r="1013" spans="1:5" ht="15.7" x14ac:dyDescent="0.25">
      <c r="A1013" s="20" t="s">
        <v>85</v>
      </c>
      <c r="B1013" s="151" t="s">
        <v>730</v>
      </c>
      <c r="C1013" s="180">
        <v>612</v>
      </c>
      <c r="D1013" s="76">
        <v>2000</v>
      </c>
      <c r="E1013" s="76">
        <v>2000</v>
      </c>
    </row>
    <row r="1014" spans="1:5" ht="31.4" x14ac:dyDescent="0.25">
      <c r="A1014" s="6" t="s">
        <v>731</v>
      </c>
      <c r="B1014" s="161" t="s">
        <v>179</v>
      </c>
      <c r="C1014" s="161"/>
      <c r="D1014" s="106">
        <f t="shared" ref="D1014:E1014" si="265">D1015+D1019</f>
        <v>12950</v>
      </c>
      <c r="E1014" s="106">
        <f t="shared" si="265"/>
        <v>13125</v>
      </c>
    </row>
    <row r="1015" spans="1:5" ht="31.4" x14ac:dyDescent="0.2">
      <c r="A1015" s="61" t="s">
        <v>354</v>
      </c>
      <c r="B1015" s="147" t="s">
        <v>180</v>
      </c>
      <c r="C1015" s="147"/>
      <c r="D1015" s="94">
        <f t="shared" ref="D1015:E1017" si="266">D1016</f>
        <v>1200</v>
      </c>
      <c r="E1015" s="94">
        <f t="shared" si="266"/>
        <v>1200</v>
      </c>
    </row>
    <row r="1016" spans="1:5" ht="15.7" x14ac:dyDescent="0.25">
      <c r="A1016" s="9" t="s">
        <v>22</v>
      </c>
      <c r="B1016" s="143" t="s">
        <v>180</v>
      </c>
      <c r="C1016" s="143" t="s">
        <v>15</v>
      </c>
      <c r="D1016" s="95">
        <f t="shared" si="266"/>
        <v>1200</v>
      </c>
      <c r="E1016" s="95">
        <f t="shared" si="266"/>
        <v>1200</v>
      </c>
    </row>
    <row r="1017" spans="1:5" ht="31.4" x14ac:dyDescent="0.25">
      <c r="A1017" s="9" t="s">
        <v>17</v>
      </c>
      <c r="B1017" s="143" t="s">
        <v>180</v>
      </c>
      <c r="C1017" s="143" t="s">
        <v>16</v>
      </c>
      <c r="D1017" s="95">
        <f t="shared" si="266"/>
        <v>1200</v>
      </c>
      <c r="E1017" s="95">
        <f t="shared" si="266"/>
        <v>1200</v>
      </c>
    </row>
    <row r="1018" spans="1:5" ht="31.4" x14ac:dyDescent="0.25">
      <c r="A1018" s="10" t="s">
        <v>79</v>
      </c>
      <c r="B1018" s="143" t="s">
        <v>180</v>
      </c>
      <c r="C1018" s="143" t="s">
        <v>80</v>
      </c>
      <c r="D1018" s="95">
        <v>1200</v>
      </c>
      <c r="E1018" s="95">
        <v>1200</v>
      </c>
    </row>
    <row r="1019" spans="1:5" ht="15.7" x14ac:dyDescent="0.2">
      <c r="A1019" s="61" t="s">
        <v>181</v>
      </c>
      <c r="B1019" s="147" t="s">
        <v>182</v>
      </c>
      <c r="C1019" s="147"/>
      <c r="D1019" s="94">
        <f t="shared" ref="D1019:E1019" si="267">D1020+D1023</f>
        <v>11750</v>
      </c>
      <c r="E1019" s="94">
        <f t="shared" si="267"/>
        <v>11925</v>
      </c>
    </row>
    <row r="1020" spans="1:5" ht="15.7" x14ac:dyDescent="0.25">
      <c r="A1020" s="9" t="s">
        <v>22</v>
      </c>
      <c r="B1020" s="143" t="s">
        <v>182</v>
      </c>
      <c r="C1020" s="143" t="s">
        <v>15</v>
      </c>
      <c r="D1020" s="95">
        <f t="shared" ref="D1020:E1021" si="268">D1021</f>
        <v>10150</v>
      </c>
      <c r="E1020" s="95">
        <f t="shared" si="268"/>
        <v>10325</v>
      </c>
    </row>
    <row r="1021" spans="1:5" ht="31.4" x14ac:dyDescent="0.25">
      <c r="A1021" s="9" t="s">
        <v>17</v>
      </c>
      <c r="B1021" s="143" t="s">
        <v>182</v>
      </c>
      <c r="C1021" s="143" t="s">
        <v>16</v>
      </c>
      <c r="D1021" s="95">
        <f t="shared" si="268"/>
        <v>10150</v>
      </c>
      <c r="E1021" s="95">
        <f t="shared" si="268"/>
        <v>10325</v>
      </c>
    </row>
    <row r="1022" spans="1:5" ht="31.4" x14ac:dyDescent="0.25">
      <c r="A1022" s="10" t="s">
        <v>79</v>
      </c>
      <c r="B1022" s="143" t="s">
        <v>182</v>
      </c>
      <c r="C1022" s="143" t="s">
        <v>80</v>
      </c>
      <c r="D1022" s="95">
        <v>10150</v>
      </c>
      <c r="E1022" s="95">
        <v>10325</v>
      </c>
    </row>
    <row r="1023" spans="1:5" ht="31.4" x14ac:dyDescent="0.2">
      <c r="A1023" s="32" t="s">
        <v>18</v>
      </c>
      <c r="B1023" s="143" t="s">
        <v>182</v>
      </c>
      <c r="C1023" s="185">
        <v>600</v>
      </c>
      <c r="D1023" s="94">
        <f t="shared" ref="D1023:E1024" si="269">D1024</f>
        <v>1600</v>
      </c>
      <c r="E1023" s="94">
        <f t="shared" si="269"/>
        <v>1600</v>
      </c>
    </row>
    <row r="1024" spans="1:5" ht="15.7" x14ac:dyDescent="0.2">
      <c r="A1024" s="32" t="s">
        <v>25</v>
      </c>
      <c r="B1024" s="143" t="s">
        <v>182</v>
      </c>
      <c r="C1024" s="185">
        <v>610</v>
      </c>
      <c r="D1024" s="95">
        <f t="shared" si="269"/>
        <v>1600</v>
      </c>
      <c r="E1024" s="95">
        <f t="shared" si="269"/>
        <v>1600</v>
      </c>
    </row>
    <row r="1025" spans="1:5" ht="15.7" x14ac:dyDescent="0.25">
      <c r="A1025" s="10" t="s">
        <v>85</v>
      </c>
      <c r="B1025" s="143" t="s">
        <v>182</v>
      </c>
      <c r="C1025" s="185">
        <v>612</v>
      </c>
      <c r="D1025" s="95">
        <v>1600</v>
      </c>
      <c r="E1025" s="95">
        <v>1600</v>
      </c>
    </row>
    <row r="1026" spans="1:5" ht="15.7" x14ac:dyDescent="0.25">
      <c r="A1026" s="10"/>
      <c r="B1026" s="151"/>
      <c r="C1026" s="143"/>
      <c r="D1026" s="100"/>
      <c r="E1026" s="100"/>
    </row>
    <row r="1027" spans="1:5" ht="55.6" x14ac:dyDescent="0.3">
      <c r="A1027" s="50" t="s">
        <v>606</v>
      </c>
      <c r="B1027" s="179" t="s">
        <v>186</v>
      </c>
      <c r="C1027" s="186"/>
      <c r="D1027" s="116">
        <f>D1028+D1073</f>
        <v>1261166</v>
      </c>
      <c r="E1027" s="116">
        <f>E1028+E1073</f>
        <v>1119805</v>
      </c>
    </row>
    <row r="1028" spans="1:5" ht="37.1" x14ac:dyDescent="0.3">
      <c r="A1028" s="50" t="s">
        <v>737</v>
      </c>
      <c r="B1028" s="179" t="s">
        <v>738</v>
      </c>
      <c r="C1028" s="186"/>
      <c r="D1028" s="116">
        <f t="shared" ref="D1028:E1028" si="270">D1029+D1046</f>
        <v>567789</v>
      </c>
      <c r="E1028" s="116">
        <f t="shared" si="270"/>
        <v>392645</v>
      </c>
    </row>
    <row r="1029" spans="1:5" s="40" customFormat="1" ht="31.4" x14ac:dyDescent="0.25">
      <c r="A1029" s="6" t="s">
        <v>674</v>
      </c>
      <c r="B1029" s="138" t="s">
        <v>750</v>
      </c>
      <c r="C1029" s="186"/>
      <c r="D1029" s="80">
        <f t="shared" ref="D1029:E1029" si="271">D1030+D1034+D1038+D1042</f>
        <v>34762</v>
      </c>
      <c r="E1029" s="80">
        <f t="shared" si="271"/>
        <v>29800</v>
      </c>
    </row>
    <row r="1030" spans="1:5" s="59" customFormat="1" ht="16.399999999999999" x14ac:dyDescent="0.3">
      <c r="A1030" s="7" t="s">
        <v>682</v>
      </c>
      <c r="B1030" s="130" t="s">
        <v>751</v>
      </c>
      <c r="C1030" s="131"/>
      <c r="D1030" s="81">
        <f t="shared" ref="D1030:E1040" si="272">D1031</f>
        <v>10000</v>
      </c>
      <c r="E1030" s="81">
        <f t="shared" si="272"/>
        <v>10000</v>
      </c>
    </row>
    <row r="1031" spans="1:5" ht="15.7" x14ac:dyDescent="0.25">
      <c r="A1031" s="16" t="s">
        <v>13</v>
      </c>
      <c r="B1031" s="151" t="s">
        <v>751</v>
      </c>
      <c r="C1031" s="151" t="s">
        <v>14</v>
      </c>
      <c r="D1031" s="76">
        <f t="shared" si="272"/>
        <v>10000</v>
      </c>
      <c r="E1031" s="76">
        <f t="shared" si="272"/>
        <v>10000</v>
      </c>
    </row>
    <row r="1032" spans="1:5" ht="47.05" x14ac:dyDescent="0.25">
      <c r="A1032" s="42" t="s">
        <v>367</v>
      </c>
      <c r="B1032" s="151" t="s">
        <v>751</v>
      </c>
      <c r="C1032" s="151" t="s">
        <v>12</v>
      </c>
      <c r="D1032" s="76">
        <f t="shared" si="272"/>
        <v>10000</v>
      </c>
      <c r="E1032" s="76">
        <f t="shared" si="272"/>
        <v>10000</v>
      </c>
    </row>
    <row r="1033" spans="1:5" ht="41.35" x14ac:dyDescent="0.2">
      <c r="A1033" s="42" t="s">
        <v>716</v>
      </c>
      <c r="B1033" s="151" t="s">
        <v>751</v>
      </c>
      <c r="C1033" s="151" t="s">
        <v>628</v>
      </c>
      <c r="D1033" s="76">
        <v>10000</v>
      </c>
      <c r="E1033" s="76">
        <v>10000</v>
      </c>
    </row>
    <row r="1034" spans="1:5" s="59" customFormat="1" ht="16.399999999999999" x14ac:dyDescent="0.3">
      <c r="A1034" s="7" t="s">
        <v>683</v>
      </c>
      <c r="B1034" s="130" t="s">
        <v>752</v>
      </c>
      <c r="C1034" s="131"/>
      <c r="D1034" s="81">
        <f t="shared" si="272"/>
        <v>13762</v>
      </c>
      <c r="E1034" s="81">
        <f t="shared" si="272"/>
        <v>8800</v>
      </c>
    </row>
    <row r="1035" spans="1:5" ht="15.7" x14ac:dyDescent="0.25">
      <c r="A1035" s="16" t="s">
        <v>13</v>
      </c>
      <c r="B1035" s="151" t="s">
        <v>752</v>
      </c>
      <c r="C1035" s="151" t="s">
        <v>14</v>
      </c>
      <c r="D1035" s="76">
        <f t="shared" si="272"/>
        <v>13762</v>
      </c>
      <c r="E1035" s="76">
        <f t="shared" si="272"/>
        <v>8800</v>
      </c>
    </row>
    <row r="1036" spans="1:5" ht="47.05" x14ac:dyDescent="0.25">
      <c r="A1036" s="42" t="s">
        <v>367</v>
      </c>
      <c r="B1036" s="151" t="s">
        <v>752</v>
      </c>
      <c r="C1036" s="151" t="s">
        <v>12</v>
      </c>
      <c r="D1036" s="76">
        <f>D1037</f>
        <v>13762</v>
      </c>
      <c r="E1036" s="76">
        <f>E1037</f>
        <v>8800</v>
      </c>
    </row>
    <row r="1037" spans="1:5" ht="78.45" x14ac:dyDescent="0.25">
      <c r="A1037" s="42" t="s">
        <v>689</v>
      </c>
      <c r="B1037" s="151" t="s">
        <v>752</v>
      </c>
      <c r="C1037" s="151" t="s">
        <v>627</v>
      </c>
      <c r="D1037" s="76">
        <v>13762</v>
      </c>
      <c r="E1037" s="76">
        <v>8800</v>
      </c>
    </row>
    <row r="1038" spans="1:5" s="59" customFormat="1" ht="32.799999999999997" x14ac:dyDescent="0.3">
      <c r="A1038" s="7" t="s">
        <v>685</v>
      </c>
      <c r="B1038" s="130" t="s">
        <v>753</v>
      </c>
      <c r="C1038" s="131"/>
      <c r="D1038" s="81">
        <f t="shared" si="272"/>
        <v>7000</v>
      </c>
      <c r="E1038" s="81">
        <f t="shared" si="272"/>
        <v>7000</v>
      </c>
    </row>
    <row r="1039" spans="1:5" ht="15.7" x14ac:dyDescent="0.25">
      <c r="A1039" s="16" t="s">
        <v>13</v>
      </c>
      <c r="B1039" s="151" t="s">
        <v>753</v>
      </c>
      <c r="C1039" s="151" t="s">
        <v>14</v>
      </c>
      <c r="D1039" s="76">
        <f t="shared" si="272"/>
        <v>7000</v>
      </c>
      <c r="E1039" s="76">
        <f t="shared" si="272"/>
        <v>7000</v>
      </c>
    </row>
    <row r="1040" spans="1:5" ht="47.05" x14ac:dyDescent="0.25">
      <c r="A1040" s="42" t="s">
        <v>367</v>
      </c>
      <c r="B1040" s="151" t="s">
        <v>753</v>
      </c>
      <c r="C1040" s="151" t="s">
        <v>12</v>
      </c>
      <c r="D1040" s="76">
        <f t="shared" si="272"/>
        <v>7000</v>
      </c>
      <c r="E1040" s="76">
        <f t="shared" si="272"/>
        <v>7000</v>
      </c>
    </row>
    <row r="1041" spans="1:5" ht="41.35" x14ac:dyDescent="0.2">
      <c r="A1041" s="42" t="s">
        <v>716</v>
      </c>
      <c r="B1041" s="151" t="s">
        <v>753</v>
      </c>
      <c r="C1041" s="151" t="s">
        <v>628</v>
      </c>
      <c r="D1041" s="76">
        <v>7000</v>
      </c>
      <c r="E1041" s="76">
        <v>7000</v>
      </c>
    </row>
    <row r="1042" spans="1:5" s="59" customFormat="1" ht="32.799999999999997" x14ac:dyDescent="0.3">
      <c r="A1042" s="7" t="s">
        <v>684</v>
      </c>
      <c r="B1042" s="130" t="s">
        <v>754</v>
      </c>
      <c r="C1042" s="131"/>
      <c r="D1042" s="81">
        <f t="shared" ref="D1042:E1044" si="273">D1043</f>
        <v>4000</v>
      </c>
      <c r="E1042" s="81">
        <f t="shared" si="273"/>
        <v>4000</v>
      </c>
    </row>
    <row r="1043" spans="1:5" ht="15.7" x14ac:dyDescent="0.25">
      <c r="A1043" s="9" t="s">
        <v>22</v>
      </c>
      <c r="B1043" s="151" t="s">
        <v>754</v>
      </c>
      <c r="C1043" s="151" t="s">
        <v>15</v>
      </c>
      <c r="D1043" s="76">
        <f t="shared" si="273"/>
        <v>4000</v>
      </c>
      <c r="E1043" s="76">
        <f t="shared" si="273"/>
        <v>4000</v>
      </c>
    </row>
    <row r="1044" spans="1:5" ht="31.4" x14ac:dyDescent="0.25">
      <c r="A1044" s="9" t="s">
        <v>17</v>
      </c>
      <c r="B1044" s="151" t="s">
        <v>754</v>
      </c>
      <c r="C1044" s="151" t="s">
        <v>16</v>
      </c>
      <c r="D1044" s="76">
        <f t="shared" si="273"/>
        <v>4000</v>
      </c>
      <c r="E1044" s="76">
        <f t="shared" si="273"/>
        <v>4000</v>
      </c>
    </row>
    <row r="1045" spans="1:5" ht="31.4" x14ac:dyDescent="0.25">
      <c r="A1045" s="10" t="s">
        <v>79</v>
      </c>
      <c r="B1045" s="151" t="s">
        <v>754</v>
      </c>
      <c r="C1045" s="151" t="s">
        <v>80</v>
      </c>
      <c r="D1045" s="76">
        <v>4000</v>
      </c>
      <c r="E1045" s="76">
        <v>4000</v>
      </c>
    </row>
    <row r="1046" spans="1:5" ht="31.4" x14ac:dyDescent="0.25">
      <c r="A1046" s="6" t="s">
        <v>187</v>
      </c>
      <c r="B1046" s="138" t="s">
        <v>741</v>
      </c>
      <c r="C1046" s="186"/>
      <c r="D1046" s="80">
        <f>D1047+D1051+D1061+D1065+D1069</f>
        <v>533027</v>
      </c>
      <c r="E1046" s="80">
        <f>E1047+E1051+E1061+E1065+E1069</f>
        <v>362845</v>
      </c>
    </row>
    <row r="1047" spans="1:5" s="59" customFormat="1" ht="15.7" x14ac:dyDescent="0.25">
      <c r="A1047" s="6" t="s">
        <v>481</v>
      </c>
      <c r="B1047" s="166" t="s">
        <v>742</v>
      </c>
      <c r="C1047" s="131"/>
      <c r="D1047" s="80">
        <f t="shared" ref="D1047:E1047" si="274">D1048</f>
        <v>5000</v>
      </c>
      <c r="E1047" s="80">
        <f t="shared" si="274"/>
        <v>5000</v>
      </c>
    </row>
    <row r="1048" spans="1:5" s="36" customFormat="1" ht="15.7" x14ac:dyDescent="0.25">
      <c r="A1048" s="10" t="s">
        <v>22</v>
      </c>
      <c r="B1048" s="151" t="s">
        <v>742</v>
      </c>
      <c r="C1048" s="151" t="s">
        <v>15</v>
      </c>
      <c r="D1048" s="76">
        <f>D1049</f>
        <v>5000</v>
      </c>
      <c r="E1048" s="76">
        <f>E1049</f>
        <v>5000</v>
      </c>
    </row>
    <row r="1049" spans="1:5" s="36" customFormat="1" ht="31.4" x14ac:dyDescent="0.25">
      <c r="A1049" s="10" t="s">
        <v>17</v>
      </c>
      <c r="B1049" s="151" t="s">
        <v>742</v>
      </c>
      <c r="C1049" s="151" t="s">
        <v>16</v>
      </c>
      <c r="D1049" s="76">
        <f t="shared" ref="D1049:E1049" si="275">D1050</f>
        <v>5000</v>
      </c>
      <c r="E1049" s="76">
        <f t="shared" si="275"/>
        <v>5000</v>
      </c>
    </row>
    <row r="1050" spans="1:5" s="36" customFormat="1" ht="31.4" x14ac:dyDescent="0.25">
      <c r="A1050" s="10" t="s">
        <v>79</v>
      </c>
      <c r="B1050" s="151" t="s">
        <v>742</v>
      </c>
      <c r="C1050" s="151" t="s">
        <v>80</v>
      </c>
      <c r="D1050" s="76">
        <v>5000</v>
      </c>
      <c r="E1050" s="76">
        <v>5000</v>
      </c>
    </row>
    <row r="1051" spans="1:5" s="59" customFormat="1" ht="31.4" x14ac:dyDescent="0.25">
      <c r="A1051" s="6" t="s">
        <v>382</v>
      </c>
      <c r="B1051" s="166" t="s">
        <v>743</v>
      </c>
      <c r="C1051" s="131"/>
      <c r="D1051" s="80">
        <f>D1053+D1057</f>
        <v>448091</v>
      </c>
      <c r="E1051" s="80">
        <f>E1053+E1057</f>
        <v>277909</v>
      </c>
    </row>
    <row r="1052" spans="1:5" ht="31.4" x14ac:dyDescent="0.25">
      <c r="A1052" s="9" t="s">
        <v>675</v>
      </c>
      <c r="B1052" s="151" t="s">
        <v>744</v>
      </c>
      <c r="C1052" s="157" t="s">
        <v>570</v>
      </c>
      <c r="D1052" s="76"/>
      <c r="E1052" s="76"/>
    </row>
    <row r="1053" spans="1:5" s="59" customFormat="1" ht="32.799999999999997" x14ac:dyDescent="0.3">
      <c r="A1053" s="7" t="s">
        <v>676</v>
      </c>
      <c r="B1053" s="130" t="s">
        <v>745</v>
      </c>
      <c r="C1053" s="132"/>
      <c r="D1053" s="81">
        <f t="shared" ref="D1053" si="276">D1054</f>
        <v>195000</v>
      </c>
      <c r="E1053" s="81">
        <f t="shared" ref="E1053" si="277">E1054</f>
        <v>0</v>
      </c>
    </row>
    <row r="1054" spans="1:5" ht="15.7" x14ac:dyDescent="0.25">
      <c r="A1054" s="62" t="s">
        <v>366</v>
      </c>
      <c r="B1054" s="151" t="s">
        <v>745</v>
      </c>
      <c r="C1054" s="157" t="s">
        <v>37</v>
      </c>
      <c r="D1054" s="76">
        <f>D1055</f>
        <v>195000</v>
      </c>
      <c r="E1054" s="76">
        <f>E1055</f>
        <v>0</v>
      </c>
    </row>
    <row r="1055" spans="1:5" ht="15.7" x14ac:dyDescent="0.25">
      <c r="A1055" s="9" t="s">
        <v>36</v>
      </c>
      <c r="B1055" s="151" t="s">
        <v>745</v>
      </c>
      <c r="C1055" s="157">
        <v>410</v>
      </c>
      <c r="D1055" s="76">
        <f t="shared" ref="D1055" si="278">D1056</f>
        <v>195000</v>
      </c>
      <c r="E1055" s="76">
        <f t="shared" ref="E1055" si="279">E1056</f>
        <v>0</v>
      </c>
    </row>
    <row r="1056" spans="1:5" ht="31.4" x14ac:dyDescent="0.25">
      <c r="A1056" s="9" t="s">
        <v>98</v>
      </c>
      <c r="B1056" s="151" t="s">
        <v>745</v>
      </c>
      <c r="C1056" s="157" t="s">
        <v>99</v>
      </c>
      <c r="D1056" s="76">
        <v>195000</v>
      </c>
      <c r="E1056" s="76">
        <v>0</v>
      </c>
    </row>
    <row r="1057" spans="1:5" s="59" customFormat="1" ht="32.799999999999997" x14ac:dyDescent="0.3">
      <c r="A1057" s="7" t="s">
        <v>717</v>
      </c>
      <c r="B1057" s="130" t="s">
        <v>746</v>
      </c>
      <c r="C1057" s="132"/>
      <c r="D1057" s="81">
        <f t="shared" ref="D1057:E1057" si="280">D1058</f>
        <v>253091</v>
      </c>
      <c r="E1057" s="81">
        <f t="shared" si="280"/>
        <v>277909</v>
      </c>
    </row>
    <row r="1058" spans="1:5" ht="15.7" x14ac:dyDescent="0.25">
      <c r="A1058" s="62" t="s">
        <v>366</v>
      </c>
      <c r="B1058" s="151" t="s">
        <v>746</v>
      </c>
      <c r="C1058" s="157" t="s">
        <v>37</v>
      </c>
      <c r="D1058" s="76">
        <f>D1059</f>
        <v>253091</v>
      </c>
      <c r="E1058" s="76">
        <f>E1059</f>
        <v>277909</v>
      </c>
    </row>
    <row r="1059" spans="1:5" ht="15.7" x14ac:dyDescent="0.25">
      <c r="A1059" s="9" t="s">
        <v>36</v>
      </c>
      <c r="B1059" s="151" t="s">
        <v>746</v>
      </c>
      <c r="C1059" s="157">
        <v>410</v>
      </c>
      <c r="D1059" s="76">
        <f t="shared" ref="D1059:E1059" si="281">D1060</f>
        <v>253091</v>
      </c>
      <c r="E1059" s="76">
        <f t="shared" si="281"/>
        <v>277909</v>
      </c>
    </row>
    <row r="1060" spans="1:5" ht="31.4" x14ac:dyDescent="0.25">
      <c r="A1060" s="9" t="s">
        <v>98</v>
      </c>
      <c r="B1060" s="151" t="s">
        <v>746</v>
      </c>
      <c r="C1060" s="157" t="s">
        <v>99</v>
      </c>
      <c r="D1060" s="76">
        <v>253091</v>
      </c>
      <c r="E1060" s="76">
        <v>277909</v>
      </c>
    </row>
    <row r="1061" spans="1:5" s="59" customFormat="1" ht="15.7" x14ac:dyDescent="0.25">
      <c r="A1061" s="6" t="s">
        <v>678</v>
      </c>
      <c r="B1061" s="166" t="s">
        <v>747</v>
      </c>
      <c r="C1061" s="166"/>
      <c r="D1061" s="80">
        <f t="shared" ref="D1061:E1061" si="282">D1062</f>
        <v>70000</v>
      </c>
      <c r="E1061" s="80">
        <f t="shared" si="282"/>
        <v>70000</v>
      </c>
    </row>
    <row r="1062" spans="1:5" ht="15.7" x14ac:dyDescent="0.25">
      <c r="A1062" s="16" t="s">
        <v>13</v>
      </c>
      <c r="B1062" s="151" t="s">
        <v>747</v>
      </c>
      <c r="C1062" s="151" t="s">
        <v>14</v>
      </c>
      <c r="D1062" s="76">
        <f t="shared" ref="D1062:E1063" si="283">D1063</f>
        <v>70000</v>
      </c>
      <c r="E1062" s="76">
        <f t="shared" si="283"/>
        <v>70000</v>
      </c>
    </row>
    <row r="1063" spans="1:5" ht="47.05" x14ac:dyDescent="0.25">
      <c r="A1063" s="10" t="s">
        <v>803</v>
      </c>
      <c r="B1063" s="151" t="s">
        <v>747</v>
      </c>
      <c r="C1063" s="151" t="s">
        <v>680</v>
      </c>
      <c r="D1063" s="76">
        <f t="shared" si="283"/>
        <v>70000</v>
      </c>
      <c r="E1063" s="76">
        <f t="shared" si="283"/>
        <v>70000</v>
      </c>
    </row>
    <row r="1064" spans="1:5" ht="15.7" x14ac:dyDescent="0.25">
      <c r="A1064" s="10" t="s">
        <v>679</v>
      </c>
      <c r="B1064" s="151" t="s">
        <v>747</v>
      </c>
      <c r="C1064" s="151" t="s">
        <v>681</v>
      </c>
      <c r="D1064" s="76">
        <v>70000</v>
      </c>
      <c r="E1064" s="76">
        <v>70000</v>
      </c>
    </row>
    <row r="1065" spans="1:5" s="59" customFormat="1" ht="31.4" x14ac:dyDescent="0.25">
      <c r="A1065" s="6" t="s">
        <v>677</v>
      </c>
      <c r="B1065" s="166" t="s">
        <v>748</v>
      </c>
      <c r="C1065" s="166"/>
      <c r="D1065" s="80">
        <f t="shared" ref="D1065:E1067" si="284">D1066</f>
        <v>6000</v>
      </c>
      <c r="E1065" s="80">
        <f t="shared" si="284"/>
        <v>6000</v>
      </c>
    </row>
    <row r="1066" spans="1:5" ht="15.7" x14ac:dyDescent="0.25">
      <c r="A1066" s="9" t="s">
        <v>22</v>
      </c>
      <c r="B1066" s="151" t="s">
        <v>748</v>
      </c>
      <c r="C1066" s="151" t="s">
        <v>15</v>
      </c>
      <c r="D1066" s="76">
        <f t="shared" si="284"/>
        <v>6000</v>
      </c>
      <c r="E1066" s="76">
        <f t="shared" si="284"/>
        <v>6000</v>
      </c>
    </row>
    <row r="1067" spans="1:5" ht="31.4" x14ac:dyDescent="0.25">
      <c r="A1067" s="9" t="s">
        <v>17</v>
      </c>
      <c r="B1067" s="151" t="s">
        <v>748</v>
      </c>
      <c r="C1067" s="151" t="s">
        <v>16</v>
      </c>
      <c r="D1067" s="76">
        <f t="shared" si="284"/>
        <v>6000</v>
      </c>
      <c r="E1067" s="76">
        <f t="shared" si="284"/>
        <v>6000</v>
      </c>
    </row>
    <row r="1068" spans="1:5" ht="31.4" x14ac:dyDescent="0.25">
      <c r="A1068" s="10" t="s">
        <v>79</v>
      </c>
      <c r="B1068" s="151" t="s">
        <v>748</v>
      </c>
      <c r="C1068" s="151" t="s">
        <v>80</v>
      </c>
      <c r="D1068" s="76">
        <v>6000</v>
      </c>
      <c r="E1068" s="76">
        <v>6000</v>
      </c>
    </row>
    <row r="1069" spans="1:5" s="59" customFormat="1" ht="49.2" x14ac:dyDescent="0.3">
      <c r="A1069" s="7" t="s">
        <v>686</v>
      </c>
      <c r="B1069" s="130" t="s">
        <v>749</v>
      </c>
      <c r="C1069" s="131"/>
      <c r="D1069" s="81">
        <f t="shared" ref="D1069:E1069" si="285">D1070</f>
        <v>3936</v>
      </c>
      <c r="E1069" s="81">
        <f t="shared" si="285"/>
        <v>3936</v>
      </c>
    </row>
    <row r="1070" spans="1:5" ht="15.7" x14ac:dyDescent="0.25">
      <c r="A1070" s="16" t="s">
        <v>13</v>
      </c>
      <c r="B1070" s="151" t="s">
        <v>749</v>
      </c>
      <c r="C1070" s="151" t="s">
        <v>14</v>
      </c>
      <c r="D1070" s="76">
        <f t="shared" ref="D1070:E1071" si="286">D1071</f>
        <v>3936</v>
      </c>
      <c r="E1070" s="76">
        <f t="shared" si="286"/>
        <v>3936</v>
      </c>
    </row>
    <row r="1071" spans="1:5" ht="47.05" x14ac:dyDescent="0.25">
      <c r="A1071" s="42" t="s">
        <v>367</v>
      </c>
      <c r="B1071" s="151" t="s">
        <v>749</v>
      </c>
      <c r="C1071" s="151" t="s">
        <v>12</v>
      </c>
      <c r="D1071" s="76">
        <f t="shared" si="286"/>
        <v>3936</v>
      </c>
      <c r="E1071" s="76">
        <f t="shared" si="286"/>
        <v>3936</v>
      </c>
    </row>
    <row r="1072" spans="1:5" ht="41.35" x14ac:dyDescent="0.2">
      <c r="A1072" s="42" t="s">
        <v>716</v>
      </c>
      <c r="B1072" s="151" t="s">
        <v>749</v>
      </c>
      <c r="C1072" s="151" t="s">
        <v>628</v>
      </c>
      <c r="D1072" s="76">
        <v>3936</v>
      </c>
      <c r="E1072" s="76">
        <v>3936</v>
      </c>
    </row>
    <row r="1073" spans="1:5" ht="18.55" x14ac:dyDescent="0.3">
      <c r="A1073" s="50" t="s">
        <v>739</v>
      </c>
      <c r="B1073" s="179" t="s">
        <v>740</v>
      </c>
      <c r="C1073" s="186"/>
      <c r="D1073" s="116">
        <f>D1074+D1115</f>
        <v>693377</v>
      </c>
      <c r="E1073" s="116">
        <f>E1074+E1115</f>
        <v>727160</v>
      </c>
    </row>
    <row r="1074" spans="1:5" ht="37.1" x14ac:dyDescent="0.3">
      <c r="A1074" s="50" t="s">
        <v>764</v>
      </c>
      <c r="B1074" s="179" t="s">
        <v>765</v>
      </c>
      <c r="C1074" s="186"/>
      <c r="D1074" s="116">
        <f>D1106+D1075+D1079+D1083+D1087+D1091</f>
        <v>544789</v>
      </c>
      <c r="E1074" s="116">
        <f>E1106+E1075+E1079+E1083+E1087+E1091</f>
        <v>578572</v>
      </c>
    </row>
    <row r="1075" spans="1:5" s="59" customFormat="1" ht="32.799999999999997" x14ac:dyDescent="0.3">
      <c r="A1075" s="7" t="s">
        <v>687</v>
      </c>
      <c r="B1075" s="187" t="s">
        <v>755</v>
      </c>
      <c r="C1075" s="188"/>
      <c r="D1075" s="81">
        <f>D1076</f>
        <v>8700</v>
      </c>
      <c r="E1075" s="81">
        <f>E1076</f>
        <v>0</v>
      </c>
    </row>
    <row r="1076" spans="1:5" ht="15.7" x14ac:dyDescent="0.25">
      <c r="A1076" s="62" t="s">
        <v>366</v>
      </c>
      <c r="B1076" s="148" t="s">
        <v>755</v>
      </c>
      <c r="C1076" s="157" t="s">
        <v>37</v>
      </c>
      <c r="D1076" s="76">
        <f>D1078</f>
        <v>8700</v>
      </c>
      <c r="E1076" s="76">
        <f>E1078</f>
        <v>0</v>
      </c>
    </row>
    <row r="1077" spans="1:5" ht="15.7" x14ac:dyDescent="0.25">
      <c r="A1077" s="9" t="s">
        <v>36</v>
      </c>
      <c r="B1077" s="148" t="s">
        <v>755</v>
      </c>
      <c r="C1077" s="157">
        <v>410</v>
      </c>
      <c r="D1077" s="76">
        <f>D1078</f>
        <v>8700</v>
      </c>
      <c r="E1077" s="76">
        <f>E1078</f>
        <v>0</v>
      </c>
    </row>
    <row r="1078" spans="1:5" ht="31.4" x14ac:dyDescent="0.25">
      <c r="A1078" s="9" t="s">
        <v>98</v>
      </c>
      <c r="B1078" s="148" t="s">
        <v>755</v>
      </c>
      <c r="C1078" s="157" t="s">
        <v>99</v>
      </c>
      <c r="D1078" s="76">
        <v>8700</v>
      </c>
      <c r="E1078" s="76">
        <v>0</v>
      </c>
    </row>
    <row r="1079" spans="1:5" s="59" customFormat="1" ht="16.399999999999999" x14ac:dyDescent="0.3">
      <c r="A1079" s="7" t="s">
        <v>688</v>
      </c>
      <c r="B1079" s="130" t="s">
        <v>756</v>
      </c>
      <c r="C1079" s="188"/>
      <c r="D1079" s="81">
        <f>D1080</f>
        <v>14000</v>
      </c>
      <c r="E1079" s="81">
        <f>E1080</f>
        <v>0</v>
      </c>
    </row>
    <row r="1080" spans="1:5" ht="15.7" x14ac:dyDescent="0.25">
      <c r="A1080" s="62" t="s">
        <v>366</v>
      </c>
      <c r="B1080" s="148" t="s">
        <v>756</v>
      </c>
      <c r="C1080" s="157" t="s">
        <v>37</v>
      </c>
      <c r="D1080" s="76">
        <f>D1082</f>
        <v>14000</v>
      </c>
      <c r="E1080" s="76">
        <f>E1082</f>
        <v>0</v>
      </c>
    </row>
    <row r="1081" spans="1:5" ht="15.7" x14ac:dyDescent="0.25">
      <c r="A1081" s="9" t="s">
        <v>36</v>
      </c>
      <c r="B1081" s="148" t="s">
        <v>756</v>
      </c>
      <c r="C1081" s="157">
        <v>410</v>
      </c>
      <c r="D1081" s="76">
        <f>D1082</f>
        <v>14000</v>
      </c>
      <c r="E1081" s="76">
        <f>E1082</f>
        <v>0</v>
      </c>
    </row>
    <row r="1082" spans="1:5" ht="31.4" x14ac:dyDescent="0.25">
      <c r="A1082" s="9" t="s">
        <v>98</v>
      </c>
      <c r="B1082" s="148" t="s">
        <v>756</v>
      </c>
      <c r="C1082" s="157" t="s">
        <v>99</v>
      </c>
      <c r="D1082" s="76">
        <v>14000</v>
      </c>
      <c r="E1082" s="76">
        <v>0</v>
      </c>
    </row>
    <row r="1083" spans="1:5" s="59" customFormat="1" ht="16.399999999999999" x14ac:dyDescent="0.3">
      <c r="A1083" s="7" t="s">
        <v>690</v>
      </c>
      <c r="B1083" s="130" t="s">
        <v>757</v>
      </c>
      <c r="C1083" s="131"/>
      <c r="D1083" s="81">
        <f t="shared" ref="D1083:E1083" si="287">D1084</f>
        <v>856</v>
      </c>
      <c r="E1083" s="81">
        <f t="shared" si="287"/>
        <v>7000</v>
      </c>
    </row>
    <row r="1084" spans="1:5" ht="15.7" x14ac:dyDescent="0.25">
      <c r="A1084" s="62" t="s">
        <v>366</v>
      </c>
      <c r="B1084" s="151" t="s">
        <v>757</v>
      </c>
      <c r="C1084" s="157" t="s">
        <v>37</v>
      </c>
      <c r="D1084" s="76">
        <f>D1086</f>
        <v>856</v>
      </c>
      <c r="E1084" s="76">
        <f>E1086</f>
        <v>7000</v>
      </c>
    </row>
    <row r="1085" spans="1:5" ht="15.7" x14ac:dyDescent="0.25">
      <c r="A1085" s="9" t="s">
        <v>36</v>
      </c>
      <c r="B1085" s="151" t="s">
        <v>757</v>
      </c>
      <c r="C1085" s="157">
        <v>410</v>
      </c>
      <c r="D1085" s="76">
        <f>D1086</f>
        <v>856</v>
      </c>
      <c r="E1085" s="76">
        <f>E1086</f>
        <v>7000</v>
      </c>
    </row>
    <row r="1086" spans="1:5" ht="31.4" x14ac:dyDescent="0.25">
      <c r="A1086" s="9" t="s">
        <v>98</v>
      </c>
      <c r="B1086" s="151" t="s">
        <v>757</v>
      </c>
      <c r="C1086" s="157" t="s">
        <v>99</v>
      </c>
      <c r="D1086" s="76">
        <v>856</v>
      </c>
      <c r="E1086" s="76">
        <v>7000</v>
      </c>
    </row>
    <row r="1087" spans="1:5" s="63" customFormat="1" ht="16.399999999999999" x14ac:dyDescent="0.3">
      <c r="A1087" s="7" t="s">
        <v>828</v>
      </c>
      <c r="B1087" s="130" t="s">
        <v>758</v>
      </c>
      <c r="C1087" s="141"/>
      <c r="D1087" s="81">
        <f>D1088</f>
        <v>0</v>
      </c>
      <c r="E1087" s="81">
        <f>E1088</f>
        <v>339</v>
      </c>
    </row>
    <row r="1088" spans="1:5" ht="15.7" x14ac:dyDescent="0.25">
      <c r="A1088" s="62" t="s">
        <v>658</v>
      </c>
      <c r="B1088" s="151" t="s">
        <v>758</v>
      </c>
      <c r="C1088" s="157" t="s">
        <v>37</v>
      </c>
      <c r="D1088" s="76">
        <f t="shared" ref="D1088:E1089" si="288">D1089</f>
        <v>0</v>
      </c>
      <c r="E1088" s="76">
        <f t="shared" si="288"/>
        <v>339</v>
      </c>
    </row>
    <row r="1089" spans="1:5" ht="15.7" x14ac:dyDescent="0.25">
      <c r="A1089" s="9" t="s">
        <v>36</v>
      </c>
      <c r="B1089" s="151" t="s">
        <v>758</v>
      </c>
      <c r="C1089" s="157">
        <v>410</v>
      </c>
      <c r="D1089" s="76">
        <f t="shared" si="288"/>
        <v>0</v>
      </c>
      <c r="E1089" s="76">
        <f t="shared" si="288"/>
        <v>339</v>
      </c>
    </row>
    <row r="1090" spans="1:5" ht="31.4" x14ac:dyDescent="0.25">
      <c r="A1090" s="9" t="s">
        <v>98</v>
      </c>
      <c r="B1090" s="151" t="s">
        <v>758</v>
      </c>
      <c r="C1090" s="157" t="s">
        <v>99</v>
      </c>
      <c r="D1090" s="76">
        <v>0</v>
      </c>
      <c r="E1090" s="76">
        <v>339</v>
      </c>
    </row>
    <row r="1091" spans="1:5" s="59" customFormat="1" ht="16.399999999999999" x14ac:dyDescent="0.3">
      <c r="A1091" s="7" t="s">
        <v>718</v>
      </c>
      <c r="B1091" s="130" t="s">
        <v>759</v>
      </c>
      <c r="C1091" s="131"/>
      <c r="D1091" s="80">
        <f>D1093+D1096+D1099</f>
        <v>517530</v>
      </c>
      <c r="E1091" s="80">
        <f>E1093+E1096+E1099</f>
        <v>567530</v>
      </c>
    </row>
    <row r="1092" spans="1:5" s="59" customFormat="1" ht="16.399999999999999" x14ac:dyDescent="0.3">
      <c r="A1092" s="7" t="s">
        <v>720</v>
      </c>
      <c r="B1092" s="130" t="s">
        <v>760</v>
      </c>
      <c r="C1092" s="131"/>
      <c r="D1092" s="80">
        <f>D1093+D1096</f>
        <v>431530</v>
      </c>
      <c r="E1092" s="80">
        <f>E1093+E1096</f>
        <v>481530</v>
      </c>
    </row>
    <row r="1093" spans="1:5" s="36" customFormat="1" ht="15.7" x14ac:dyDescent="0.25">
      <c r="A1093" s="10" t="s">
        <v>22</v>
      </c>
      <c r="B1093" s="151" t="s">
        <v>760</v>
      </c>
      <c r="C1093" s="151" t="s">
        <v>15</v>
      </c>
      <c r="D1093" s="76">
        <f t="shared" ref="D1093:E1094" si="289">D1094</f>
        <v>201000</v>
      </c>
      <c r="E1093" s="76">
        <f t="shared" si="289"/>
        <v>251000</v>
      </c>
    </row>
    <row r="1094" spans="1:5" s="36" customFormat="1" ht="31.4" x14ac:dyDescent="0.25">
      <c r="A1094" s="10" t="s">
        <v>17</v>
      </c>
      <c r="B1094" s="151" t="s">
        <v>760</v>
      </c>
      <c r="C1094" s="151" t="s">
        <v>16</v>
      </c>
      <c r="D1094" s="76">
        <f t="shared" si="289"/>
        <v>201000</v>
      </c>
      <c r="E1094" s="76">
        <f t="shared" si="289"/>
        <v>251000</v>
      </c>
    </row>
    <row r="1095" spans="1:5" s="36" customFormat="1" ht="31.4" x14ac:dyDescent="0.25">
      <c r="A1095" s="10" t="s">
        <v>79</v>
      </c>
      <c r="B1095" s="151" t="s">
        <v>760</v>
      </c>
      <c r="C1095" s="151" t="s">
        <v>80</v>
      </c>
      <c r="D1095" s="76">
        <v>201000</v>
      </c>
      <c r="E1095" s="76">
        <v>251000</v>
      </c>
    </row>
    <row r="1096" spans="1:5" s="36" customFormat="1" ht="31.4" x14ac:dyDescent="0.25">
      <c r="A1096" s="16" t="s">
        <v>18</v>
      </c>
      <c r="B1096" s="151" t="s">
        <v>760</v>
      </c>
      <c r="C1096" s="151" t="s">
        <v>20</v>
      </c>
      <c r="D1096" s="76">
        <f t="shared" ref="D1096:E1097" si="290">D1097</f>
        <v>230530</v>
      </c>
      <c r="E1096" s="76">
        <f t="shared" si="290"/>
        <v>230530</v>
      </c>
    </row>
    <row r="1097" spans="1:5" s="36" customFormat="1" ht="15.7" x14ac:dyDescent="0.25">
      <c r="A1097" s="16" t="s">
        <v>25</v>
      </c>
      <c r="B1097" s="151" t="s">
        <v>760</v>
      </c>
      <c r="C1097" s="151" t="s">
        <v>26</v>
      </c>
      <c r="D1097" s="76">
        <f t="shared" si="290"/>
        <v>230530</v>
      </c>
      <c r="E1097" s="76">
        <f t="shared" si="290"/>
        <v>230530</v>
      </c>
    </row>
    <row r="1098" spans="1:5" s="36" customFormat="1" ht="47.05" x14ac:dyDescent="0.25">
      <c r="A1098" s="16" t="s">
        <v>102</v>
      </c>
      <c r="B1098" s="151" t="s">
        <v>760</v>
      </c>
      <c r="C1098" s="148" t="s">
        <v>103</v>
      </c>
      <c r="D1098" s="82">
        <v>230530</v>
      </c>
      <c r="E1098" s="82">
        <v>230530</v>
      </c>
    </row>
    <row r="1099" spans="1:5" s="63" customFormat="1" ht="16.399999999999999" x14ac:dyDescent="0.3">
      <c r="A1099" s="7" t="s">
        <v>719</v>
      </c>
      <c r="B1099" s="130" t="s">
        <v>761</v>
      </c>
      <c r="C1099" s="130"/>
      <c r="D1099" s="81">
        <f t="shared" ref="D1099:E1099" si="291">D1100+D1103</f>
        <v>86000</v>
      </c>
      <c r="E1099" s="81">
        <f t="shared" si="291"/>
        <v>86000</v>
      </c>
    </row>
    <row r="1100" spans="1:5" ht="31.4" x14ac:dyDescent="0.25">
      <c r="A1100" s="17" t="s">
        <v>18</v>
      </c>
      <c r="B1100" s="151" t="s">
        <v>761</v>
      </c>
      <c r="C1100" s="157" t="s">
        <v>20</v>
      </c>
      <c r="D1100" s="76">
        <f t="shared" ref="D1100:E1100" si="292">D1101</f>
        <v>76000</v>
      </c>
      <c r="E1100" s="76">
        <f t="shared" si="292"/>
        <v>76000</v>
      </c>
    </row>
    <row r="1101" spans="1:5" ht="15.7" x14ac:dyDescent="0.25">
      <c r="A1101" s="17" t="s">
        <v>25</v>
      </c>
      <c r="B1101" s="151" t="s">
        <v>761</v>
      </c>
      <c r="C1101" s="157" t="s">
        <v>26</v>
      </c>
      <c r="D1101" s="76">
        <f>D1102</f>
        <v>76000</v>
      </c>
      <c r="E1101" s="76">
        <f>E1102</f>
        <v>76000</v>
      </c>
    </row>
    <row r="1102" spans="1:5" ht="47.05" x14ac:dyDescent="0.25">
      <c r="A1102" s="16" t="s">
        <v>102</v>
      </c>
      <c r="B1102" s="151" t="s">
        <v>761</v>
      </c>
      <c r="C1102" s="186" t="s">
        <v>103</v>
      </c>
      <c r="D1102" s="76">
        <v>76000</v>
      </c>
      <c r="E1102" s="76">
        <v>76000</v>
      </c>
    </row>
    <row r="1103" spans="1:5" ht="15.7" x14ac:dyDescent="0.2">
      <c r="A1103" s="32" t="s">
        <v>13</v>
      </c>
      <c r="B1103" s="151" t="s">
        <v>761</v>
      </c>
      <c r="C1103" s="186" t="s">
        <v>14</v>
      </c>
      <c r="D1103" s="76">
        <f t="shared" ref="D1103:E1103" si="293">D1104</f>
        <v>10000</v>
      </c>
      <c r="E1103" s="76">
        <f t="shared" si="293"/>
        <v>10000</v>
      </c>
    </row>
    <row r="1104" spans="1:5" ht="47.05" x14ac:dyDescent="0.25">
      <c r="A1104" s="42" t="s">
        <v>367</v>
      </c>
      <c r="B1104" s="151" t="s">
        <v>761</v>
      </c>
      <c r="C1104" s="186" t="s">
        <v>12</v>
      </c>
      <c r="D1104" s="76">
        <f t="shared" ref="D1104:E1104" si="294">D1105</f>
        <v>10000</v>
      </c>
      <c r="E1104" s="76">
        <f t="shared" si="294"/>
        <v>10000</v>
      </c>
    </row>
    <row r="1105" spans="1:5" ht="78.45" x14ac:dyDescent="0.25">
      <c r="A1105" s="42" t="s">
        <v>689</v>
      </c>
      <c r="B1105" s="151" t="s">
        <v>761</v>
      </c>
      <c r="C1105" s="186" t="s">
        <v>627</v>
      </c>
      <c r="D1105" s="76">
        <v>10000</v>
      </c>
      <c r="E1105" s="76">
        <v>10000</v>
      </c>
    </row>
    <row r="1106" spans="1:5" s="59" customFormat="1" ht="16.399999999999999" x14ac:dyDescent="0.3">
      <c r="A1106" s="7" t="s">
        <v>782</v>
      </c>
      <c r="B1106" s="130" t="s">
        <v>783</v>
      </c>
      <c r="C1106" s="188"/>
      <c r="D1106" s="81">
        <f t="shared" ref="D1106:E1106" si="295">D1107+D1112</f>
        <v>3703</v>
      </c>
      <c r="E1106" s="81">
        <f t="shared" si="295"/>
        <v>3703</v>
      </c>
    </row>
    <row r="1107" spans="1:5" s="58" customFormat="1" ht="15.7" x14ac:dyDescent="0.25">
      <c r="A1107" s="9" t="s">
        <v>22</v>
      </c>
      <c r="B1107" s="143" t="s">
        <v>783</v>
      </c>
      <c r="C1107" s="151" t="s">
        <v>31</v>
      </c>
      <c r="D1107" s="76">
        <f>D1108</f>
        <v>564</v>
      </c>
      <c r="E1107" s="76">
        <f>E1108</f>
        <v>564</v>
      </c>
    </row>
    <row r="1108" spans="1:5" s="58" customFormat="1" ht="31.4" x14ac:dyDescent="0.25">
      <c r="A1108" s="9" t="s">
        <v>17</v>
      </c>
      <c r="B1108" s="143" t="s">
        <v>783</v>
      </c>
      <c r="C1108" s="151" t="s">
        <v>66</v>
      </c>
      <c r="D1108" s="76">
        <f>D1109+D1110+D1111</f>
        <v>564</v>
      </c>
      <c r="E1108" s="76">
        <f>E1109+E1110+E1111</f>
        <v>564</v>
      </c>
    </row>
    <row r="1109" spans="1:5" s="58" customFormat="1" ht="31.4" x14ac:dyDescent="0.25">
      <c r="A1109" s="10" t="s">
        <v>79</v>
      </c>
      <c r="B1109" s="143" t="s">
        <v>783</v>
      </c>
      <c r="C1109" s="151" t="s">
        <v>76</v>
      </c>
      <c r="D1109" s="76">
        <v>285</v>
      </c>
      <c r="E1109" s="76">
        <v>285</v>
      </c>
    </row>
    <row r="1110" spans="1:5" s="57" customFormat="1" ht="31.4" x14ac:dyDescent="0.2">
      <c r="A1110" s="32" t="s">
        <v>77</v>
      </c>
      <c r="B1110" s="143" t="s">
        <v>783</v>
      </c>
      <c r="C1110" s="151" t="s">
        <v>78</v>
      </c>
      <c r="D1110" s="76">
        <v>102</v>
      </c>
      <c r="E1110" s="76">
        <v>102</v>
      </c>
    </row>
    <row r="1111" spans="1:5" s="57" customFormat="1" ht="31.4" x14ac:dyDescent="0.25">
      <c r="A1111" s="10" t="s">
        <v>170</v>
      </c>
      <c r="B1111" s="143" t="s">
        <v>783</v>
      </c>
      <c r="C1111" s="151" t="s">
        <v>169</v>
      </c>
      <c r="D1111" s="76">
        <v>177</v>
      </c>
      <c r="E1111" s="76">
        <v>177</v>
      </c>
    </row>
    <row r="1112" spans="1:5" s="58" customFormat="1" ht="15.7" x14ac:dyDescent="0.25">
      <c r="A1112" s="9" t="s">
        <v>22</v>
      </c>
      <c r="B1112" s="143" t="s">
        <v>783</v>
      </c>
      <c r="C1112" s="143" t="s">
        <v>15</v>
      </c>
      <c r="D1112" s="76">
        <f t="shared" ref="D1112:E1113" si="296">D1113</f>
        <v>3139</v>
      </c>
      <c r="E1112" s="76">
        <f t="shared" si="296"/>
        <v>3139</v>
      </c>
    </row>
    <row r="1113" spans="1:5" s="58" customFormat="1" ht="31.4" x14ac:dyDescent="0.25">
      <c r="A1113" s="9" t="s">
        <v>17</v>
      </c>
      <c r="B1113" s="143" t="s">
        <v>783</v>
      </c>
      <c r="C1113" s="143" t="s">
        <v>16</v>
      </c>
      <c r="D1113" s="76">
        <f t="shared" si="296"/>
        <v>3139</v>
      </c>
      <c r="E1113" s="76">
        <f t="shared" si="296"/>
        <v>3139</v>
      </c>
    </row>
    <row r="1114" spans="1:5" s="58" customFormat="1" ht="31.4" x14ac:dyDescent="0.25">
      <c r="A1114" s="10" t="s">
        <v>79</v>
      </c>
      <c r="B1114" s="143" t="s">
        <v>783</v>
      </c>
      <c r="C1114" s="143" t="s">
        <v>80</v>
      </c>
      <c r="D1114" s="95">
        <f t="shared" ref="D1114:E1114" si="297">2829+310</f>
        <v>3139</v>
      </c>
      <c r="E1114" s="95">
        <f t="shared" si="297"/>
        <v>3139</v>
      </c>
    </row>
    <row r="1115" spans="1:5" ht="37.1" x14ac:dyDescent="0.3">
      <c r="A1115" s="50" t="s">
        <v>581</v>
      </c>
      <c r="B1115" s="179" t="s">
        <v>762</v>
      </c>
      <c r="C1115" s="186"/>
      <c r="D1115" s="116">
        <f>D1116</f>
        <v>148588</v>
      </c>
      <c r="E1115" s="116">
        <f>E1116</f>
        <v>148588</v>
      </c>
    </row>
    <row r="1116" spans="1:5" s="59" customFormat="1" ht="16.399999999999999" x14ac:dyDescent="0.3">
      <c r="A1116" s="7" t="s">
        <v>604</v>
      </c>
      <c r="B1116" s="130" t="s">
        <v>763</v>
      </c>
      <c r="C1116" s="131"/>
      <c r="D1116" s="81">
        <f t="shared" ref="D1116:E1116" si="298">D1117+D1122+D1126</f>
        <v>148588</v>
      </c>
      <c r="E1116" s="81">
        <f t="shared" si="298"/>
        <v>148588</v>
      </c>
    </row>
    <row r="1117" spans="1:5" ht="47.05" x14ac:dyDescent="0.25">
      <c r="A1117" s="9" t="s">
        <v>30</v>
      </c>
      <c r="B1117" s="151" t="s">
        <v>763</v>
      </c>
      <c r="C1117" s="151" t="s">
        <v>31</v>
      </c>
      <c r="D1117" s="76">
        <f t="shared" ref="D1117:E1117" si="299">D1118</f>
        <v>134857</v>
      </c>
      <c r="E1117" s="76">
        <f t="shared" si="299"/>
        <v>134857</v>
      </c>
    </row>
    <row r="1118" spans="1:5" ht="15.7" x14ac:dyDescent="0.25">
      <c r="A1118" s="9" t="s">
        <v>33</v>
      </c>
      <c r="B1118" s="151" t="s">
        <v>763</v>
      </c>
      <c r="C1118" s="151" t="s">
        <v>32</v>
      </c>
      <c r="D1118" s="76">
        <f t="shared" ref="D1118:E1118" si="300">D1119+D1120+D1121</f>
        <v>134857</v>
      </c>
      <c r="E1118" s="76">
        <f t="shared" si="300"/>
        <v>134857</v>
      </c>
    </row>
    <row r="1119" spans="1:5" ht="15.7" x14ac:dyDescent="0.25">
      <c r="A1119" s="10" t="s">
        <v>272</v>
      </c>
      <c r="B1119" s="151" t="s">
        <v>763</v>
      </c>
      <c r="C1119" s="151" t="s">
        <v>90</v>
      </c>
      <c r="D1119" s="118">
        <v>85093</v>
      </c>
      <c r="E1119" s="118">
        <v>85093</v>
      </c>
    </row>
    <row r="1120" spans="1:5" ht="15.7" x14ac:dyDescent="0.25">
      <c r="A1120" s="10" t="s">
        <v>92</v>
      </c>
      <c r="B1120" s="151" t="s">
        <v>763</v>
      </c>
      <c r="C1120" s="151" t="s">
        <v>91</v>
      </c>
      <c r="D1120" s="76">
        <v>18484</v>
      </c>
      <c r="E1120" s="76">
        <v>18484</v>
      </c>
    </row>
    <row r="1121" spans="1:5 16359:16366" ht="31.4" x14ac:dyDescent="0.25">
      <c r="A1121" s="10" t="s">
        <v>167</v>
      </c>
      <c r="B1121" s="151" t="s">
        <v>763</v>
      </c>
      <c r="C1121" s="151" t="s">
        <v>166</v>
      </c>
      <c r="D1121" s="76">
        <v>31280</v>
      </c>
      <c r="E1121" s="76">
        <v>31280</v>
      </c>
    </row>
    <row r="1122" spans="1:5 16359:16366" ht="15.7" x14ac:dyDescent="0.25">
      <c r="A1122" s="9" t="s">
        <v>22</v>
      </c>
      <c r="B1122" s="151" t="s">
        <v>763</v>
      </c>
      <c r="C1122" s="151" t="s">
        <v>15</v>
      </c>
      <c r="D1122" s="76">
        <f t="shared" ref="D1122:E1122" si="301">D1123</f>
        <v>13426</v>
      </c>
      <c r="E1122" s="76">
        <f t="shared" si="301"/>
        <v>13426</v>
      </c>
    </row>
    <row r="1123" spans="1:5 16359:16366" ht="31.4" x14ac:dyDescent="0.25">
      <c r="A1123" s="9" t="s">
        <v>17</v>
      </c>
      <c r="B1123" s="151" t="s">
        <v>763</v>
      </c>
      <c r="C1123" s="151" t="s">
        <v>16</v>
      </c>
      <c r="D1123" s="76">
        <f t="shared" ref="D1123:E1123" si="302">D1124+D1125</f>
        <v>13426</v>
      </c>
      <c r="E1123" s="76">
        <f t="shared" si="302"/>
        <v>13426</v>
      </c>
    </row>
    <row r="1124" spans="1:5 16359:16366" ht="31.4" x14ac:dyDescent="0.25">
      <c r="A1124" s="17" t="s">
        <v>493</v>
      </c>
      <c r="B1124" s="151" t="s">
        <v>763</v>
      </c>
      <c r="C1124" s="151" t="s">
        <v>453</v>
      </c>
      <c r="D1124" s="76">
        <f t="shared" ref="D1124:E1124" si="303">4297+814</f>
        <v>5111</v>
      </c>
      <c r="E1124" s="76">
        <f t="shared" si="303"/>
        <v>5111</v>
      </c>
    </row>
    <row r="1125" spans="1:5 16359:16366" ht="31.4" x14ac:dyDescent="0.25">
      <c r="A1125" s="10" t="s">
        <v>79</v>
      </c>
      <c r="B1125" s="151" t="s">
        <v>763</v>
      </c>
      <c r="C1125" s="151" t="s">
        <v>80</v>
      </c>
      <c r="D1125" s="76">
        <f t="shared" ref="D1125:E1125" si="304">1561+6326+428</f>
        <v>8315</v>
      </c>
      <c r="E1125" s="76">
        <f t="shared" si="304"/>
        <v>8315</v>
      </c>
    </row>
    <row r="1126" spans="1:5 16359:16366" ht="15.7" x14ac:dyDescent="0.25">
      <c r="A1126" s="16" t="s">
        <v>13</v>
      </c>
      <c r="B1126" s="151" t="s">
        <v>763</v>
      </c>
      <c r="C1126" s="151" t="s">
        <v>14</v>
      </c>
      <c r="D1126" s="76">
        <f t="shared" ref="D1126:E1126" si="305">D1127</f>
        <v>305</v>
      </c>
      <c r="E1126" s="76">
        <f t="shared" si="305"/>
        <v>305</v>
      </c>
    </row>
    <row r="1127" spans="1:5 16359:16366" ht="15.7" x14ac:dyDescent="0.25">
      <c r="A1127" s="10" t="s">
        <v>35</v>
      </c>
      <c r="B1127" s="151" t="s">
        <v>763</v>
      </c>
      <c r="C1127" s="151" t="s">
        <v>34</v>
      </c>
      <c r="D1127" s="76">
        <f t="shared" ref="D1127:E1127" si="306">D1128+D1129</f>
        <v>305</v>
      </c>
      <c r="E1127" s="76">
        <f t="shared" si="306"/>
        <v>305</v>
      </c>
    </row>
    <row r="1128" spans="1:5 16359:16366" ht="15.7" x14ac:dyDescent="0.25">
      <c r="A1128" s="10" t="s">
        <v>81</v>
      </c>
      <c r="B1128" s="151" t="s">
        <v>763</v>
      </c>
      <c r="C1128" s="151" t="s">
        <v>82</v>
      </c>
      <c r="D1128" s="76">
        <f t="shared" ref="D1128:E1128" si="307">100+5</f>
        <v>105</v>
      </c>
      <c r="E1128" s="76">
        <f t="shared" si="307"/>
        <v>105</v>
      </c>
    </row>
    <row r="1129" spans="1:5 16359:16366" ht="15.7" x14ac:dyDescent="0.25">
      <c r="A1129" s="10" t="s">
        <v>83</v>
      </c>
      <c r="B1129" s="151" t="s">
        <v>763</v>
      </c>
      <c r="C1129" s="151" t="s">
        <v>84</v>
      </c>
      <c r="D1129" s="76">
        <f t="shared" ref="D1129:E1129" si="308">5+5+190</f>
        <v>200</v>
      </c>
      <c r="E1129" s="76">
        <f t="shared" si="308"/>
        <v>200</v>
      </c>
    </row>
    <row r="1130" spans="1:5 16359:16366" ht="55.6" x14ac:dyDescent="0.3">
      <c r="A1130" s="50" t="s">
        <v>605</v>
      </c>
      <c r="B1130" s="179" t="s">
        <v>202</v>
      </c>
      <c r="C1130" s="186"/>
      <c r="D1130" s="116">
        <f>D1131+D1161</f>
        <v>127117</v>
      </c>
      <c r="E1130" s="116">
        <f>E1131+E1161</f>
        <v>136450</v>
      </c>
      <c r="XEE1130" s="50"/>
      <c r="XEF1130" s="51"/>
      <c r="XEG1130" s="64"/>
      <c r="XEH1130" s="52"/>
      <c r="XEI1130" s="50"/>
      <c r="XEJ1130" s="51"/>
      <c r="XEK1130" s="64"/>
      <c r="XEL1130" s="52"/>
    </row>
    <row r="1131" spans="1:5 16359:16366" ht="31.4" x14ac:dyDescent="0.25">
      <c r="A1131" s="6" t="s">
        <v>94</v>
      </c>
      <c r="B1131" s="138" t="s">
        <v>454</v>
      </c>
      <c r="C1131" s="186"/>
      <c r="D1131" s="80">
        <f t="shared" ref="D1131:E1131" si="309">D1132</f>
        <v>70401</v>
      </c>
      <c r="E1131" s="80">
        <f t="shared" si="309"/>
        <v>75569</v>
      </c>
    </row>
    <row r="1132" spans="1:5 16359:16366" ht="31.4" x14ac:dyDescent="0.25">
      <c r="A1132" s="6" t="s">
        <v>207</v>
      </c>
      <c r="B1132" s="138" t="s">
        <v>455</v>
      </c>
      <c r="C1132" s="186"/>
      <c r="D1132" s="80">
        <f t="shared" ref="D1132:E1132" si="310">D1133+D1137+D1141+D1145+D1149+D1153+D1157</f>
        <v>70401</v>
      </c>
      <c r="E1132" s="80">
        <f t="shared" si="310"/>
        <v>75569</v>
      </c>
    </row>
    <row r="1133" spans="1:5 16359:16366" ht="31.4" x14ac:dyDescent="0.25">
      <c r="A1133" s="13" t="s">
        <v>56</v>
      </c>
      <c r="B1133" s="142" t="s">
        <v>456</v>
      </c>
      <c r="C1133" s="186"/>
      <c r="D1133" s="82">
        <f>D1134</f>
        <v>5245</v>
      </c>
      <c r="E1133" s="82">
        <f>E1134</f>
        <v>6431</v>
      </c>
    </row>
    <row r="1134" spans="1:5 16359:16366" ht="15.7" x14ac:dyDescent="0.25">
      <c r="A1134" s="9" t="s">
        <v>22</v>
      </c>
      <c r="B1134" s="144" t="s">
        <v>456</v>
      </c>
      <c r="C1134" s="151" t="s">
        <v>15</v>
      </c>
      <c r="D1134" s="76">
        <f t="shared" ref="D1134:E1135" si="311">D1135</f>
        <v>5245</v>
      </c>
      <c r="E1134" s="76">
        <f t="shared" si="311"/>
        <v>6431</v>
      </c>
    </row>
    <row r="1135" spans="1:5 16359:16366" ht="31.4" x14ac:dyDescent="0.25">
      <c r="A1135" s="9" t="s">
        <v>17</v>
      </c>
      <c r="B1135" s="144" t="s">
        <v>456</v>
      </c>
      <c r="C1135" s="151" t="s">
        <v>16</v>
      </c>
      <c r="D1135" s="76">
        <f t="shared" si="311"/>
        <v>5245</v>
      </c>
      <c r="E1135" s="76">
        <f t="shared" si="311"/>
        <v>6431</v>
      </c>
    </row>
    <row r="1136" spans="1:5 16359:16366" ht="31.4" x14ac:dyDescent="0.25">
      <c r="A1136" s="10" t="s">
        <v>79</v>
      </c>
      <c r="B1136" s="144" t="s">
        <v>456</v>
      </c>
      <c r="C1136" s="151" t="s">
        <v>80</v>
      </c>
      <c r="D1136" s="76">
        <f>951+477+3817</f>
        <v>5245</v>
      </c>
      <c r="E1136" s="76">
        <f>604+282+5545</f>
        <v>6431</v>
      </c>
    </row>
    <row r="1137" spans="1:5" ht="15.7" x14ac:dyDescent="0.25">
      <c r="A1137" s="13" t="s">
        <v>458</v>
      </c>
      <c r="B1137" s="142" t="s">
        <v>459</v>
      </c>
      <c r="C1137" s="186"/>
      <c r="D1137" s="82">
        <f t="shared" ref="D1137:E1139" si="312">D1138</f>
        <v>1115</v>
      </c>
      <c r="E1137" s="82">
        <f t="shared" si="312"/>
        <v>1668</v>
      </c>
    </row>
    <row r="1138" spans="1:5" ht="15.7" x14ac:dyDescent="0.25">
      <c r="A1138" s="9" t="s">
        <v>22</v>
      </c>
      <c r="B1138" s="144" t="s">
        <v>459</v>
      </c>
      <c r="C1138" s="151" t="s">
        <v>15</v>
      </c>
      <c r="D1138" s="76">
        <f t="shared" si="312"/>
        <v>1115</v>
      </c>
      <c r="E1138" s="76">
        <f t="shared" si="312"/>
        <v>1668</v>
      </c>
    </row>
    <row r="1139" spans="1:5" ht="31.4" x14ac:dyDescent="0.25">
      <c r="A1139" s="9" t="s">
        <v>17</v>
      </c>
      <c r="B1139" s="144" t="s">
        <v>459</v>
      </c>
      <c r="C1139" s="151" t="s">
        <v>16</v>
      </c>
      <c r="D1139" s="76">
        <f t="shared" si="312"/>
        <v>1115</v>
      </c>
      <c r="E1139" s="76">
        <f t="shared" si="312"/>
        <v>1668</v>
      </c>
    </row>
    <row r="1140" spans="1:5" ht="31.4" x14ac:dyDescent="0.25">
      <c r="A1140" s="10" t="s">
        <v>79</v>
      </c>
      <c r="B1140" s="144" t="s">
        <v>459</v>
      </c>
      <c r="C1140" s="151" t="s">
        <v>80</v>
      </c>
      <c r="D1140" s="76">
        <f>582+533</f>
        <v>1115</v>
      </c>
      <c r="E1140" s="76">
        <f>917+751</f>
        <v>1668</v>
      </c>
    </row>
    <row r="1141" spans="1:5" ht="15.7" x14ac:dyDescent="0.25">
      <c r="A1141" s="13" t="s">
        <v>583</v>
      </c>
      <c r="B1141" s="142" t="s">
        <v>584</v>
      </c>
      <c r="C1141" s="186"/>
      <c r="D1141" s="82">
        <f t="shared" ref="D1141:E1143" si="313">D1142</f>
        <v>2000</v>
      </c>
      <c r="E1141" s="82">
        <f t="shared" si="313"/>
        <v>2000</v>
      </c>
    </row>
    <row r="1142" spans="1:5" ht="15.7" x14ac:dyDescent="0.25">
      <c r="A1142" s="9" t="s">
        <v>22</v>
      </c>
      <c r="B1142" s="144" t="s">
        <v>584</v>
      </c>
      <c r="C1142" s="151" t="s">
        <v>15</v>
      </c>
      <c r="D1142" s="76">
        <f t="shared" si="313"/>
        <v>2000</v>
      </c>
      <c r="E1142" s="76">
        <f t="shared" si="313"/>
        <v>2000</v>
      </c>
    </row>
    <row r="1143" spans="1:5" ht="31.4" x14ac:dyDescent="0.25">
      <c r="A1143" s="9" t="s">
        <v>17</v>
      </c>
      <c r="B1143" s="144" t="s">
        <v>584</v>
      </c>
      <c r="C1143" s="151" t="s">
        <v>16</v>
      </c>
      <c r="D1143" s="76">
        <f t="shared" si="313"/>
        <v>2000</v>
      </c>
      <c r="E1143" s="76">
        <f t="shared" si="313"/>
        <v>2000</v>
      </c>
    </row>
    <row r="1144" spans="1:5" ht="31.4" x14ac:dyDescent="0.25">
      <c r="A1144" s="10" t="s">
        <v>79</v>
      </c>
      <c r="B1144" s="144" t="s">
        <v>584</v>
      </c>
      <c r="C1144" s="151" t="s">
        <v>80</v>
      </c>
      <c r="D1144" s="76">
        <v>2000</v>
      </c>
      <c r="E1144" s="76">
        <v>2000</v>
      </c>
    </row>
    <row r="1145" spans="1:5" ht="15.7" x14ac:dyDescent="0.25">
      <c r="A1145" s="13" t="s">
        <v>457</v>
      </c>
      <c r="B1145" s="142" t="s">
        <v>460</v>
      </c>
      <c r="C1145" s="186"/>
      <c r="D1145" s="76">
        <f t="shared" ref="D1145:E1147" si="314">D1146</f>
        <v>6091</v>
      </c>
      <c r="E1145" s="76">
        <f t="shared" si="314"/>
        <v>8833</v>
      </c>
    </row>
    <row r="1146" spans="1:5" ht="15.7" x14ac:dyDescent="0.25">
      <c r="A1146" s="9" t="s">
        <v>22</v>
      </c>
      <c r="B1146" s="144" t="s">
        <v>460</v>
      </c>
      <c r="C1146" s="151" t="s">
        <v>15</v>
      </c>
      <c r="D1146" s="76">
        <f t="shared" si="314"/>
        <v>6091</v>
      </c>
      <c r="E1146" s="76">
        <f t="shared" si="314"/>
        <v>8833</v>
      </c>
    </row>
    <row r="1147" spans="1:5" ht="31.4" x14ac:dyDescent="0.25">
      <c r="A1147" s="9" t="s">
        <v>17</v>
      </c>
      <c r="B1147" s="144" t="s">
        <v>460</v>
      </c>
      <c r="C1147" s="151" t="s">
        <v>16</v>
      </c>
      <c r="D1147" s="76">
        <f t="shared" si="314"/>
        <v>6091</v>
      </c>
      <c r="E1147" s="76">
        <f t="shared" si="314"/>
        <v>8833</v>
      </c>
    </row>
    <row r="1148" spans="1:5" ht="31.4" x14ac:dyDescent="0.25">
      <c r="A1148" s="10" t="s">
        <v>79</v>
      </c>
      <c r="B1148" s="144" t="s">
        <v>460</v>
      </c>
      <c r="C1148" s="151" t="s">
        <v>80</v>
      </c>
      <c r="D1148" s="76">
        <f>1399+1053+539+3100</f>
        <v>6091</v>
      </c>
      <c r="E1148" s="76">
        <f>2589+2153+591+3500</f>
        <v>8833</v>
      </c>
    </row>
    <row r="1149" spans="1:5" ht="31.4" x14ac:dyDescent="0.25">
      <c r="A1149" s="13" t="s">
        <v>551</v>
      </c>
      <c r="B1149" s="142" t="s">
        <v>461</v>
      </c>
      <c r="C1149" s="186"/>
      <c r="D1149" s="82">
        <f t="shared" ref="D1149:E1151" si="315">D1150</f>
        <v>36456</v>
      </c>
      <c r="E1149" s="82">
        <f t="shared" si="315"/>
        <v>39310</v>
      </c>
    </row>
    <row r="1150" spans="1:5" ht="15.7" x14ac:dyDescent="0.25">
      <c r="A1150" s="9" t="s">
        <v>22</v>
      </c>
      <c r="B1150" s="144" t="s">
        <v>461</v>
      </c>
      <c r="C1150" s="151" t="s">
        <v>15</v>
      </c>
      <c r="D1150" s="76">
        <f t="shared" si="315"/>
        <v>36456</v>
      </c>
      <c r="E1150" s="76">
        <f t="shared" si="315"/>
        <v>39310</v>
      </c>
    </row>
    <row r="1151" spans="1:5" ht="31.4" x14ac:dyDescent="0.25">
      <c r="A1151" s="9" t="s">
        <v>17</v>
      </c>
      <c r="B1151" s="144" t="s">
        <v>461</v>
      </c>
      <c r="C1151" s="151" t="s">
        <v>16</v>
      </c>
      <c r="D1151" s="76">
        <f t="shared" si="315"/>
        <v>36456</v>
      </c>
      <c r="E1151" s="76">
        <f t="shared" si="315"/>
        <v>39310</v>
      </c>
    </row>
    <row r="1152" spans="1:5" ht="31.4" x14ac:dyDescent="0.25">
      <c r="A1152" s="10" t="s">
        <v>79</v>
      </c>
      <c r="B1152" s="144" t="s">
        <v>461</v>
      </c>
      <c r="C1152" s="151" t="s">
        <v>80</v>
      </c>
      <c r="D1152" s="76">
        <v>36456</v>
      </c>
      <c r="E1152" s="76">
        <v>39310</v>
      </c>
    </row>
    <row r="1153" spans="1:5" ht="31.4" x14ac:dyDescent="0.25">
      <c r="A1153" s="13" t="s">
        <v>74</v>
      </c>
      <c r="B1153" s="152" t="s">
        <v>473</v>
      </c>
      <c r="C1153" s="186"/>
      <c r="D1153" s="82">
        <f t="shared" ref="D1153:E1155" si="316">D1154</f>
        <v>5202</v>
      </c>
      <c r="E1153" s="82">
        <f t="shared" si="316"/>
        <v>4327</v>
      </c>
    </row>
    <row r="1154" spans="1:5" ht="15.7" x14ac:dyDescent="0.25">
      <c r="A1154" s="9" t="s">
        <v>22</v>
      </c>
      <c r="B1154" s="151" t="s">
        <v>473</v>
      </c>
      <c r="C1154" s="151" t="s">
        <v>15</v>
      </c>
      <c r="D1154" s="76">
        <f t="shared" si="316"/>
        <v>5202</v>
      </c>
      <c r="E1154" s="76">
        <f t="shared" si="316"/>
        <v>4327</v>
      </c>
    </row>
    <row r="1155" spans="1:5" ht="31.4" x14ac:dyDescent="0.25">
      <c r="A1155" s="9" t="s">
        <v>17</v>
      </c>
      <c r="B1155" s="151" t="s">
        <v>473</v>
      </c>
      <c r="C1155" s="151" t="s">
        <v>16</v>
      </c>
      <c r="D1155" s="76">
        <f t="shared" si="316"/>
        <v>5202</v>
      </c>
      <c r="E1155" s="76">
        <f t="shared" si="316"/>
        <v>4327</v>
      </c>
    </row>
    <row r="1156" spans="1:5" ht="31.4" x14ac:dyDescent="0.25">
      <c r="A1156" s="10" t="s">
        <v>79</v>
      </c>
      <c r="B1156" s="151" t="s">
        <v>473</v>
      </c>
      <c r="C1156" s="151" t="s">
        <v>80</v>
      </c>
      <c r="D1156" s="76">
        <v>5202</v>
      </c>
      <c r="E1156" s="76">
        <v>4327</v>
      </c>
    </row>
    <row r="1157" spans="1:5" ht="31.4" x14ac:dyDescent="0.2">
      <c r="A1157" s="65" t="s">
        <v>146</v>
      </c>
      <c r="B1157" s="152" t="s">
        <v>474</v>
      </c>
      <c r="C1157" s="186"/>
      <c r="D1157" s="82">
        <f t="shared" ref="D1157:E1159" si="317">D1158</f>
        <v>14292</v>
      </c>
      <c r="E1157" s="82">
        <f t="shared" si="317"/>
        <v>13000</v>
      </c>
    </row>
    <row r="1158" spans="1:5" ht="15.7" x14ac:dyDescent="0.25">
      <c r="A1158" s="42" t="s">
        <v>13</v>
      </c>
      <c r="B1158" s="151" t="s">
        <v>474</v>
      </c>
      <c r="C1158" s="151">
        <v>800</v>
      </c>
      <c r="D1158" s="76">
        <f t="shared" si="317"/>
        <v>14292</v>
      </c>
      <c r="E1158" s="76">
        <f t="shared" si="317"/>
        <v>13000</v>
      </c>
    </row>
    <row r="1159" spans="1:5" ht="15.7" x14ac:dyDescent="0.25">
      <c r="A1159" s="42" t="s">
        <v>35</v>
      </c>
      <c r="B1159" s="151" t="s">
        <v>474</v>
      </c>
      <c r="C1159" s="151">
        <v>850</v>
      </c>
      <c r="D1159" s="76">
        <f t="shared" si="317"/>
        <v>14292</v>
      </c>
      <c r="E1159" s="76">
        <f t="shared" si="317"/>
        <v>13000</v>
      </c>
    </row>
    <row r="1160" spans="1:5" ht="15.7" x14ac:dyDescent="0.25">
      <c r="A1160" s="10" t="s">
        <v>83</v>
      </c>
      <c r="B1160" s="151" t="s">
        <v>474</v>
      </c>
      <c r="C1160" s="151" t="s">
        <v>84</v>
      </c>
      <c r="D1160" s="76">
        <v>14292</v>
      </c>
      <c r="E1160" s="76">
        <v>13000</v>
      </c>
    </row>
    <row r="1161" spans="1:5" s="36" customFormat="1" ht="31.4" x14ac:dyDescent="0.25">
      <c r="A1161" s="6" t="s">
        <v>552</v>
      </c>
      <c r="B1161" s="138" t="s">
        <v>475</v>
      </c>
      <c r="C1161" s="148"/>
      <c r="D1161" s="80">
        <f t="shared" ref="D1161:E1161" si="318">D1162+D1167+D1188+D1193</f>
        <v>56716</v>
      </c>
      <c r="E1161" s="80">
        <f t="shared" si="318"/>
        <v>60881</v>
      </c>
    </row>
    <row r="1162" spans="1:5" s="36" customFormat="1" ht="31.4" x14ac:dyDescent="0.25">
      <c r="A1162" s="6" t="s">
        <v>766</v>
      </c>
      <c r="B1162" s="138" t="s">
        <v>476</v>
      </c>
      <c r="C1162" s="148"/>
      <c r="D1162" s="80">
        <f t="shared" ref="D1162:E1162" si="319">D1163</f>
        <v>36016</v>
      </c>
      <c r="E1162" s="80">
        <f t="shared" si="319"/>
        <v>39081</v>
      </c>
    </row>
    <row r="1163" spans="1:5" s="36" customFormat="1" ht="15.7" x14ac:dyDescent="0.25">
      <c r="A1163" s="13" t="s">
        <v>767</v>
      </c>
      <c r="B1163" s="142" t="s">
        <v>477</v>
      </c>
      <c r="C1163" s="148"/>
      <c r="D1163" s="82">
        <f t="shared" ref="D1163:E1165" si="320">D1164</f>
        <v>36016</v>
      </c>
      <c r="E1163" s="82">
        <f t="shared" si="320"/>
        <v>39081</v>
      </c>
    </row>
    <row r="1164" spans="1:5" s="36" customFormat="1" ht="15.7" x14ac:dyDescent="0.25">
      <c r="A1164" s="10" t="s">
        <v>22</v>
      </c>
      <c r="B1164" s="144" t="s">
        <v>477</v>
      </c>
      <c r="C1164" s="180">
        <v>200</v>
      </c>
      <c r="D1164" s="76">
        <f t="shared" si="320"/>
        <v>36016</v>
      </c>
      <c r="E1164" s="76">
        <f t="shared" si="320"/>
        <v>39081</v>
      </c>
    </row>
    <row r="1165" spans="1:5" s="36" customFormat="1" ht="31.4" x14ac:dyDescent="0.25">
      <c r="A1165" s="10" t="s">
        <v>17</v>
      </c>
      <c r="B1165" s="144" t="s">
        <v>477</v>
      </c>
      <c r="C1165" s="180">
        <v>240</v>
      </c>
      <c r="D1165" s="76">
        <f t="shared" si="320"/>
        <v>36016</v>
      </c>
      <c r="E1165" s="76">
        <f t="shared" si="320"/>
        <v>39081</v>
      </c>
    </row>
    <row r="1166" spans="1:5" s="36" customFormat="1" ht="31.4" x14ac:dyDescent="0.25">
      <c r="A1166" s="10" t="s">
        <v>79</v>
      </c>
      <c r="B1166" s="151" t="s">
        <v>477</v>
      </c>
      <c r="C1166" s="180">
        <v>244</v>
      </c>
      <c r="D1166" s="76">
        <v>36016</v>
      </c>
      <c r="E1166" s="76">
        <v>39081</v>
      </c>
    </row>
    <row r="1167" spans="1:5" s="36" customFormat="1" ht="31.4" x14ac:dyDescent="0.25">
      <c r="A1167" s="6" t="s">
        <v>204</v>
      </c>
      <c r="B1167" s="138" t="s">
        <v>479</v>
      </c>
      <c r="C1167" s="148"/>
      <c r="D1167" s="80">
        <f t="shared" ref="D1167:E1167" si="321">D1168+D1172+D1176+D1180+D1184</f>
        <v>14100</v>
      </c>
      <c r="E1167" s="80">
        <f t="shared" si="321"/>
        <v>15200</v>
      </c>
    </row>
    <row r="1168" spans="1:5" s="36" customFormat="1" ht="31.4" x14ac:dyDescent="0.25">
      <c r="A1168" s="13" t="s">
        <v>768</v>
      </c>
      <c r="B1168" s="142" t="s">
        <v>480</v>
      </c>
      <c r="C1168" s="148"/>
      <c r="D1168" s="82">
        <f t="shared" ref="D1168:E1170" si="322">D1169</f>
        <v>600</v>
      </c>
      <c r="E1168" s="82">
        <f t="shared" si="322"/>
        <v>600</v>
      </c>
    </row>
    <row r="1169" spans="1:5" s="36" customFormat="1" ht="15.7" x14ac:dyDescent="0.25">
      <c r="A1169" s="10" t="s">
        <v>22</v>
      </c>
      <c r="B1169" s="144" t="s">
        <v>480</v>
      </c>
      <c r="C1169" s="180">
        <v>200</v>
      </c>
      <c r="D1169" s="76">
        <f t="shared" si="322"/>
        <v>600</v>
      </c>
      <c r="E1169" s="76">
        <f t="shared" si="322"/>
        <v>600</v>
      </c>
    </row>
    <row r="1170" spans="1:5" s="36" customFormat="1" ht="31.4" x14ac:dyDescent="0.25">
      <c r="A1170" s="10" t="s">
        <v>17</v>
      </c>
      <c r="B1170" s="144" t="s">
        <v>480</v>
      </c>
      <c r="C1170" s="180">
        <v>240</v>
      </c>
      <c r="D1170" s="76">
        <f t="shared" si="322"/>
        <v>600</v>
      </c>
      <c r="E1170" s="76">
        <f t="shared" si="322"/>
        <v>600</v>
      </c>
    </row>
    <row r="1171" spans="1:5" s="36" customFormat="1" ht="31.4" x14ac:dyDescent="0.25">
      <c r="A1171" s="10" t="s">
        <v>79</v>
      </c>
      <c r="B1171" s="151" t="s">
        <v>480</v>
      </c>
      <c r="C1171" s="180">
        <v>244</v>
      </c>
      <c r="D1171" s="76">
        <f>200+400</f>
        <v>600</v>
      </c>
      <c r="E1171" s="76">
        <f>200+400</f>
        <v>600</v>
      </c>
    </row>
    <row r="1172" spans="1:5" s="36" customFormat="1" ht="15.7" x14ac:dyDescent="0.25">
      <c r="A1172" s="13" t="s">
        <v>669</v>
      </c>
      <c r="B1172" s="142" t="s">
        <v>769</v>
      </c>
      <c r="C1172" s="148"/>
      <c r="D1172" s="82">
        <f t="shared" ref="D1172:E1174" si="323">D1173</f>
        <v>3000</v>
      </c>
      <c r="E1172" s="82">
        <f t="shared" si="323"/>
        <v>3000</v>
      </c>
    </row>
    <row r="1173" spans="1:5" s="36" customFormat="1" ht="15.7" x14ac:dyDescent="0.25">
      <c r="A1173" s="10" t="s">
        <v>22</v>
      </c>
      <c r="B1173" s="144" t="s">
        <v>769</v>
      </c>
      <c r="C1173" s="180">
        <v>200</v>
      </c>
      <c r="D1173" s="76">
        <f t="shared" si="323"/>
        <v>3000</v>
      </c>
      <c r="E1173" s="76">
        <f t="shared" si="323"/>
        <v>3000</v>
      </c>
    </row>
    <row r="1174" spans="1:5" s="36" customFormat="1" ht="31.4" x14ac:dyDescent="0.25">
      <c r="A1174" s="10" t="s">
        <v>17</v>
      </c>
      <c r="B1174" s="144" t="s">
        <v>769</v>
      </c>
      <c r="C1174" s="180">
        <v>240</v>
      </c>
      <c r="D1174" s="76">
        <f t="shared" si="323"/>
        <v>3000</v>
      </c>
      <c r="E1174" s="76">
        <f t="shared" si="323"/>
        <v>3000</v>
      </c>
    </row>
    <row r="1175" spans="1:5" s="36" customFormat="1" ht="31.4" x14ac:dyDescent="0.25">
      <c r="A1175" s="10" t="s">
        <v>79</v>
      </c>
      <c r="B1175" s="144" t="s">
        <v>769</v>
      </c>
      <c r="C1175" s="180">
        <v>244</v>
      </c>
      <c r="D1175" s="76">
        <v>3000</v>
      </c>
      <c r="E1175" s="76">
        <v>3000</v>
      </c>
    </row>
    <row r="1176" spans="1:5" s="36" customFormat="1" ht="15.7" x14ac:dyDescent="0.25">
      <c r="A1176" s="13" t="s">
        <v>804</v>
      </c>
      <c r="B1176" s="142" t="s">
        <v>770</v>
      </c>
      <c r="C1176" s="148"/>
      <c r="D1176" s="82">
        <f t="shared" ref="D1176:E1178" si="324">D1177</f>
        <v>9000</v>
      </c>
      <c r="E1176" s="82">
        <f t="shared" si="324"/>
        <v>10000</v>
      </c>
    </row>
    <row r="1177" spans="1:5" s="36" customFormat="1" ht="15.7" x14ac:dyDescent="0.25">
      <c r="A1177" s="10" t="s">
        <v>22</v>
      </c>
      <c r="B1177" s="144" t="s">
        <v>770</v>
      </c>
      <c r="C1177" s="180">
        <v>200</v>
      </c>
      <c r="D1177" s="76">
        <f t="shared" si="324"/>
        <v>9000</v>
      </c>
      <c r="E1177" s="76">
        <f t="shared" si="324"/>
        <v>10000</v>
      </c>
    </row>
    <row r="1178" spans="1:5" s="36" customFormat="1" ht="31.4" x14ac:dyDescent="0.25">
      <c r="A1178" s="10" t="s">
        <v>17</v>
      </c>
      <c r="B1178" s="144" t="s">
        <v>770</v>
      </c>
      <c r="C1178" s="180">
        <v>240</v>
      </c>
      <c r="D1178" s="76">
        <f t="shared" si="324"/>
        <v>9000</v>
      </c>
      <c r="E1178" s="76">
        <f t="shared" si="324"/>
        <v>10000</v>
      </c>
    </row>
    <row r="1179" spans="1:5" s="36" customFormat="1" ht="31.4" x14ac:dyDescent="0.25">
      <c r="A1179" s="10" t="s">
        <v>79</v>
      </c>
      <c r="B1179" s="144" t="s">
        <v>770</v>
      </c>
      <c r="C1179" s="180">
        <v>244</v>
      </c>
      <c r="D1179" s="76">
        <v>9000</v>
      </c>
      <c r="E1179" s="76">
        <v>10000</v>
      </c>
    </row>
    <row r="1180" spans="1:5" s="36" customFormat="1" ht="15.7" x14ac:dyDescent="0.25">
      <c r="A1180" s="13" t="s">
        <v>670</v>
      </c>
      <c r="B1180" s="142" t="s">
        <v>771</v>
      </c>
      <c r="C1180" s="148"/>
      <c r="D1180" s="82">
        <f t="shared" ref="D1180:E1182" si="325">D1181</f>
        <v>1000</v>
      </c>
      <c r="E1180" s="82">
        <f t="shared" si="325"/>
        <v>1000</v>
      </c>
    </row>
    <row r="1181" spans="1:5" s="36" customFormat="1" ht="15.7" x14ac:dyDescent="0.25">
      <c r="A1181" s="42" t="s">
        <v>366</v>
      </c>
      <c r="B1181" s="144" t="s">
        <v>771</v>
      </c>
      <c r="C1181" s="180">
        <v>400</v>
      </c>
      <c r="D1181" s="76">
        <f t="shared" si="325"/>
        <v>1000</v>
      </c>
      <c r="E1181" s="76">
        <f t="shared" si="325"/>
        <v>1000</v>
      </c>
    </row>
    <row r="1182" spans="1:5" s="36" customFormat="1" ht="15.7" x14ac:dyDescent="0.25">
      <c r="A1182" s="10" t="s">
        <v>36</v>
      </c>
      <c r="B1182" s="144" t="s">
        <v>771</v>
      </c>
      <c r="C1182" s="180">
        <v>410</v>
      </c>
      <c r="D1182" s="76">
        <f t="shared" si="325"/>
        <v>1000</v>
      </c>
      <c r="E1182" s="76">
        <f t="shared" si="325"/>
        <v>1000</v>
      </c>
    </row>
    <row r="1183" spans="1:5" s="36" customFormat="1" ht="31.4" x14ac:dyDescent="0.25">
      <c r="A1183" s="10" t="s">
        <v>98</v>
      </c>
      <c r="B1183" s="144" t="s">
        <v>771</v>
      </c>
      <c r="C1183" s="180">
        <v>414</v>
      </c>
      <c r="D1183" s="76">
        <v>1000</v>
      </c>
      <c r="E1183" s="76">
        <v>1000</v>
      </c>
    </row>
    <row r="1184" spans="1:5" s="36" customFormat="1" ht="15.7" x14ac:dyDescent="0.25">
      <c r="A1184" s="13" t="s">
        <v>668</v>
      </c>
      <c r="B1184" s="142" t="s">
        <v>772</v>
      </c>
      <c r="C1184" s="148"/>
      <c r="D1184" s="82">
        <f t="shared" ref="D1184:E1186" si="326">D1185</f>
        <v>500</v>
      </c>
      <c r="E1184" s="82">
        <f t="shared" si="326"/>
        <v>600</v>
      </c>
    </row>
    <row r="1185" spans="1:5" s="36" customFormat="1" ht="15.7" x14ac:dyDescent="0.25">
      <c r="A1185" s="10" t="s">
        <v>22</v>
      </c>
      <c r="B1185" s="144" t="s">
        <v>772</v>
      </c>
      <c r="C1185" s="180">
        <v>200</v>
      </c>
      <c r="D1185" s="76">
        <f t="shared" si="326"/>
        <v>500</v>
      </c>
      <c r="E1185" s="76">
        <f t="shared" si="326"/>
        <v>600</v>
      </c>
    </row>
    <row r="1186" spans="1:5" s="36" customFormat="1" ht="31.4" x14ac:dyDescent="0.25">
      <c r="A1186" s="10" t="s">
        <v>17</v>
      </c>
      <c r="B1186" s="144" t="s">
        <v>772</v>
      </c>
      <c r="C1186" s="180">
        <v>240</v>
      </c>
      <c r="D1186" s="76">
        <f t="shared" si="326"/>
        <v>500</v>
      </c>
      <c r="E1186" s="76">
        <f t="shared" si="326"/>
        <v>600</v>
      </c>
    </row>
    <row r="1187" spans="1:5" s="36" customFormat="1" ht="31.4" x14ac:dyDescent="0.25">
      <c r="A1187" s="10" t="s">
        <v>79</v>
      </c>
      <c r="B1187" s="144" t="s">
        <v>772</v>
      </c>
      <c r="C1187" s="180">
        <v>244</v>
      </c>
      <c r="D1187" s="76">
        <v>500</v>
      </c>
      <c r="E1187" s="76">
        <v>600</v>
      </c>
    </row>
    <row r="1188" spans="1:5" s="36" customFormat="1" ht="15.7" x14ac:dyDescent="0.25">
      <c r="A1188" s="6" t="s">
        <v>203</v>
      </c>
      <c r="B1188" s="138" t="s">
        <v>667</v>
      </c>
      <c r="C1188" s="148"/>
      <c r="D1188" s="80">
        <f t="shared" ref="D1188:E1191" si="327">D1189</f>
        <v>600</v>
      </c>
      <c r="E1188" s="80">
        <f t="shared" si="327"/>
        <v>600</v>
      </c>
    </row>
    <row r="1189" spans="1:5" s="36" customFormat="1" ht="15.7" x14ac:dyDescent="0.25">
      <c r="A1189" s="13" t="s">
        <v>478</v>
      </c>
      <c r="B1189" s="142" t="s">
        <v>672</v>
      </c>
      <c r="C1189" s="148"/>
      <c r="D1189" s="82">
        <f t="shared" si="327"/>
        <v>600</v>
      </c>
      <c r="E1189" s="82">
        <f t="shared" si="327"/>
        <v>600</v>
      </c>
    </row>
    <row r="1190" spans="1:5" s="36" customFormat="1" ht="15.7" x14ac:dyDescent="0.25">
      <c r="A1190" s="10" t="s">
        <v>22</v>
      </c>
      <c r="B1190" s="144" t="s">
        <v>672</v>
      </c>
      <c r="C1190" s="180">
        <v>200</v>
      </c>
      <c r="D1190" s="76">
        <f t="shared" si="327"/>
        <v>600</v>
      </c>
      <c r="E1190" s="76">
        <f t="shared" si="327"/>
        <v>600</v>
      </c>
    </row>
    <row r="1191" spans="1:5" s="36" customFormat="1" ht="31.4" x14ac:dyDescent="0.25">
      <c r="A1191" s="10" t="s">
        <v>17</v>
      </c>
      <c r="B1191" s="144" t="s">
        <v>672</v>
      </c>
      <c r="C1191" s="180">
        <v>240</v>
      </c>
      <c r="D1191" s="76">
        <f t="shared" si="327"/>
        <v>600</v>
      </c>
      <c r="E1191" s="76">
        <f t="shared" si="327"/>
        <v>600</v>
      </c>
    </row>
    <row r="1192" spans="1:5" s="36" customFormat="1" ht="31.4" x14ac:dyDescent="0.25">
      <c r="A1192" s="10" t="s">
        <v>79</v>
      </c>
      <c r="B1192" s="144" t="s">
        <v>672</v>
      </c>
      <c r="C1192" s="180">
        <v>244</v>
      </c>
      <c r="D1192" s="76">
        <v>600</v>
      </c>
      <c r="E1192" s="76">
        <v>600</v>
      </c>
    </row>
    <row r="1193" spans="1:5" s="36" customFormat="1" ht="15.7" x14ac:dyDescent="0.25">
      <c r="A1193" s="6" t="s">
        <v>773</v>
      </c>
      <c r="B1193" s="138" t="s">
        <v>774</v>
      </c>
      <c r="C1193" s="148"/>
      <c r="D1193" s="80">
        <f t="shared" ref="D1193:E1193" si="328">D1194</f>
        <v>6000</v>
      </c>
      <c r="E1193" s="80">
        <f t="shared" si="328"/>
        <v>6000</v>
      </c>
    </row>
    <row r="1194" spans="1:5" s="36" customFormat="1" ht="15.7" x14ac:dyDescent="0.25">
      <c r="A1194" s="13" t="s">
        <v>671</v>
      </c>
      <c r="B1194" s="142" t="s">
        <v>775</v>
      </c>
      <c r="C1194" s="148"/>
      <c r="D1194" s="82">
        <f t="shared" ref="D1194:E1194" si="329">D1195</f>
        <v>6000</v>
      </c>
      <c r="E1194" s="82">
        <f t="shared" si="329"/>
        <v>6000</v>
      </c>
    </row>
    <row r="1195" spans="1:5" s="36" customFormat="1" ht="15.7" x14ac:dyDescent="0.25">
      <c r="A1195" s="10" t="s">
        <v>22</v>
      </c>
      <c r="B1195" s="144" t="s">
        <v>775</v>
      </c>
      <c r="C1195" s="180">
        <v>200</v>
      </c>
      <c r="D1195" s="76">
        <f t="shared" ref="D1195:E1196" si="330">D1196</f>
        <v>6000</v>
      </c>
      <c r="E1195" s="76">
        <f t="shared" si="330"/>
        <v>6000</v>
      </c>
    </row>
    <row r="1196" spans="1:5" s="36" customFormat="1" ht="31.4" x14ac:dyDescent="0.25">
      <c r="A1196" s="10" t="s">
        <v>17</v>
      </c>
      <c r="B1196" s="144" t="s">
        <v>775</v>
      </c>
      <c r="C1196" s="180">
        <v>240</v>
      </c>
      <c r="D1196" s="76">
        <f t="shared" si="330"/>
        <v>6000</v>
      </c>
      <c r="E1196" s="76">
        <f t="shared" si="330"/>
        <v>6000</v>
      </c>
    </row>
    <row r="1197" spans="1:5" s="36" customFormat="1" ht="31.4" x14ac:dyDescent="0.25">
      <c r="A1197" s="10" t="s">
        <v>79</v>
      </c>
      <c r="B1197" s="144" t="s">
        <v>775</v>
      </c>
      <c r="C1197" s="180">
        <v>244</v>
      </c>
      <c r="D1197" s="76">
        <v>6000</v>
      </c>
      <c r="E1197" s="76">
        <v>6000</v>
      </c>
    </row>
    <row r="1198" spans="1:5" ht="37.1" x14ac:dyDescent="0.3">
      <c r="A1198" s="49" t="s">
        <v>816</v>
      </c>
      <c r="B1198" s="174" t="s">
        <v>208</v>
      </c>
      <c r="C1198" s="172"/>
      <c r="D1198" s="117">
        <f>D1209+D1203</f>
        <v>25751</v>
      </c>
      <c r="E1198" s="117">
        <f>E1209+E1203</f>
        <v>14264</v>
      </c>
    </row>
    <row r="1199" spans="1:5" ht="31.4" x14ac:dyDescent="0.25">
      <c r="A1199" s="17" t="s">
        <v>98</v>
      </c>
      <c r="B1199" s="151" t="s">
        <v>582</v>
      </c>
      <c r="C1199" s="145" t="s">
        <v>99</v>
      </c>
      <c r="D1199" s="76"/>
      <c r="E1199" s="76"/>
    </row>
    <row r="1200" spans="1:5" s="5" customFormat="1" ht="31.4" x14ac:dyDescent="0.25">
      <c r="A1200" s="20" t="s">
        <v>98</v>
      </c>
      <c r="B1200" s="151" t="s">
        <v>590</v>
      </c>
      <c r="C1200" s="145" t="s">
        <v>99</v>
      </c>
      <c r="D1200" s="76"/>
      <c r="E1200" s="76"/>
    </row>
    <row r="1201" spans="1:5" s="5" customFormat="1" ht="31.4" x14ac:dyDescent="0.25">
      <c r="A1201" s="20" t="s">
        <v>98</v>
      </c>
      <c r="B1201" s="151" t="s">
        <v>708</v>
      </c>
      <c r="C1201" s="145" t="s">
        <v>99</v>
      </c>
      <c r="D1201" s="100"/>
      <c r="E1201" s="100"/>
    </row>
    <row r="1202" spans="1:5" s="5" customFormat="1" ht="31.4" x14ac:dyDescent="0.25">
      <c r="A1202" s="20" t="s">
        <v>98</v>
      </c>
      <c r="B1202" s="151" t="s">
        <v>709</v>
      </c>
      <c r="C1202" s="145" t="s">
        <v>99</v>
      </c>
      <c r="D1202" s="100"/>
      <c r="E1202" s="100"/>
    </row>
    <row r="1203" spans="1:5" s="5" customFormat="1" ht="15.7" x14ac:dyDescent="0.25">
      <c r="A1203" s="6" t="s">
        <v>710</v>
      </c>
      <c r="B1203" s="138" t="s">
        <v>711</v>
      </c>
      <c r="C1203" s="145"/>
      <c r="D1203" s="80">
        <f t="shared" ref="D1203:E1207" si="331">D1204</f>
        <v>13288</v>
      </c>
      <c r="E1203" s="80">
        <f t="shared" si="331"/>
        <v>14264</v>
      </c>
    </row>
    <row r="1204" spans="1:5" s="5" customFormat="1" ht="47.05" x14ac:dyDescent="0.25">
      <c r="A1204" s="6" t="s">
        <v>712</v>
      </c>
      <c r="B1204" s="138" t="s">
        <v>713</v>
      </c>
      <c r="C1204" s="145"/>
      <c r="D1204" s="80">
        <f t="shared" si="331"/>
        <v>13288</v>
      </c>
      <c r="E1204" s="80">
        <f t="shared" si="331"/>
        <v>14264</v>
      </c>
    </row>
    <row r="1205" spans="1:5" s="5" customFormat="1" ht="16.399999999999999" x14ac:dyDescent="0.3">
      <c r="A1205" s="21" t="s">
        <v>714</v>
      </c>
      <c r="B1205" s="138" t="s">
        <v>715</v>
      </c>
      <c r="C1205" s="145"/>
      <c r="D1205" s="80">
        <f t="shared" si="331"/>
        <v>13288</v>
      </c>
      <c r="E1205" s="80">
        <f t="shared" si="331"/>
        <v>14264</v>
      </c>
    </row>
    <row r="1206" spans="1:5" s="5" customFormat="1" ht="15.7" x14ac:dyDescent="0.25">
      <c r="A1206" s="20" t="s">
        <v>23</v>
      </c>
      <c r="B1206" s="144" t="s">
        <v>715</v>
      </c>
      <c r="C1206" s="189">
        <v>300</v>
      </c>
      <c r="D1206" s="76">
        <f t="shared" si="331"/>
        <v>13288</v>
      </c>
      <c r="E1206" s="76">
        <f t="shared" si="331"/>
        <v>14264</v>
      </c>
    </row>
    <row r="1207" spans="1:5" s="5" customFormat="1" ht="15.7" x14ac:dyDescent="0.25">
      <c r="A1207" s="20" t="s">
        <v>40</v>
      </c>
      <c r="B1207" s="144" t="s">
        <v>715</v>
      </c>
      <c r="C1207" s="189">
        <v>310</v>
      </c>
      <c r="D1207" s="76">
        <f t="shared" si="331"/>
        <v>13288</v>
      </c>
      <c r="E1207" s="76">
        <f t="shared" si="331"/>
        <v>14264</v>
      </c>
    </row>
    <row r="1208" spans="1:5" s="5" customFormat="1" ht="31.4" x14ac:dyDescent="0.25">
      <c r="A1208" s="20" t="s">
        <v>143</v>
      </c>
      <c r="B1208" s="144" t="s">
        <v>715</v>
      </c>
      <c r="C1208" s="189">
        <v>313</v>
      </c>
      <c r="D1208" s="76">
        <v>13288</v>
      </c>
      <c r="E1208" s="76">
        <v>14264</v>
      </c>
    </row>
    <row r="1209" spans="1:5" s="5" customFormat="1" ht="31.4" x14ac:dyDescent="0.25">
      <c r="A1209" s="6" t="s">
        <v>134</v>
      </c>
      <c r="B1209" s="138" t="s">
        <v>211</v>
      </c>
      <c r="C1209" s="172"/>
      <c r="D1209" s="80">
        <f t="shared" ref="D1209:E1210" si="332">D1210</f>
        <v>12463</v>
      </c>
      <c r="E1209" s="80">
        <f t="shared" si="332"/>
        <v>0</v>
      </c>
    </row>
    <row r="1210" spans="1:5" s="5" customFormat="1" ht="31.4" x14ac:dyDescent="0.25">
      <c r="A1210" s="6" t="s">
        <v>209</v>
      </c>
      <c r="B1210" s="138" t="s">
        <v>210</v>
      </c>
      <c r="C1210" s="172"/>
      <c r="D1210" s="80">
        <f t="shared" si="332"/>
        <v>12463</v>
      </c>
      <c r="E1210" s="80">
        <f t="shared" si="332"/>
        <v>0</v>
      </c>
    </row>
    <row r="1211" spans="1:5" s="5" customFormat="1" ht="50.3" customHeight="1" x14ac:dyDescent="0.25">
      <c r="A1211" s="13" t="s">
        <v>212</v>
      </c>
      <c r="B1211" s="165" t="s">
        <v>589</v>
      </c>
      <c r="C1211" s="172"/>
      <c r="D1211" s="88">
        <f t="shared" ref="D1211:E1213" si="333">D1212</f>
        <v>12463</v>
      </c>
      <c r="E1211" s="88">
        <f t="shared" si="333"/>
        <v>0</v>
      </c>
    </row>
    <row r="1212" spans="1:5" s="5" customFormat="1" ht="37.450000000000003" customHeight="1" x14ac:dyDescent="0.25">
      <c r="A1212" s="28" t="s">
        <v>366</v>
      </c>
      <c r="B1212" s="164" t="s">
        <v>589</v>
      </c>
      <c r="C1212" s="155">
        <v>400</v>
      </c>
      <c r="D1212" s="84">
        <f t="shared" si="333"/>
        <v>12463</v>
      </c>
      <c r="E1212" s="84">
        <f t="shared" si="333"/>
        <v>0</v>
      </c>
    </row>
    <row r="1213" spans="1:5" s="5" customFormat="1" ht="19.45" customHeight="1" x14ac:dyDescent="0.25">
      <c r="A1213" s="9" t="s">
        <v>60</v>
      </c>
      <c r="B1213" s="164" t="s">
        <v>589</v>
      </c>
      <c r="C1213" s="155">
        <v>410</v>
      </c>
      <c r="D1213" s="84">
        <f t="shared" si="333"/>
        <v>12463</v>
      </c>
      <c r="E1213" s="84">
        <f t="shared" si="333"/>
        <v>0</v>
      </c>
    </row>
    <row r="1214" spans="1:5" s="5" customFormat="1" ht="38.35" customHeight="1" x14ac:dyDescent="0.25">
      <c r="A1214" s="10" t="s">
        <v>135</v>
      </c>
      <c r="B1214" s="164" t="s">
        <v>589</v>
      </c>
      <c r="C1214" s="155">
        <v>412</v>
      </c>
      <c r="D1214" s="84">
        <v>12463</v>
      </c>
      <c r="E1214" s="84">
        <v>0</v>
      </c>
    </row>
    <row r="1215" spans="1:5" s="5" customFormat="1" ht="74.150000000000006" x14ac:dyDescent="0.3">
      <c r="A1215" s="49" t="s">
        <v>666</v>
      </c>
      <c r="B1215" s="174" t="s">
        <v>248</v>
      </c>
      <c r="C1215" s="172"/>
      <c r="D1215" s="116">
        <f>D1216+D1238</f>
        <v>45939</v>
      </c>
      <c r="E1215" s="116">
        <f>E1216+E1238</f>
        <v>49312</v>
      </c>
    </row>
    <row r="1216" spans="1:5" s="5" customFormat="1" ht="47.05" x14ac:dyDescent="0.25">
      <c r="A1216" s="6" t="s">
        <v>817</v>
      </c>
      <c r="B1216" s="138" t="s">
        <v>249</v>
      </c>
      <c r="C1216" s="172"/>
      <c r="D1216" s="80">
        <f>D1217+D1221+D1226+D1230+D1234</f>
        <v>38751</v>
      </c>
      <c r="E1216" s="80">
        <f>E1217+E1221+E1226+E1230+E1234</f>
        <v>40112</v>
      </c>
    </row>
    <row r="1217" spans="1:5" s="5" customFormat="1" ht="31.4" x14ac:dyDescent="0.25">
      <c r="A1217" s="8" t="s">
        <v>131</v>
      </c>
      <c r="B1217" s="147" t="s">
        <v>250</v>
      </c>
      <c r="C1217" s="172"/>
      <c r="D1217" s="82">
        <f t="shared" ref="D1217:E1219" si="334">D1218</f>
        <v>15834</v>
      </c>
      <c r="E1217" s="82">
        <f t="shared" si="334"/>
        <v>15834</v>
      </c>
    </row>
    <row r="1218" spans="1:5" s="5" customFormat="1" ht="15.7" x14ac:dyDescent="0.25">
      <c r="A1218" s="42" t="s">
        <v>22</v>
      </c>
      <c r="B1218" s="143" t="s">
        <v>250</v>
      </c>
      <c r="C1218" s="143" t="s">
        <v>15</v>
      </c>
      <c r="D1218" s="76">
        <f t="shared" si="334"/>
        <v>15834</v>
      </c>
      <c r="E1218" s="76">
        <f t="shared" si="334"/>
        <v>15834</v>
      </c>
    </row>
    <row r="1219" spans="1:5" s="5" customFormat="1" ht="31.4" x14ac:dyDescent="0.25">
      <c r="A1219" s="42" t="s">
        <v>17</v>
      </c>
      <c r="B1219" s="143" t="s">
        <v>250</v>
      </c>
      <c r="C1219" s="143" t="s">
        <v>16</v>
      </c>
      <c r="D1219" s="76">
        <f t="shared" si="334"/>
        <v>15834</v>
      </c>
      <c r="E1219" s="76">
        <f t="shared" si="334"/>
        <v>15834</v>
      </c>
    </row>
    <row r="1220" spans="1:5" s="5" customFormat="1" ht="31.4" x14ac:dyDescent="0.2">
      <c r="A1220" s="66" t="s">
        <v>558</v>
      </c>
      <c r="B1220" s="143" t="s">
        <v>250</v>
      </c>
      <c r="C1220" s="143" t="s">
        <v>80</v>
      </c>
      <c r="D1220" s="76">
        <v>15834</v>
      </c>
      <c r="E1220" s="76">
        <v>15834</v>
      </c>
    </row>
    <row r="1221" spans="1:5" s="5" customFormat="1" ht="15.7" x14ac:dyDescent="0.2">
      <c r="A1221" s="67" t="s">
        <v>559</v>
      </c>
      <c r="B1221" s="147" t="s">
        <v>560</v>
      </c>
      <c r="C1221" s="172"/>
      <c r="D1221" s="82">
        <f t="shared" ref="D1221:E1223" si="335">D1222</f>
        <v>500</v>
      </c>
      <c r="E1221" s="82">
        <f t="shared" si="335"/>
        <v>500</v>
      </c>
    </row>
    <row r="1222" spans="1:5" s="5" customFormat="1" ht="15.7" x14ac:dyDescent="0.25">
      <c r="A1222" s="42" t="s">
        <v>22</v>
      </c>
      <c r="B1222" s="143" t="s">
        <v>560</v>
      </c>
      <c r="C1222" s="143" t="s">
        <v>15</v>
      </c>
      <c r="D1222" s="76">
        <f t="shared" si="335"/>
        <v>500</v>
      </c>
      <c r="E1222" s="76">
        <f t="shared" si="335"/>
        <v>500</v>
      </c>
    </row>
    <row r="1223" spans="1:5" s="5" customFormat="1" ht="31.4" x14ac:dyDescent="0.25">
      <c r="A1223" s="42" t="s">
        <v>17</v>
      </c>
      <c r="B1223" s="143" t="s">
        <v>560</v>
      </c>
      <c r="C1223" s="143" t="s">
        <v>16</v>
      </c>
      <c r="D1223" s="76">
        <f t="shared" si="335"/>
        <v>500</v>
      </c>
      <c r="E1223" s="76">
        <f t="shared" si="335"/>
        <v>500</v>
      </c>
    </row>
    <row r="1224" spans="1:5" s="5" customFormat="1" ht="31.4" x14ac:dyDescent="0.2">
      <c r="A1224" s="66" t="s">
        <v>558</v>
      </c>
      <c r="B1224" s="143" t="s">
        <v>560</v>
      </c>
      <c r="C1224" s="143" t="s">
        <v>80</v>
      </c>
      <c r="D1224" s="76">
        <v>500</v>
      </c>
      <c r="E1224" s="76">
        <v>500</v>
      </c>
    </row>
    <row r="1225" spans="1:5" s="5" customFormat="1" ht="19.100000000000001" customHeight="1" x14ac:dyDescent="0.25">
      <c r="A1225" s="17" t="s">
        <v>85</v>
      </c>
      <c r="B1225" s="143" t="s">
        <v>616</v>
      </c>
      <c r="C1225" s="143" t="s">
        <v>86</v>
      </c>
      <c r="D1225" s="76"/>
      <c r="E1225" s="76"/>
    </row>
    <row r="1226" spans="1:5" s="5" customFormat="1" ht="19.100000000000001" customHeight="1" x14ac:dyDescent="0.2">
      <c r="A1226" s="67" t="s">
        <v>619</v>
      </c>
      <c r="B1226" s="147" t="s">
        <v>617</v>
      </c>
      <c r="C1226" s="172"/>
      <c r="D1226" s="82">
        <f t="shared" ref="D1226:E1228" si="336">D1227</f>
        <v>0</v>
      </c>
      <c r="E1226" s="82">
        <f t="shared" si="336"/>
        <v>1361</v>
      </c>
    </row>
    <row r="1227" spans="1:5" s="5" customFormat="1" ht="33.700000000000003" customHeight="1" x14ac:dyDescent="0.25">
      <c r="A1227" s="16" t="s">
        <v>18</v>
      </c>
      <c r="B1227" s="143" t="s">
        <v>617</v>
      </c>
      <c r="C1227" s="143" t="s">
        <v>20</v>
      </c>
      <c r="D1227" s="76">
        <f t="shared" si="336"/>
        <v>0</v>
      </c>
      <c r="E1227" s="76">
        <f t="shared" si="336"/>
        <v>1361</v>
      </c>
    </row>
    <row r="1228" spans="1:5" s="5" customFormat="1" ht="19.100000000000001" customHeight="1" x14ac:dyDescent="0.25">
      <c r="A1228" s="16" t="s">
        <v>25</v>
      </c>
      <c r="B1228" s="143" t="s">
        <v>617</v>
      </c>
      <c r="C1228" s="143" t="s">
        <v>26</v>
      </c>
      <c r="D1228" s="76">
        <f t="shared" si="336"/>
        <v>0</v>
      </c>
      <c r="E1228" s="76">
        <f t="shared" si="336"/>
        <v>1361</v>
      </c>
    </row>
    <row r="1229" spans="1:5" s="5" customFormat="1" ht="19.100000000000001" customHeight="1" x14ac:dyDescent="0.25">
      <c r="A1229" s="17" t="s">
        <v>85</v>
      </c>
      <c r="B1229" s="143" t="s">
        <v>617</v>
      </c>
      <c r="C1229" s="143" t="s">
        <v>86</v>
      </c>
      <c r="D1229" s="76"/>
      <c r="E1229" s="76">
        <v>1361</v>
      </c>
    </row>
    <row r="1230" spans="1:5" s="5" customFormat="1" ht="36.549999999999997" customHeight="1" x14ac:dyDescent="0.2">
      <c r="A1230" s="67" t="s">
        <v>826</v>
      </c>
      <c r="B1230" s="147" t="s">
        <v>618</v>
      </c>
      <c r="C1230" s="172"/>
      <c r="D1230" s="82">
        <f t="shared" ref="D1230:E1232" si="337">D1231</f>
        <v>2000</v>
      </c>
      <c r="E1230" s="82">
        <f t="shared" si="337"/>
        <v>2000</v>
      </c>
    </row>
    <row r="1231" spans="1:5" s="5" customFormat="1" ht="31.2" customHeight="1" x14ac:dyDescent="0.25">
      <c r="A1231" s="16" t="s">
        <v>18</v>
      </c>
      <c r="B1231" s="143" t="s">
        <v>618</v>
      </c>
      <c r="C1231" s="143" t="s">
        <v>20</v>
      </c>
      <c r="D1231" s="76">
        <f t="shared" si="337"/>
        <v>2000</v>
      </c>
      <c r="E1231" s="76">
        <f t="shared" si="337"/>
        <v>2000</v>
      </c>
    </row>
    <row r="1232" spans="1:5" s="5" customFormat="1" ht="19.100000000000001" customHeight="1" x14ac:dyDescent="0.25">
      <c r="A1232" s="16" t="s">
        <v>25</v>
      </c>
      <c r="B1232" s="143" t="s">
        <v>618</v>
      </c>
      <c r="C1232" s="143" t="s">
        <v>26</v>
      </c>
      <c r="D1232" s="76">
        <f t="shared" si="337"/>
        <v>2000</v>
      </c>
      <c r="E1232" s="76">
        <f t="shared" si="337"/>
        <v>2000</v>
      </c>
    </row>
    <row r="1233" spans="1:5" s="5" customFormat="1" ht="19.100000000000001" customHeight="1" x14ac:dyDescent="0.25">
      <c r="A1233" s="17" t="s">
        <v>85</v>
      </c>
      <c r="B1233" s="143" t="s">
        <v>618</v>
      </c>
      <c r="C1233" s="143" t="s">
        <v>86</v>
      </c>
      <c r="D1233" s="76">
        <v>2000</v>
      </c>
      <c r="E1233" s="76">
        <v>2000</v>
      </c>
    </row>
    <row r="1234" spans="1:5" s="5" customFormat="1" ht="19.100000000000001" customHeight="1" x14ac:dyDescent="0.2">
      <c r="A1234" s="67" t="s">
        <v>588</v>
      </c>
      <c r="B1234" s="147" t="s">
        <v>587</v>
      </c>
      <c r="C1234" s="172"/>
      <c r="D1234" s="82">
        <f t="shared" ref="D1234:E1236" si="338">D1235</f>
        <v>20417</v>
      </c>
      <c r="E1234" s="82">
        <f t="shared" si="338"/>
        <v>20417</v>
      </c>
    </row>
    <row r="1235" spans="1:5" s="5" customFormat="1" ht="36" customHeight="1" x14ac:dyDescent="0.25">
      <c r="A1235" s="16" t="s">
        <v>18</v>
      </c>
      <c r="B1235" s="143" t="s">
        <v>587</v>
      </c>
      <c r="C1235" s="143" t="s">
        <v>20</v>
      </c>
      <c r="D1235" s="76">
        <f t="shared" si="338"/>
        <v>20417</v>
      </c>
      <c r="E1235" s="76">
        <f t="shared" si="338"/>
        <v>20417</v>
      </c>
    </row>
    <row r="1236" spans="1:5" s="5" customFormat="1" ht="19.100000000000001" customHeight="1" x14ac:dyDescent="0.25">
      <c r="A1236" s="16" t="s">
        <v>25</v>
      </c>
      <c r="B1236" s="143" t="s">
        <v>587</v>
      </c>
      <c r="C1236" s="143" t="s">
        <v>26</v>
      </c>
      <c r="D1236" s="76">
        <f t="shared" si="338"/>
        <v>20417</v>
      </c>
      <c r="E1236" s="76">
        <f t="shared" si="338"/>
        <v>20417</v>
      </c>
    </row>
    <row r="1237" spans="1:5" s="5" customFormat="1" ht="45.8" customHeight="1" x14ac:dyDescent="0.25">
      <c r="A1237" s="16" t="s">
        <v>102</v>
      </c>
      <c r="B1237" s="143" t="s">
        <v>587</v>
      </c>
      <c r="C1237" s="143" t="s">
        <v>103</v>
      </c>
      <c r="D1237" s="76">
        <v>20417</v>
      </c>
      <c r="E1237" s="76">
        <v>20417</v>
      </c>
    </row>
    <row r="1238" spans="1:5" s="5" customFormat="1" ht="31.4" x14ac:dyDescent="0.25">
      <c r="A1238" s="18" t="s">
        <v>818</v>
      </c>
      <c r="B1238" s="138" t="s">
        <v>251</v>
      </c>
      <c r="C1238" s="172"/>
      <c r="D1238" s="80">
        <f>D1239</f>
        <v>7188</v>
      </c>
      <c r="E1238" s="80">
        <f>E1239</f>
        <v>9200</v>
      </c>
    </row>
    <row r="1239" spans="1:5" s="5" customFormat="1" ht="15.7" x14ac:dyDescent="0.25">
      <c r="A1239" s="12" t="s">
        <v>132</v>
      </c>
      <c r="B1239" s="147" t="s">
        <v>252</v>
      </c>
      <c r="C1239" s="172"/>
      <c r="D1239" s="82">
        <f>D1241</f>
        <v>7188</v>
      </c>
      <c r="E1239" s="82">
        <f>E1241</f>
        <v>9200</v>
      </c>
    </row>
    <row r="1240" spans="1:5" s="5" customFormat="1" ht="15.7" x14ac:dyDescent="0.25">
      <c r="A1240" s="42" t="s">
        <v>22</v>
      </c>
      <c r="B1240" s="143" t="s">
        <v>252</v>
      </c>
      <c r="C1240" s="185">
        <v>200</v>
      </c>
      <c r="D1240" s="76">
        <f t="shared" ref="D1240:E1241" si="339">D1241</f>
        <v>7188</v>
      </c>
      <c r="E1240" s="76">
        <f t="shared" si="339"/>
        <v>9200</v>
      </c>
    </row>
    <row r="1241" spans="1:5" s="5" customFormat="1" ht="31.4" x14ac:dyDescent="0.25">
      <c r="A1241" s="42" t="s">
        <v>17</v>
      </c>
      <c r="B1241" s="143" t="s">
        <v>252</v>
      </c>
      <c r="C1241" s="185">
        <v>240</v>
      </c>
      <c r="D1241" s="76">
        <f t="shared" si="339"/>
        <v>7188</v>
      </c>
      <c r="E1241" s="76">
        <f t="shared" si="339"/>
        <v>9200</v>
      </c>
    </row>
    <row r="1242" spans="1:5" s="5" customFormat="1" ht="31.4" x14ac:dyDescent="0.2">
      <c r="A1242" s="66" t="s">
        <v>558</v>
      </c>
      <c r="B1242" s="143" t="s">
        <v>252</v>
      </c>
      <c r="C1242" s="185">
        <v>244</v>
      </c>
      <c r="D1242" s="76">
        <v>7188</v>
      </c>
      <c r="E1242" s="76">
        <v>9200</v>
      </c>
    </row>
    <row r="1243" spans="1:5" s="5" customFormat="1" ht="15.7" x14ac:dyDescent="0.2">
      <c r="A1243" s="66"/>
      <c r="B1243" s="143"/>
      <c r="C1243" s="172"/>
      <c r="D1243" s="76"/>
      <c r="E1243" s="76"/>
    </row>
    <row r="1244" spans="1:5" s="5" customFormat="1" ht="37.1" x14ac:dyDescent="0.3">
      <c r="A1244" s="49" t="s">
        <v>732</v>
      </c>
      <c r="B1244" s="174" t="s">
        <v>419</v>
      </c>
      <c r="C1244" s="176"/>
      <c r="D1244" s="117">
        <f t="shared" ref="D1244:E1244" si="340">D1245+D1250</f>
        <v>69279</v>
      </c>
      <c r="E1244" s="117">
        <f t="shared" si="340"/>
        <v>74366</v>
      </c>
    </row>
    <row r="1245" spans="1:5" s="5" customFormat="1" ht="31.4" x14ac:dyDescent="0.25">
      <c r="A1245" s="6" t="s">
        <v>733</v>
      </c>
      <c r="B1245" s="138" t="s">
        <v>734</v>
      </c>
      <c r="C1245" s="139"/>
      <c r="D1245" s="80">
        <f t="shared" ref="D1245:E1248" si="341">D1246</f>
        <v>300</v>
      </c>
      <c r="E1245" s="80">
        <f t="shared" si="341"/>
        <v>300</v>
      </c>
    </row>
    <row r="1246" spans="1:5" s="5" customFormat="1" ht="47.05" x14ac:dyDescent="0.25">
      <c r="A1246" s="8" t="s">
        <v>827</v>
      </c>
      <c r="B1246" s="147" t="s">
        <v>735</v>
      </c>
      <c r="C1246" s="147"/>
      <c r="D1246" s="95">
        <f t="shared" si="341"/>
        <v>300</v>
      </c>
      <c r="E1246" s="95">
        <f t="shared" si="341"/>
        <v>300</v>
      </c>
    </row>
    <row r="1247" spans="1:5" s="5" customFormat="1" ht="15.7" x14ac:dyDescent="0.25">
      <c r="A1247" s="9" t="s">
        <v>22</v>
      </c>
      <c r="B1247" s="143" t="s">
        <v>735</v>
      </c>
      <c r="C1247" s="185">
        <v>200</v>
      </c>
      <c r="D1247" s="95">
        <f t="shared" si="341"/>
        <v>300</v>
      </c>
      <c r="E1247" s="95">
        <f t="shared" si="341"/>
        <v>300</v>
      </c>
    </row>
    <row r="1248" spans="1:5" s="5" customFormat="1" ht="31.4" x14ac:dyDescent="0.25">
      <c r="A1248" s="9" t="s">
        <v>17</v>
      </c>
      <c r="B1248" s="143" t="s">
        <v>735</v>
      </c>
      <c r="C1248" s="185">
        <v>240</v>
      </c>
      <c r="D1248" s="95">
        <f t="shared" si="341"/>
        <v>300</v>
      </c>
      <c r="E1248" s="95">
        <f t="shared" si="341"/>
        <v>300</v>
      </c>
    </row>
    <row r="1249" spans="1:5" s="5" customFormat="1" ht="31.4" x14ac:dyDescent="0.25">
      <c r="A1249" s="10" t="s">
        <v>79</v>
      </c>
      <c r="B1249" s="143" t="s">
        <v>735</v>
      </c>
      <c r="C1249" s="185">
        <v>244</v>
      </c>
      <c r="D1249" s="95">
        <v>300</v>
      </c>
      <c r="E1249" s="95">
        <v>300</v>
      </c>
    </row>
    <row r="1250" spans="1:5" s="5" customFormat="1" ht="15.7" x14ac:dyDescent="0.25">
      <c r="A1250" s="6" t="s">
        <v>736</v>
      </c>
      <c r="B1250" s="138" t="s">
        <v>553</v>
      </c>
      <c r="C1250" s="139"/>
      <c r="D1250" s="80">
        <f t="shared" ref="D1250:E1250" si="342">D1251+D1255+D1259+D1263</f>
        <v>68979</v>
      </c>
      <c r="E1250" s="80">
        <f t="shared" si="342"/>
        <v>74066</v>
      </c>
    </row>
    <row r="1251" spans="1:5" s="5" customFormat="1" ht="15.7" x14ac:dyDescent="0.25">
      <c r="A1251" s="8" t="s">
        <v>95</v>
      </c>
      <c r="B1251" s="147" t="s">
        <v>554</v>
      </c>
      <c r="C1251" s="147"/>
      <c r="D1251" s="94">
        <f t="shared" ref="D1251:E1253" si="343">D1252</f>
        <v>28784</v>
      </c>
      <c r="E1251" s="94">
        <f t="shared" si="343"/>
        <v>33871</v>
      </c>
    </row>
    <row r="1252" spans="1:5" s="5" customFormat="1" ht="15.7" x14ac:dyDescent="0.25">
      <c r="A1252" s="9" t="s">
        <v>22</v>
      </c>
      <c r="B1252" s="143" t="s">
        <v>554</v>
      </c>
      <c r="C1252" s="185">
        <v>200</v>
      </c>
      <c r="D1252" s="95">
        <f t="shared" si="343"/>
        <v>28784</v>
      </c>
      <c r="E1252" s="95">
        <f t="shared" si="343"/>
        <v>33871</v>
      </c>
    </row>
    <row r="1253" spans="1:5" s="5" customFormat="1" ht="31.4" x14ac:dyDescent="0.25">
      <c r="A1253" s="9" t="s">
        <v>17</v>
      </c>
      <c r="B1253" s="143" t="s">
        <v>554</v>
      </c>
      <c r="C1253" s="185">
        <v>240</v>
      </c>
      <c r="D1253" s="95">
        <f t="shared" si="343"/>
        <v>28784</v>
      </c>
      <c r="E1253" s="95">
        <f t="shared" si="343"/>
        <v>33871</v>
      </c>
    </row>
    <row r="1254" spans="1:5" s="5" customFormat="1" ht="31.4" x14ac:dyDescent="0.25">
      <c r="A1254" s="10" t="s">
        <v>79</v>
      </c>
      <c r="B1254" s="143" t="s">
        <v>554</v>
      </c>
      <c r="C1254" s="185">
        <v>244</v>
      </c>
      <c r="D1254" s="95">
        <v>28784</v>
      </c>
      <c r="E1254" s="95">
        <v>33871</v>
      </c>
    </row>
    <row r="1255" spans="1:5" s="5" customFormat="1" ht="15.7" x14ac:dyDescent="0.25">
      <c r="A1255" s="8" t="s">
        <v>165</v>
      </c>
      <c r="B1255" s="147" t="s">
        <v>555</v>
      </c>
      <c r="C1255" s="184"/>
      <c r="D1255" s="94">
        <f t="shared" ref="D1255:E1257" si="344">D1256</f>
        <v>68</v>
      </c>
      <c r="E1255" s="94">
        <f t="shared" si="344"/>
        <v>68</v>
      </c>
    </row>
    <row r="1256" spans="1:5" s="5" customFormat="1" ht="15.7" x14ac:dyDescent="0.25">
      <c r="A1256" s="9" t="s">
        <v>22</v>
      </c>
      <c r="B1256" s="143" t="s">
        <v>555</v>
      </c>
      <c r="C1256" s="185">
        <v>200</v>
      </c>
      <c r="D1256" s="95">
        <f t="shared" si="344"/>
        <v>68</v>
      </c>
      <c r="E1256" s="95">
        <f t="shared" si="344"/>
        <v>68</v>
      </c>
    </row>
    <row r="1257" spans="1:5" s="5" customFormat="1" ht="31.4" x14ac:dyDescent="0.25">
      <c r="A1257" s="9" t="s">
        <v>17</v>
      </c>
      <c r="B1257" s="143" t="s">
        <v>555</v>
      </c>
      <c r="C1257" s="185">
        <v>240</v>
      </c>
      <c r="D1257" s="95">
        <f t="shared" si="344"/>
        <v>68</v>
      </c>
      <c r="E1257" s="95">
        <f t="shared" si="344"/>
        <v>68</v>
      </c>
    </row>
    <row r="1258" spans="1:5" s="5" customFormat="1" ht="31.4" x14ac:dyDescent="0.25">
      <c r="A1258" s="10" t="s">
        <v>79</v>
      </c>
      <c r="B1258" s="143" t="s">
        <v>555</v>
      </c>
      <c r="C1258" s="185">
        <v>244</v>
      </c>
      <c r="D1258" s="95">
        <v>68</v>
      </c>
      <c r="E1258" s="95">
        <v>68</v>
      </c>
    </row>
    <row r="1259" spans="1:5" s="5" customFormat="1" ht="15.7" x14ac:dyDescent="0.25">
      <c r="A1259" s="13" t="s">
        <v>381</v>
      </c>
      <c r="B1259" s="147" t="s">
        <v>556</v>
      </c>
      <c r="C1259" s="184"/>
      <c r="D1259" s="94">
        <f t="shared" ref="D1259:E1261" si="345">D1260</f>
        <v>302</v>
      </c>
      <c r="E1259" s="94">
        <f t="shared" si="345"/>
        <v>302</v>
      </c>
    </row>
    <row r="1260" spans="1:5" s="5" customFormat="1" ht="15.7" x14ac:dyDescent="0.25">
      <c r="A1260" s="9" t="s">
        <v>22</v>
      </c>
      <c r="B1260" s="143" t="s">
        <v>556</v>
      </c>
      <c r="C1260" s="185">
        <v>200</v>
      </c>
      <c r="D1260" s="95">
        <f t="shared" si="345"/>
        <v>302</v>
      </c>
      <c r="E1260" s="95">
        <f t="shared" si="345"/>
        <v>302</v>
      </c>
    </row>
    <row r="1261" spans="1:5" s="5" customFormat="1" ht="31.4" x14ac:dyDescent="0.25">
      <c r="A1261" s="9" t="s">
        <v>17</v>
      </c>
      <c r="B1261" s="143" t="s">
        <v>556</v>
      </c>
      <c r="C1261" s="185">
        <v>240</v>
      </c>
      <c r="D1261" s="95">
        <f t="shared" si="345"/>
        <v>302</v>
      </c>
      <c r="E1261" s="95">
        <f t="shared" si="345"/>
        <v>302</v>
      </c>
    </row>
    <row r="1262" spans="1:5" s="5" customFormat="1" ht="31.4" x14ac:dyDescent="0.25">
      <c r="A1262" s="10" t="s">
        <v>79</v>
      </c>
      <c r="B1262" s="143" t="s">
        <v>556</v>
      </c>
      <c r="C1262" s="185">
        <v>244</v>
      </c>
      <c r="D1262" s="95">
        <v>302</v>
      </c>
      <c r="E1262" s="95">
        <v>302</v>
      </c>
    </row>
    <row r="1263" spans="1:5" s="5" customFormat="1" ht="15.7" x14ac:dyDescent="0.25">
      <c r="A1263" s="8" t="s">
        <v>362</v>
      </c>
      <c r="B1263" s="147" t="s">
        <v>557</v>
      </c>
      <c r="C1263" s="152"/>
      <c r="D1263" s="94">
        <f t="shared" ref="D1263:E1263" si="346">D1264+D1269+D1273</f>
        <v>39825</v>
      </c>
      <c r="E1263" s="94">
        <f t="shared" si="346"/>
        <v>39825</v>
      </c>
    </row>
    <row r="1264" spans="1:5" s="5" customFormat="1" ht="47.05" x14ac:dyDescent="0.25">
      <c r="A1264" s="9" t="s">
        <v>30</v>
      </c>
      <c r="B1264" s="143" t="s">
        <v>557</v>
      </c>
      <c r="C1264" s="143" t="s">
        <v>31</v>
      </c>
      <c r="D1264" s="95">
        <f t="shared" ref="D1264:E1264" si="347">SUM(D1265)</f>
        <v>37543</v>
      </c>
      <c r="E1264" s="95">
        <f t="shared" si="347"/>
        <v>37543</v>
      </c>
    </row>
    <row r="1265" spans="1:5" s="5" customFormat="1" ht="15.7" x14ac:dyDescent="0.25">
      <c r="A1265" s="9" t="s">
        <v>33</v>
      </c>
      <c r="B1265" s="143" t="s">
        <v>557</v>
      </c>
      <c r="C1265" s="143" t="s">
        <v>32</v>
      </c>
      <c r="D1265" s="95">
        <f t="shared" ref="D1265:E1265" si="348">SUM(D1266:D1268)</f>
        <v>37543</v>
      </c>
      <c r="E1265" s="95">
        <f t="shared" si="348"/>
        <v>37543</v>
      </c>
    </row>
    <row r="1266" spans="1:5" s="5" customFormat="1" ht="15.7" x14ac:dyDescent="0.25">
      <c r="A1266" s="10" t="s">
        <v>272</v>
      </c>
      <c r="B1266" s="143" t="s">
        <v>557</v>
      </c>
      <c r="C1266" s="143" t="s">
        <v>90</v>
      </c>
      <c r="D1266" s="95">
        <v>26777</v>
      </c>
      <c r="E1266" s="95">
        <v>26777</v>
      </c>
    </row>
    <row r="1267" spans="1:5" s="5" customFormat="1" ht="15.7" x14ac:dyDescent="0.25">
      <c r="A1267" s="10" t="s">
        <v>92</v>
      </c>
      <c r="B1267" s="143" t="s">
        <v>557</v>
      </c>
      <c r="C1267" s="143" t="s">
        <v>91</v>
      </c>
      <c r="D1267" s="95">
        <v>2058</v>
      </c>
      <c r="E1267" s="95">
        <v>2058</v>
      </c>
    </row>
    <row r="1268" spans="1:5" s="5" customFormat="1" ht="31.4" x14ac:dyDescent="0.25">
      <c r="A1268" s="10" t="s">
        <v>167</v>
      </c>
      <c r="B1268" s="143" t="s">
        <v>557</v>
      </c>
      <c r="C1268" s="143" t="s">
        <v>166</v>
      </c>
      <c r="D1268" s="95">
        <v>8708</v>
      </c>
      <c r="E1268" s="95">
        <v>8708</v>
      </c>
    </row>
    <row r="1269" spans="1:5" s="5" customFormat="1" ht="15.7" x14ac:dyDescent="0.25">
      <c r="A1269" s="9" t="s">
        <v>22</v>
      </c>
      <c r="B1269" s="143" t="s">
        <v>557</v>
      </c>
      <c r="C1269" s="143" t="s">
        <v>15</v>
      </c>
      <c r="D1269" s="95">
        <f t="shared" ref="D1269:E1269" si="349">D1270</f>
        <v>1782</v>
      </c>
      <c r="E1269" s="95">
        <f t="shared" si="349"/>
        <v>1782</v>
      </c>
    </row>
    <row r="1270" spans="1:5" s="5" customFormat="1" ht="31.4" x14ac:dyDescent="0.25">
      <c r="A1270" s="9" t="s">
        <v>17</v>
      </c>
      <c r="B1270" s="143" t="s">
        <v>557</v>
      </c>
      <c r="C1270" s="143" t="s">
        <v>16</v>
      </c>
      <c r="D1270" s="95">
        <f t="shared" ref="D1270:E1270" si="350">D1271+D1272</f>
        <v>1782</v>
      </c>
      <c r="E1270" s="95">
        <f t="shared" si="350"/>
        <v>1782</v>
      </c>
    </row>
    <row r="1271" spans="1:5" s="5" customFormat="1" ht="31.4" x14ac:dyDescent="0.25">
      <c r="A1271" s="17" t="s">
        <v>493</v>
      </c>
      <c r="B1271" s="143" t="s">
        <v>557</v>
      </c>
      <c r="C1271" s="143" t="s">
        <v>453</v>
      </c>
      <c r="D1271" s="95">
        <v>987</v>
      </c>
      <c r="E1271" s="95">
        <v>987</v>
      </c>
    </row>
    <row r="1272" spans="1:5" s="5" customFormat="1" ht="31.4" x14ac:dyDescent="0.25">
      <c r="A1272" s="10" t="s">
        <v>79</v>
      </c>
      <c r="B1272" s="143" t="s">
        <v>557</v>
      </c>
      <c r="C1272" s="143" t="s">
        <v>80</v>
      </c>
      <c r="D1272" s="95">
        <v>795</v>
      </c>
      <c r="E1272" s="95">
        <v>795</v>
      </c>
    </row>
    <row r="1273" spans="1:5" s="5" customFormat="1" ht="15.7" x14ac:dyDescent="0.25">
      <c r="A1273" s="16" t="s">
        <v>13</v>
      </c>
      <c r="B1273" s="143" t="s">
        <v>557</v>
      </c>
      <c r="C1273" s="143" t="s">
        <v>14</v>
      </c>
      <c r="D1273" s="95">
        <f t="shared" ref="D1273:E1273" si="351">D1274</f>
        <v>500</v>
      </c>
      <c r="E1273" s="95">
        <f t="shared" si="351"/>
        <v>500</v>
      </c>
    </row>
    <row r="1274" spans="1:5" s="5" customFormat="1" ht="15.7" x14ac:dyDescent="0.25">
      <c r="A1274" s="10" t="s">
        <v>35</v>
      </c>
      <c r="B1274" s="143" t="s">
        <v>557</v>
      </c>
      <c r="C1274" s="143" t="s">
        <v>34</v>
      </c>
      <c r="D1274" s="95">
        <f>SUM(D1275:D1276)</f>
        <v>500</v>
      </c>
      <c r="E1274" s="95">
        <f>SUM(E1275:E1276)</f>
        <v>500</v>
      </c>
    </row>
    <row r="1275" spans="1:5" s="5" customFormat="1" ht="15.7" x14ac:dyDescent="0.25">
      <c r="A1275" s="10" t="s">
        <v>81</v>
      </c>
      <c r="B1275" s="143" t="s">
        <v>557</v>
      </c>
      <c r="C1275" s="143" t="s">
        <v>82</v>
      </c>
      <c r="D1275" s="95">
        <v>498</v>
      </c>
      <c r="E1275" s="95">
        <v>498</v>
      </c>
    </row>
    <row r="1276" spans="1:5" s="5" customFormat="1" ht="15.7" x14ac:dyDescent="0.25">
      <c r="A1276" s="10" t="s">
        <v>83</v>
      </c>
      <c r="B1276" s="143" t="s">
        <v>557</v>
      </c>
      <c r="C1276" s="143" t="s">
        <v>84</v>
      </c>
      <c r="D1276" s="95">
        <v>2</v>
      </c>
      <c r="E1276" s="95">
        <v>2</v>
      </c>
    </row>
    <row r="1277" spans="1:5" s="5" customFormat="1" ht="15.7" x14ac:dyDescent="0.2">
      <c r="A1277" s="66"/>
      <c r="B1277" s="143"/>
      <c r="C1277" s="172"/>
      <c r="D1277" s="76"/>
      <c r="E1277" s="76"/>
    </row>
    <row r="1278" spans="1:5" s="5" customFormat="1" ht="55.6" x14ac:dyDescent="0.3">
      <c r="A1278" s="49" t="s">
        <v>642</v>
      </c>
      <c r="B1278" s="174" t="s">
        <v>420</v>
      </c>
      <c r="C1278" s="172"/>
      <c r="D1278" s="117">
        <f t="shared" ref="D1278:E1278" si="352">D1279+D1301</f>
        <v>177577</v>
      </c>
      <c r="E1278" s="117">
        <f t="shared" si="352"/>
        <v>190615</v>
      </c>
    </row>
    <row r="1279" spans="1:5" s="5" customFormat="1" ht="47.05" x14ac:dyDescent="0.25">
      <c r="A1279" s="6" t="s">
        <v>796</v>
      </c>
      <c r="B1279" s="161" t="s">
        <v>533</v>
      </c>
      <c r="C1279" s="143"/>
      <c r="D1279" s="80">
        <f t="shared" ref="D1279:E1280" si="353">D1280</f>
        <v>160278</v>
      </c>
      <c r="E1279" s="80">
        <f t="shared" si="353"/>
        <v>165625</v>
      </c>
    </row>
    <row r="1280" spans="1:5" s="5" customFormat="1" ht="47.05" x14ac:dyDescent="0.25">
      <c r="A1280" s="13" t="s">
        <v>657</v>
      </c>
      <c r="B1280" s="140" t="s">
        <v>534</v>
      </c>
      <c r="C1280" s="190"/>
      <c r="D1280" s="81">
        <f t="shared" si="353"/>
        <v>160278</v>
      </c>
      <c r="E1280" s="81">
        <f t="shared" si="353"/>
        <v>165625</v>
      </c>
    </row>
    <row r="1281" spans="1:5" s="5" customFormat="1" ht="31.4" x14ac:dyDescent="0.25">
      <c r="A1281" s="13" t="s">
        <v>55</v>
      </c>
      <c r="B1281" s="142" t="s">
        <v>535</v>
      </c>
      <c r="C1281" s="147"/>
      <c r="D1281" s="82">
        <f>D1282+D1287+D1293</f>
        <v>160278</v>
      </c>
      <c r="E1281" s="82">
        <f>E1282+E1287+E1293</f>
        <v>165625</v>
      </c>
    </row>
    <row r="1282" spans="1:5" s="5" customFormat="1" ht="15.7" x14ac:dyDescent="0.25">
      <c r="A1282" s="13" t="s">
        <v>536</v>
      </c>
      <c r="B1282" s="142" t="s">
        <v>537</v>
      </c>
      <c r="C1282" s="147"/>
      <c r="D1282" s="82">
        <f t="shared" ref="D1282:E1283" si="354">D1283</f>
        <v>26932</v>
      </c>
      <c r="E1282" s="82">
        <f t="shared" si="354"/>
        <v>26932</v>
      </c>
    </row>
    <row r="1283" spans="1:5" s="5" customFormat="1" ht="47.05" x14ac:dyDescent="0.25">
      <c r="A1283" s="9" t="s">
        <v>30</v>
      </c>
      <c r="B1283" s="143" t="s">
        <v>537</v>
      </c>
      <c r="C1283" s="143" t="s">
        <v>31</v>
      </c>
      <c r="D1283" s="76">
        <f t="shared" si="354"/>
        <v>26932</v>
      </c>
      <c r="E1283" s="76">
        <f t="shared" si="354"/>
        <v>26932</v>
      </c>
    </row>
    <row r="1284" spans="1:5" s="5" customFormat="1" ht="15.7" x14ac:dyDescent="0.25">
      <c r="A1284" s="9" t="s">
        <v>33</v>
      </c>
      <c r="B1284" s="143" t="s">
        <v>537</v>
      </c>
      <c r="C1284" s="143" t="s">
        <v>32</v>
      </c>
      <c r="D1284" s="76">
        <f>D1285+D1286</f>
        <v>26932</v>
      </c>
      <c r="E1284" s="76">
        <f>E1285+E1286</f>
        <v>26932</v>
      </c>
    </row>
    <row r="1285" spans="1:5" s="5" customFormat="1" ht="15.7" x14ac:dyDescent="0.25">
      <c r="A1285" s="10" t="s">
        <v>272</v>
      </c>
      <c r="B1285" s="143" t="s">
        <v>537</v>
      </c>
      <c r="C1285" s="143" t="s">
        <v>90</v>
      </c>
      <c r="D1285" s="76">
        <v>20685</v>
      </c>
      <c r="E1285" s="76">
        <v>20685</v>
      </c>
    </row>
    <row r="1286" spans="1:5" s="5" customFormat="1" ht="31.4" x14ac:dyDescent="0.25">
      <c r="A1286" s="10" t="s">
        <v>167</v>
      </c>
      <c r="B1286" s="143" t="s">
        <v>537</v>
      </c>
      <c r="C1286" s="143" t="s">
        <v>166</v>
      </c>
      <c r="D1286" s="76">
        <v>6247</v>
      </c>
      <c r="E1286" s="76">
        <v>6247</v>
      </c>
    </row>
    <row r="1287" spans="1:5" s="5" customFormat="1" ht="15.7" x14ac:dyDescent="0.25">
      <c r="A1287" s="13" t="s">
        <v>538</v>
      </c>
      <c r="B1287" s="142" t="s">
        <v>539</v>
      </c>
      <c r="C1287" s="147"/>
      <c r="D1287" s="82">
        <f t="shared" ref="D1287:E1288" si="355">D1288</f>
        <v>109326</v>
      </c>
      <c r="E1287" s="82">
        <f t="shared" si="355"/>
        <v>109326</v>
      </c>
    </row>
    <row r="1288" spans="1:5" s="5" customFormat="1" ht="47.05" x14ac:dyDescent="0.25">
      <c r="A1288" s="9" t="s">
        <v>30</v>
      </c>
      <c r="B1288" s="143" t="s">
        <v>539</v>
      </c>
      <c r="C1288" s="143" t="s">
        <v>31</v>
      </c>
      <c r="D1288" s="76">
        <f t="shared" si="355"/>
        <v>109326</v>
      </c>
      <c r="E1288" s="76">
        <f t="shared" si="355"/>
        <v>109326</v>
      </c>
    </row>
    <row r="1289" spans="1:5" s="5" customFormat="1" ht="15.7" x14ac:dyDescent="0.25">
      <c r="A1289" s="9" t="s">
        <v>33</v>
      </c>
      <c r="B1289" s="143" t="s">
        <v>539</v>
      </c>
      <c r="C1289" s="143" t="s">
        <v>32</v>
      </c>
      <c r="D1289" s="76">
        <f>D1290+D1291+D1292</f>
        <v>109326</v>
      </c>
      <c r="E1289" s="76">
        <f>E1290+E1291+E1292</f>
        <v>109326</v>
      </c>
    </row>
    <row r="1290" spans="1:5" s="5" customFormat="1" ht="15.7" x14ac:dyDescent="0.25">
      <c r="A1290" s="10" t="s">
        <v>272</v>
      </c>
      <c r="B1290" s="143" t="s">
        <v>539</v>
      </c>
      <c r="C1290" s="143" t="s">
        <v>90</v>
      </c>
      <c r="D1290" s="76">
        <v>83781</v>
      </c>
      <c r="E1290" s="76">
        <v>83781</v>
      </c>
    </row>
    <row r="1291" spans="1:5" s="5" customFormat="1" ht="15.7" x14ac:dyDescent="0.25">
      <c r="A1291" s="10" t="s">
        <v>92</v>
      </c>
      <c r="B1291" s="143" t="s">
        <v>539</v>
      </c>
      <c r="C1291" s="181" t="s">
        <v>91</v>
      </c>
      <c r="D1291" s="76">
        <v>246</v>
      </c>
      <c r="E1291" s="76">
        <v>246</v>
      </c>
    </row>
    <row r="1292" spans="1:5" s="5" customFormat="1" ht="31.4" x14ac:dyDescent="0.25">
      <c r="A1292" s="10" t="s">
        <v>167</v>
      </c>
      <c r="B1292" s="143" t="s">
        <v>539</v>
      </c>
      <c r="C1292" s="181" t="s">
        <v>166</v>
      </c>
      <c r="D1292" s="76">
        <v>25299</v>
      </c>
      <c r="E1292" s="76">
        <v>25299</v>
      </c>
    </row>
    <row r="1293" spans="1:5" s="5" customFormat="1" ht="15.7" x14ac:dyDescent="0.25">
      <c r="A1293" s="13" t="s">
        <v>540</v>
      </c>
      <c r="B1293" s="142" t="s">
        <v>541</v>
      </c>
      <c r="C1293" s="147"/>
      <c r="D1293" s="82">
        <f>D1294+D1298</f>
        <v>24020</v>
      </c>
      <c r="E1293" s="82">
        <f>E1294+E1298</f>
        <v>29367</v>
      </c>
    </row>
    <row r="1294" spans="1:5" s="5" customFormat="1" ht="31.4" x14ac:dyDescent="0.25">
      <c r="A1294" s="10" t="s">
        <v>542</v>
      </c>
      <c r="B1294" s="143" t="s">
        <v>541</v>
      </c>
      <c r="C1294" s="143" t="s">
        <v>15</v>
      </c>
      <c r="D1294" s="76">
        <f>D1295</f>
        <v>22975</v>
      </c>
      <c r="E1294" s="76">
        <f>E1295</f>
        <v>28322</v>
      </c>
    </row>
    <row r="1295" spans="1:5" s="5" customFormat="1" ht="31.4" x14ac:dyDescent="0.25">
      <c r="A1295" s="10" t="s">
        <v>17</v>
      </c>
      <c r="B1295" s="143" t="s">
        <v>541</v>
      </c>
      <c r="C1295" s="143" t="s">
        <v>16</v>
      </c>
      <c r="D1295" s="76">
        <f>D1296+D1297</f>
        <v>22975</v>
      </c>
      <c r="E1295" s="76">
        <f>E1296+E1297</f>
        <v>28322</v>
      </c>
    </row>
    <row r="1296" spans="1:5" s="5" customFormat="1" ht="31.4" x14ac:dyDescent="0.25">
      <c r="A1296" s="10" t="s">
        <v>493</v>
      </c>
      <c r="B1296" s="143" t="s">
        <v>541</v>
      </c>
      <c r="C1296" s="181" t="s">
        <v>453</v>
      </c>
      <c r="D1296" s="76">
        <v>9315</v>
      </c>
      <c r="E1296" s="76">
        <v>9315</v>
      </c>
    </row>
    <row r="1297" spans="1:5" s="5" customFormat="1" ht="31.4" x14ac:dyDescent="0.25">
      <c r="A1297" s="10" t="s">
        <v>79</v>
      </c>
      <c r="B1297" s="143" t="s">
        <v>541</v>
      </c>
      <c r="C1297" s="181" t="s">
        <v>80</v>
      </c>
      <c r="D1297" s="76">
        <v>13660</v>
      </c>
      <c r="E1297" s="76">
        <v>19007</v>
      </c>
    </row>
    <row r="1298" spans="1:5" s="5" customFormat="1" ht="15.7" x14ac:dyDescent="0.25">
      <c r="A1298" s="10" t="s">
        <v>13</v>
      </c>
      <c r="B1298" s="143" t="s">
        <v>541</v>
      </c>
      <c r="C1298" s="181" t="s">
        <v>14</v>
      </c>
      <c r="D1298" s="76">
        <f t="shared" ref="D1298:E1299" si="356">D1299</f>
        <v>1045</v>
      </c>
      <c r="E1298" s="76">
        <f t="shared" si="356"/>
        <v>1045</v>
      </c>
    </row>
    <row r="1299" spans="1:5" s="5" customFormat="1" ht="15.7" x14ac:dyDescent="0.25">
      <c r="A1299" s="9" t="s">
        <v>35</v>
      </c>
      <c r="B1299" s="143" t="s">
        <v>541</v>
      </c>
      <c r="C1299" s="181" t="s">
        <v>34</v>
      </c>
      <c r="D1299" s="76">
        <f t="shared" si="356"/>
        <v>1045</v>
      </c>
      <c r="E1299" s="76">
        <f t="shared" si="356"/>
        <v>1045</v>
      </c>
    </row>
    <row r="1300" spans="1:5" s="5" customFormat="1" ht="15.7" x14ac:dyDescent="0.25">
      <c r="A1300" s="10" t="s">
        <v>81</v>
      </c>
      <c r="B1300" s="143" t="s">
        <v>541</v>
      </c>
      <c r="C1300" s="181" t="s">
        <v>82</v>
      </c>
      <c r="D1300" s="76">
        <v>1045</v>
      </c>
      <c r="E1300" s="76">
        <v>1045</v>
      </c>
    </row>
    <row r="1301" spans="1:5" s="5" customFormat="1" ht="62.75" x14ac:dyDescent="0.25">
      <c r="A1301" s="6" t="s">
        <v>795</v>
      </c>
      <c r="B1301" s="138" t="s">
        <v>529</v>
      </c>
      <c r="C1301" s="172"/>
      <c r="D1301" s="80">
        <f t="shared" ref="D1301:E1305" si="357">D1302</f>
        <v>17299</v>
      </c>
      <c r="E1301" s="80">
        <f t="shared" si="357"/>
        <v>24990</v>
      </c>
    </row>
    <row r="1302" spans="1:5" s="5" customFormat="1" ht="31.4" x14ac:dyDescent="0.25">
      <c r="A1302" s="6" t="s">
        <v>206</v>
      </c>
      <c r="B1302" s="138" t="s">
        <v>530</v>
      </c>
      <c r="C1302" s="172"/>
      <c r="D1302" s="80">
        <f t="shared" si="357"/>
        <v>17299</v>
      </c>
      <c r="E1302" s="80">
        <f t="shared" si="357"/>
        <v>24990</v>
      </c>
    </row>
    <row r="1303" spans="1:5" s="5" customFormat="1" ht="38.35" customHeight="1" x14ac:dyDescent="0.25">
      <c r="A1303" s="13" t="s">
        <v>145</v>
      </c>
      <c r="B1303" s="147" t="s">
        <v>531</v>
      </c>
      <c r="C1303" s="172"/>
      <c r="D1303" s="82">
        <f t="shared" si="357"/>
        <v>17299</v>
      </c>
      <c r="E1303" s="82">
        <f t="shared" si="357"/>
        <v>24990</v>
      </c>
    </row>
    <row r="1304" spans="1:5" s="5" customFormat="1" ht="15.7" x14ac:dyDescent="0.25">
      <c r="A1304" s="9" t="s">
        <v>22</v>
      </c>
      <c r="B1304" s="143" t="s">
        <v>531</v>
      </c>
      <c r="C1304" s="143" t="s">
        <v>15</v>
      </c>
      <c r="D1304" s="76">
        <f t="shared" si="357"/>
        <v>17299</v>
      </c>
      <c r="E1304" s="76">
        <f t="shared" si="357"/>
        <v>24990</v>
      </c>
    </row>
    <row r="1305" spans="1:5" s="5" customFormat="1" ht="31.4" x14ac:dyDescent="0.25">
      <c r="A1305" s="9" t="s">
        <v>17</v>
      </c>
      <c r="B1305" s="143" t="s">
        <v>531</v>
      </c>
      <c r="C1305" s="143" t="s">
        <v>16</v>
      </c>
      <c r="D1305" s="82">
        <f t="shared" si="357"/>
        <v>17299</v>
      </c>
      <c r="E1305" s="82">
        <f t="shared" si="357"/>
        <v>24990</v>
      </c>
    </row>
    <row r="1306" spans="1:5" s="5" customFormat="1" ht="31.4" x14ac:dyDescent="0.25">
      <c r="A1306" s="17" t="s">
        <v>493</v>
      </c>
      <c r="B1306" s="143" t="s">
        <v>531</v>
      </c>
      <c r="C1306" s="143" t="s">
        <v>453</v>
      </c>
      <c r="D1306" s="76">
        <v>17299</v>
      </c>
      <c r="E1306" s="76">
        <v>24990</v>
      </c>
    </row>
    <row r="1307" spans="1:5" s="5" customFormat="1" ht="37.1" x14ac:dyDescent="0.3">
      <c r="A1307" s="49" t="s">
        <v>607</v>
      </c>
      <c r="B1307" s="174" t="s">
        <v>421</v>
      </c>
      <c r="C1307" s="172"/>
      <c r="D1307" s="116">
        <f>D1308</f>
        <v>37000</v>
      </c>
      <c r="E1307" s="116">
        <f>E1308</f>
        <v>41000</v>
      </c>
    </row>
    <row r="1308" spans="1:5" s="5" customFormat="1" ht="31.4" x14ac:dyDescent="0.25">
      <c r="A1308" s="6" t="s">
        <v>637</v>
      </c>
      <c r="B1308" s="166" t="s">
        <v>532</v>
      </c>
      <c r="C1308" s="172"/>
      <c r="D1308" s="106">
        <f t="shared" ref="D1308:E1308" si="358">D1309</f>
        <v>37000</v>
      </c>
      <c r="E1308" s="106">
        <f t="shared" si="358"/>
        <v>41000</v>
      </c>
    </row>
    <row r="1309" spans="1:5" s="5" customFormat="1" ht="31.4" x14ac:dyDescent="0.25">
      <c r="A1309" s="13" t="s">
        <v>829</v>
      </c>
      <c r="B1309" s="152" t="s">
        <v>565</v>
      </c>
      <c r="C1309" s="172"/>
      <c r="D1309" s="82">
        <f t="shared" ref="D1309:E1311" si="359">D1310</f>
        <v>37000</v>
      </c>
      <c r="E1309" s="82">
        <f t="shared" si="359"/>
        <v>41000</v>
      </c>
    </row>
    <row r="1310" spans="1:5" s="5" customFormat="1" ht="15.7" x14ac:dyDescent="0.25">
      <c r="A1310" s="9" t="s">
        <v>22</v>
      </c>
      <c r="B1310" s="151" t="s">
        <v>565</v>
      </c>
      <c r="C1310" s="143" t="s">
        <v>15</v>
      </c>
      <c r="D1310" s="76">
        <f t="shared" si="359"/>
        <v>37000</v>
      </c>
      <c r="E1310" s="76">
        <f t="shared" si="359"/>
        <v>41000</v>
      </c>
    </row>
    <row r="1311" spans="1:5" s="5" customFormat="1" ht="31.4" x14ac:dyDescent="0.25">
      <c r="A1311" s="9" t="s">
        <v>17</v>
      </c>
      <c r="B1311" s="151" t="s">
        <v>565</v>
      </c>
      <c r="C1311" s="143" t="s">
        <v>16</v>
      </c>
      <c r="D1311" s="76">
        <f t="shared" si="359"/>
        <v>37000</v>
      </c>
      <c r="E1311" s="76">
        <f t="shared" si="359"/>
        <v>41000</v>
      </c>
    </row>
    <row r="1312" spans="1:5" s="5" customFormat="1" ht="31.4" x14ac:dyDescent="0.25">
      <c r="A1312" s="10" t="s">
        <v>79</v>
      </c>
      <c r="B1312" s="151" t="s">
        <v>565</v>
      </c>
      <c r="C1312" s="143" t="s">
        <v>80</v>
      </c>
      <c r="D1312" s="76">
        <v>37000</v>
      </c>
      <c r="E1312" s="76">
        <v>41000</v>
      </c>
    </row>
    <row r="1313" spans="1:16366" s="5" customFormat="1" ht="18.55" x14ac:dyDescent="0.3">
      <c r="A1313" s="68" t="s">
        <v>50</v>
      </c>
      <c r="B1313" s="143"/>
      <c r="C1313" s="172"/>
      <c r="D1313" s="99">
        <f>D5+D270+D400+D540+D615+D699+D802+D829+D863+D971+D1027+D1130+D1198+D1215+D1244+D1278+D1307</f>
        <v>9749377.7899999991</v>
      </c>
      <c r="E1313" s="99">
        <f>E5+E270+E400+E540+E615+E699+E802+E829+E863+E971+E1027+E1130+E1198+E1215+E1244+E1278+E1307</f>
        <v>9612148.2400000002</v>
      </c>
    </row>
    <row r="1314" spans="1:16366" s="5" customFormat="1" ht="37.1" x14ac:dyDescent="0.3">
      <c r="A1314" s="49" t="s">
        <v>47</v>
      </c>
      <c r="B1314" s="174" t="s">
        <v>189</v>
      </c>
      <c r="C1314" s="172"/>
      <c r="D1314" s="117">
        <f>D1315+D1319+D1333+D1338</f>
        <v>27198</v>
      </c>
      <c r="E1314" s="117">
        <f>E1315+E1319+E1333+E1338</f>
        <v>27198</v>
      </c>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c r="CO1314" s="1"/>
      <c r="CP1314" s="1"/>
      <c r="CQ1314" s="1"/>
      <c r="CR1314" s="1"/>
      <c r="CS1314" s="1"/>
      <c r="CT1314" s="1"/>
      <c r="CU1314" s="1"/>
      <c r="CV1314" s="1"/>
      <c r="CW1314" s="1"/>
      <c r="CX1314" s="1"/>
      <c r="CY1314" s="1"/>
      <c r="CZ1314" s="1"/>
      <c r="DA1314" s="1"/>
      <c r="DB1314" s="1"/>
      <c r="DC1314" s="1"/>
      <c r="DD1314" s="1"/>
      <c r="DE1314" s="1"/>
      <c r="DF1314" s="1"/>
      <c r="DG1314" s="1"/>
      <c r="DH1314" s="1"/>
      <c r="DI1314" s="1"/>
      <c r="DJ1314" s="1"/>
      <c r="DK1314" s="1"/>
      <c r="DL1314" s="1"/>
      <c r="DM1314" s="1"/>
      <c r="DN1314" s="1"/>
      <c r="DO1314" s="1"/>
      <c r="DP1314" s="1"/>
      <c r="DQ1314" s="1"/>
      <c r="DR1314" s="1"/>
      <c r="DS1314" s="1"/>
      <c r="DT1314" s="1"/>
      <c r="DU1314" s="1"/>
      <c r="DV1314" s="1"/>
      <c r="DW1314" s="1"/>
      <c r="DX1314" s="1"/>
      <c r="DY1314" s="1"/>
      <c r="DZ1314" s="1"/>
      <c r="EA1314" s="1"/>
      <c r="EB1314" s="1"/>
      <c r="EC1314" s="1"/>
      <c r="ED1314" s="1"/>
      <c r="EE1314" s="1"/>
      <c r="EF1314" s="1"/>
      <c r="EG1314" s="1"/>
      <c r="EH1314" s="1"/>
      <c r="EI1314" s="1"/>
      <c r="EJ1314" s="1"/>
      <c r="EK1314" s="1"/>
      <c r="EL1314" s="1"/>
      <c r="EM1314" s="1"/>
      <c r="EN1314" s="1"/>
      <c r="EO1314" s="1"/>
      <c r="EP1314" s="1"/>
      <c r="EQ1314" s="1"/>
      <c r="ER1314" s="1"/>
      <c r="ES1314" s="1"/>
      <c r="ET1314" s="1"/>
      <c r="EU1314" s="1"/>
      <c r="EV1314" s="1"/>
      <c r="EW1314" s="1"/>
      <c r="EX1314" s="1"/>
      <c r="EY1314" s="1"/>
      <c r="EZ1314" s="1"/>
      <c r="FA1314" s="1"/>
      <c r="FB1314" s="1"/>
      <c r="FC1314" s="1"/>
      <c r="FD1314" s="1"/>
      <c r="FE1314" s="1"/>
      <c r="FF1314" s="1"/>
      <c r="FG1314" s="1"/>
      <c r="FH1314" s="1"/>
      <c r="FI1314" s="1"/>
      <c r="FJ1314" s="1"/>
      <c r="FK1314" s="1"/>
      <c r="FL1314" s="1"/>
      <c r="FM1314" s="1"/>
      <c r="FN1314" s="1"/>
      <c r="FO1314" s="1"/>
      <c r="FP1314" s="1"/>
      <c r="FQ1314" s="1"/>
      <c r="FR1314" s="1"/>
      <c r="FS1314" s="1"/>
      <c r="FT1314" s="1"/>
      <c r="FU1314" s="1"/>
      <c r="FV1314" s="1"/>
      <c r="FW1314" s="1"/>
      <c r="FX1314" s="1"/>
      <c r="FY1314" s="1"/>
      <c r="FZ1314" s="1"/>
      <c r="GA1314" s="1"/>
      <c r="GB1314" s="1"/>
      <c r="GC1314" s="1"/>
      <c r="GD1314" s="1"/>
      <c r="GE1314" s="1"/>
      <c r="GF1314" s="1"/>
      <c r="GG1314" s="1"/>
      <c r="GH1314" s="1"/>
      <c r="GI1314" s="1"/>
      <c r="GJ1314" s="1"/>
      <c r="GK1314" s="1"/>
      <c r="GL1314" s="1"/>
      <c r="GM1314" s="1"/>
      <c r="GN1314" s="1"/>
      <c r="GO1314" s="1"/>
      <c r="GP1314" s="1"/>
      <c r="GQ1314" s="1"/>
      <c r="GR1314" s="1"/>
      <c r="GS1314" s="1"/>
      <c r="GT1314" s="1"/>
      <c r="GU1314" s="1"/>
      <c r="GV1314" s="1"/>
      <c r="GW1314" s="1"/>
      <c r="GX1314" s="1"/>
      <c r="GY1314" s="1"/>
      <c r="GZ1314" s="1"/>
      <c r="HA1314" s="1"/>
      <c r="HB1314" s="1"/>
      <c r="HC1314" s="1"/>
      <c r="HD1314" s="1"/>
      <c r="HE1314" s="1"/>
      <c r="HF1314" s="1"/>
      <c r="HG1314" s="1"/>
      <c r="HH1314" s="1"/>
      <c r="HI1314" s="1"/>
      <c r="HJ1314" s="1"/>
      <c r="HK1314" s="1"/>
      <c r="HL1314" s="1"/>
      <c r="HM1314" s="1"/>
      <c r="HN1314" s="1"/>
      <c r="HO1314" s="1"/>
      <c r="HP1314" s="1"/>
      <c r="HQ1314" s="1"/>
      <c r="HR1314" s="1"/>
      <c r="HS1314" s="1"/>
      <c r="HT1314" s="1"/>
      <c r="HU1314" s="1"/>
      <c r="HV1314" s="1"/>
      <c r="HW1314" s="1"/>
      <c r="HX1314" s="1"/>
      <c r="HY1314" s="1"/>
      <c r="HZ1314" s="1"/>
      <c r="IA1314" s="1"/>
      <c r="IB1314" s="1"/>
      <c r="IC1314" s="1"/>
      <c r="ID1314" s="1"/>
      <c r="IE1314" s="1"/>
      <c r="IF1314" s="1"/>
      <c r="IG1314" s="1"/>
      <c r="IH1314" s="1"/>
      <c r="II1314" s="1"/>
      <c r="IJ1314" s="1"/>
      <c r="IK1314" s="1"/>
      <c r="IL1314" s="1"/>
      <c r="IM1314" s="1"/>
      <c r="IN1314" s="1"/>
      <c r="IO1314" s="1"/>
      <c r="IP1314" s="1"/>
      <c r="IQ1314" s="1"/>
      <c r="IR1314" s="1"/>
      <c r="IS1314" s="1"/>
      <c r="IT1314" s="1"/>
      <c r="IU1314" s="1"/>
      <c r="IV1314" s="1"/>
      <c r="IW1314" s="1"/>
      <c r="IX1314" s="1"/>
      <c r="IY1314" s="1"/>
      <c r="IZ1314" s="1"/>
      <c r="JA1314" s="1"/>
      <c r="JB1314" s="1"/>
      <c r="JC1314" s="1"/>
      <c r="JD1314" s="1"/>
      <c r="JE1314" s="1"/>
      <c r="JF1314" s="1"/>
      <c r="JG1314" s="1"/>
      <c r="JH1314" s="1"/>
      <c r="JI1314" s="1"/>
      <c r="JJ1314" s="1"/>
      <c r="JK1314" s="1"/>
      <c r="JL1314" s="1"/>
      <c r="JM1314" s="1"/>
      <c r="JN1314" s="1"/>
      <c r="JO1314" s="1"/>
      <c r="JP1314" s="1"/>
      <c r="JQ1314" s="1"/>
      <c r="JR1314" s="1"/>
      <c r="JS1314" s="1"/>
      <c r="JT1314" s="1"/>
      <c r="JU1314" s="1"/>
      <c r="JV1314" s="1"/>
      <c r="JW1314" s="1"/>
      <c r="JX1314" s="1"/>
      <c r="JY1314" s="1"/>
      <c r="JZ1314" s="1"/>
      <c r="KA1314" s="1"/>
      <c r="KB1314" s="1"/>
      <c r="KC1314" s="1"/>
      <c r="KD1314" s="1"/>
      <c r="KE1314" s="1"/>
      <c r="KF1314" s="1"/>
      <c r="KG1314" s="1"/>
      <c r="KH1314" s="1"/>
      <c r="KI1314" s="1"/>
      <c r="KJ1314" s="1"/>
      <c r="KK1314" s="1"/>
      <c r="KL1314" s="1"/>
      <c r="KM1314" s="1"/>
      <c r="KN1314" s="1"/>
      <c r="KO1314" s="1"/>
      <c r="KP1314" s="1"/>
      <c r="KQ1314" s="1"/>
      <c r="KR1314" s="1"/>
      <c r="KS1314" s="1"/>
      <c r="KT1314" s="1"/>
      <c r="KU1314" s="1"/>
      <c r="KV1314" s="1"/>
      <c r="KW1314" s="1"/>
      <c r="KX1314" s="1"/>
      <c r="KY1314" s="1"/>
      <c r="KZ1314" s="1"/>
      <c r="LA1314" s="1"/>
      <c r="LB1314" s="1"/>
      <c r="LC1314" s="1"/>
      <c r="LD1314" s="1"/>
      <c r="LE1314" s="1"/>
      <c r="LF1314" s="1"/>
      <c r="LG1314" s="1"/>
      <c r="LH1314" s="1"/>
      <c r="LI1314" s="1"/>
      <c r="LJ1314" s="1"/>
      <c r="LK1314" s="1"/>
      <c r="LL1314" s="1"/>
      <c r="LM1314" s="1"/>
      <c r="LN1314" s="1"/>
      <c r="LO1314" s="1"/>
      <c r="LP1314" s="1"/>
      <c r="LQ1314" s="1"/>
      <c r="LR1314" s="1"/>
      <c r="LS1314" s="1"/>
      <c r="LT1314" s="1"/>
      <c r="LU1314" s="1"/>
      <c r="LV1314" s="1"/>
      <c r="LW1314" s="1"/>
      <c r="LX1314" s="1"/>
      <c r="LY1314" s="1"/>
      <c r="LZ1314" s="1"/>
      <c r="MA1314" s="1"/>
      <c r="MB1314" s="1"/>
      <c r="MC1314" s="1"/>
      <c r="MD1314" s="1"/>
      <c r="ME1314" s="1"/>
      <c r="MF1314" s="1"/>
      <c r="MG1314" s="1"/>
      <c r="MH1314" s="1"/>
      <c r="MI1314" s="1"/>
      <c r="MJ1314" s="1"/>
      <c r="MK1314" s="1"/>
      <c r="ML1314" s="1"/>
      <c r="MM1314" s="1"/>
      <c r="MN1314" s="1"/>
      <c r="MO1314" s="1"/>
      <c r="MP1314" s="1"/>
      <c r="MQ1314" s="1"/>
      <c r="MR1314" s="1"/>
      <c r="MS1314" s="1"/>
      <c r="MT1314" s="1"/>
      <c r="MU1314" s="1"/>
      <c r="MV1314" s="1"/>
      <c r="MW1314" s="1"/>
      <c r="MX1314" s="1"/>
      <c r="MY1314" s="1"/>
      <c r="MZ1314" s="1"/>
      <c r="NA1314" s="1"/>
      <c r="NB1314" s="1"/>
      <c r="NC1314" s="1"/>
      <c r="ND1314" s="1"/>
      <c r="NE1314" s="1"/>
      <c r="NF1314" s="1"/>
      <c r="NG1314" s="1"/>
      <c r="NH1314" s="1"/>
      <c r="NI1314" s="1"/>
      <c r="NJ1314" s="1"/>
      <c r="NK1314" s="1"/>
      <c r="NL1314" s="1"/>
      <c r="NM1314" s="1"/>
      <c r="NN1314" s="1"/>
      <c r="NO1314" s="1"/>
      <c r="NP1314" s="1"/>
      <c r="NQ1314" s="1"/>
      <c r="NR1314" s="1"/>
      <c r="NS1314" s="1"/>
      <c r="NT1314" s="1"/>
      <c r="NU1314" s="1"/>
      <c r="NV1314" s="1"/>
      <c r="NW1314" s="1"/>
      <c r="NX1314" s="1"/>
      <c r="NY1314" s="1"/>
      <c r="NZ1314" s="1"/>
      <c r="OA1314" s="1"/>
      <c r="OB1314" s="1"/>
      <c r="OC1314" s="1"/>
      <c r="OD1314" s="1"/>
      <c r="OE1314" s="1"/>
      <c r="OF1314" s="1"/>
      <c r="OG1314" s="1"/>
      <c r="OH1314" s="1"/>
      <c r="OI1314" s="1"/>
      <c r="OJ1314" s="1"/>
      <c r="OK1314" s="1"/>
      <c r="OL1314" s="1"/>
      <c r="OM1314" s="1"/>
      <c r="ON1314" s="1"/>
      <c r="OO1314" s="1"/>
      <c r="OP1314" s="1"/>
      <c r="OQ1314" s="1"/>
      <c r="OR1314" s="1"/>
      <c r="OS1314" s="1"/>
      <c r="OT1314" s="1"/>
      <c r="OU1314" s="1"/>
      <c r="OV1314" s="1"/>
      <c r="OW1314" s="1"/>
      <c r="OX1314" s="1"/>
      <c r="OY1314" s="1"/>
      <c r="OZ1314" s="1"/>
      <c r="PA1314" s="1"/>
      <c r="PB1314" s="1"/>
      <c r="PC1314" s="1"/>
      <c r="PD1314" s="1"/>
      <c r="PE1314" s="1"/>
      <c r="PF1314" s="1"/>
      <c r="PG1314" s="1"/>
      <c r="PH1314" s="1"/>
      <c r="PI1314" s="1"/>
      <c r="PJ1314" s="1"/>
      <c r="PK1314" s="1"/>
      <c r="PL1314" s="1"/>
      <c r="PM1314" s="1"/>
      <c r="PN1314" s="1"/>
      <c r="PO1314" s="1"/>
      <c r="PP1314" s="1"/>
      <c r="PQ1314" s="1"/>
      <c r="PR1314" s="1"/>
      <c r="PS1314" s="1"/>
      <c r="PT1314" s="1"/>
      <c r="PU1314" s="1"/>
      <c r="PV1314" s="1"/>
      <c r="PW1314" s="1"/>
      <c r="PX1314" s="1"/>
      <c r="PY1314" s="1"/>
      <c r="PZ1314" s="1"/>
      <c r="QA1314" s="1"/>
      <c r="QB1314" s="1"/>
      <c r="QC1314" s="1"/>
      <c r="QD1314" s="1"/>
      <c r="QE1314" s="1"/>
      <c r="QF1314" s="1"/>
      <c r="QG1314" s="1"/>
      <c r="QH1314" s="1"/>
      <c r="QI1314" s="1"/>
      <c r="QJ1314" s="1"/>
      <c r="QK1314" s="1"/>
      <c r="QL1314" s="1"/>
      <c r="QM1314" s="1"/>
      <c r="QN1314" s="1"/>
      <c r="QO1314" s="1"/>
      <c r="QP1314" s="1"/>
      <c r="QQ1314" s="1"/>
      <c r="QR1314" s="1"/>
      <c r="QS1314" s="1"/>
      <c r="QT1314" s="1"/>
      <c r="QU1314" s="1"/>
      <c r="QV1314" s="1"/>
      <c r="QW1314" s="1"/>
      <c r="QX1314" s="1"/>
      <c r="QY1314" s="1"/>
      <c r="QZ1314" s="1"/>
      <c r="RA1314" s="1"/>
      <c r="RB1314" s="1"/>
      <c r="RC1314" s="1"/>
      <c r="RD1314" s="1"/>
      <c r="RE1314" s="1"/>
      <c r="RF1314" s="1"/>
      <c r="RG1314" s="1"/>
      <c r="RH1314" s="1"/>
      <c r="RI1314" s="1"/>
      <c r="RJ1314" s="1"/>
      <c r="RK1314" s="1"/>
      <c r="RL1314" s="1"/>
      <c r="RM1314" s="1"/>
      <c r="RN1314" s="1"/>
      <c r="RO1314" s="1"/>
      <c r="RP1314" s="1"/>
      <c r="RQ1314" s="1"/>
      <c r="RR1314" s="1"/>
      <c r="RS1314" s="1"/>
      <c r="RT1314" s="1"/>
      <c r="RU1314" s="1"/>
      <c r="RV1314" s="1"/>
      <c r="RW1314" s="1"/>
      <c r="RX1314" s="1"/>
      <c r="RY1314" s="1"/>
      <c r="RZ1314" s="1"/>
      <c r="SA1314" s="1"/>
      <c r="SB1314" s="1"/>
      <c r="SC1314" s="1"/>
      <c r="SD1314" s="1"/>
      <c r="SE1314" s="1"/>
      <c r="SF1314" s="1"/>
      <c r="SG1314" s="1"/>
      <c r="SH1314" s="1"/>
      <c r="SI1314" s="1"/>
      <c r="SJ1314" s="1"/>
      <c r="SK1314" s="1"/>
      <c r="SL1314" s="1"/>
      <c r="SM1314" s="1"/>
      <c r="SN1314" s="1"/>
      <c r="SO1314" s="1"/>
      <c r="SP1314" s="1"/>
      <c r="SQ1314" s="1"/>
      <c r="SR1314" s="1"/>
      <c r="SS1314" s="1"/>
      <c r="ST1314" s="1"/>
      <c r="SU1314" s="1"/>
      <c r="SV1314" s="1"/>
      <c r="SW1314" s="1"/>
      <c r="SX1314" s="1"/>
      <c r="SY1314" s="1"/>
      <c r="SZ1314" s="1"/>
      <c r="TA1314" s="1"/>
      <c r="TB1314" s="1"/>
      <c r="TC1314" s="1"/>
      <c r="TD1314" s="1"/>
      <c r="TE1314" s="1"/>
      <c r="TF1314" s="1"/>
      <c r="TG1314" s="1"/>
      <c r="TH1314" s="1"/>
      <c r="TI1314" s="1"/>
      <c r="TJ1314" s="1"/>
      <c r="TK1314" s="1"/>
      <c r="TL1314" s="1"/>
      <c r="TM1314" s="1"/>
      <c r="TN1314" s="1"/>
      <c r="TO1314" s="1"/>
      <c r="TP1314" s="1"/>
      <c r="TQ1314" s="1"/>
      <c r="TR1314" s="1"/>
      <c r="TS1314" s="1"/>
      <c r="TT1314" s="1"/>
      <c r="TU1314" s="1"/>
      <c r="TV1314" s="1"/>
      <c r="TW1314" s="1"/>
      <c r="TX1314" s="1"/>
      <c r="TY1314" s="1"/>
      <c r="TZ1314" s="1"/>
      <c r="UA1314" s="1"/>
      <c r="UB1314" s="1"/>
      <c r="UC1314" s="1"/>
      <c r="UD1314" s="1"/>
      <c r="UE1314" s="1"/>
      <c r="UF1314" s="1"/>
      <c r="UG1314" s="1"/>
      <c r="UH1314" s="1"/>
      <c r="UI1314" s="1"/>
      <c r="UJ1314" s="1"/>
      <c r="UK1314" s="1"/>
      <c r="UL1314" s="1"/>
      <c r="UM1314" s="1"/>
      <c r="UN1314" s="1"/>
      <c r="UO1314" s="1"/>
      <c r="UP1314" s="1"/>
      <c r="UQ1314" s="1"/>
      <c r="UR1314" s="1"/>
      <c r="US1314" s="1"/>
      <c r="UT1314" s="1"/>
      <c r="UU1314" s="1"/>
      <c r="UV1314" s="1"/>
      <c r="UW1314" s="1"/>
      <c r="UX1314" s="1"/>
      <c r="UY1314" s="1"/>
      <c r="UZ1314" s="1"/>
      <c r="VA1314" s="1"/>
      <c r="VB1314" s="1"/>
      <c r="VC1314" s="1"/>
      <c r="VD1314" s="1"/>
      <c r="VE1314" s="1"/>
      <c r="VF1314" s="1"/>
      <c r="VG1314" s="1"/>
      <c r="VH1314" s="1"/>
      <c r="VI1314" s="1"/>
      <c r="VJ1314" s="1"/>
      <c r="VK1314" s="1"/>
      <c r="VL1314" s="1"/>
      <c r="VM1314" s="1"/>
      <c r="VN1314" s="1"/>
      <c r="VO1314" s="1"/>
      <c r="VP1314" s="1"/>
      <c r="VQ1314" s="1"/>
      <c r="VR1314" s="1"/>
      <c r="VS1314" s="1"/>
      <c r="VT1314" s="1"/>
      <c r="VU1314" s="1"/>
      <c r="VV1314" s="1"/>
      <c r="VW1314" s="1"/>
      <c r="VX1314" s="1"/>
      <c r="VY1314" s="1"/>
      <c r="VZ1314" s="1"/>
      <c r="WA1314" s="1"/>
      <c r="WB1314" s="1"/>
      <c r="WC1314" s="1"/>
      <c r="WD1314" s="1"/>
      <c r="WE1314" s="1"/>
      <c r="WF1314" s="1"/>
      <c r="WG1314" s="1"/>
      <c r="WH1314" s="1"/>
      <c r="WI1314" s="1"/>
      <c r="WJ1314" s="1"/>
      <c r="WK1314" s="1"/>
      <c r="WL1314" s="1"/>
      <c r="WM1314" s="1"/>
      <c r="WN1314" s="1"/>
      <c r="WO1314" s="1"/>
      <c r="WP1314" s="1"/>
      <c r="WQ1314" s="1"/>
      <c r="WR1314" s="1"/>
      <c r="WS1314" s="1"/>
      <c r="WT1314" s="1"/>
      <c r="WU1314" s="1"/>
      <c r="WV1314" s="1"/>
      <c r="WW1314" s="1"/>
      <c r="WX1314" s="1"/>
      <c r="WY1314" s="1"/>
      <c r="WZ1314" s="1"/>
      <c r="XA1314" s="1"/>
      <c r="XB1314" s="1"/>
      <c r="XC1314" s="1"/>
      <c r="XD1314" s="1"/>
      <c r="XE1314" s="1"/>
      <c r="XF1314" s="1"/>
      <c r="XG1314" s="1"/>
      <c r="XH1314" s="1"/>
      <c r="XI1314" s="1"/>
      <c r="XJ1314" s="1"/>
      <c r="XK1314" s="1"/>
      <c r="XL1314" s="1"/>
      <c r="XM1314" s="1"/>
      <c r="XN1314" s="1"/>
      <c r="XO1314" s="1"/>
      <c r="XP1314" s="1"/>
      <c r="XQ1314" s="1"/>
      <c r="XR1314" s="1"/>
      <c r="XS1314" s="1"/>
      <c r="XT1314" s="1"/>
      <c r="XU1314" s="1"/>
      <c r="XV1314" s="1"/>
      <c r="XW1314" s="1"/>
      <c r="XX1314" s="1"/>
      <c r="XY1314" s="1"/>
      <c r="XZ1314" s="1"/>
      <c r="YA1314" s="1"/>
      <c r="YB1314" s="1"/>
      <c r="YC1314" s="1"/>
      <c r="YD1314" s="1"/>
      <c r="YE1314" s="1"/>
      <c r="YF1314" s="1"/>
      <c r="YG1314" s="1"/>
      <c r="YH1314" s="1"/>
      <c r="YI1314" s="1"/>
      <c r="YJ1314" s="1"/>
      <c r="YK1314" s="1"/>
      <c r="YL1314" s="1"/>
      <c r="YM1314" s="1"/>
      <c r="YN1314" s="1"/>
      <c r="YO1314" s="1"/>
      <c r="YP1314" s="1"/>
      <c r="YQ1314" s="1"/>
      <c r="YR1314" s="1"/>
      <c r="YS1314" s="1"/>
      <c r="YT1314" s="1"/>
      <c r="YU1314" s="1"/>
      <c r="YV1314" s="1"/>
      <c r="YW1314" s="1"/>
      <c r="YX1314" s="1"/>
      <c r="YY1314" s="1"/>
      <c r="YZ1314" s="1"/>
      <c r="ZA1314" s="1"/>
      <c r="ZB1314" s="1"/>
      <c r="ZC1314" s="1"/>
      <c r="ZD1314" s="1"/>
      <c r="ZE1314" s="1"/>
      <c r="ZF1314" s="1"/>
      <c r="ZG1314" s="1"/>
      <c r="ZH1314" s="1"/>
      <c r="ZI1314" s="1"/>
      <c r="ZJ1314" s="1"/>
      <c r="ZK1314" s="1"/>
      <c r="ZL1314" s="1"/>
      <c r="ZM1314" s="1"/>
      <c r="ZN1314" s="1"/>
      <c r="ZO1314" s="1"/>
      <c r="ZP1314" s="1"/>
      <c r="ZQ1314" s="1"/>
      <c r="ZR1314" s="1"/>
      <c r="ZS1314" s="1"/>
      <c r="ZT1314" s="1"/>
      <c r="ZU1314" s="1"/>
      <c r="ZV1314" s="1"/>
      <c r="ZW1314" s="1"/>
      <c r="ZX1314" s="1"/>
      <c r="ZY1314" s="1"/>
      <c r="ZZ1314" s="1"/>
      <c r="AAA1314" s="1"/>
      <c r="AAB1314" s="1"/>
      <c r="AAC1314" s="1"/>
      <c r="AAD1314" s="1"/>
      <c r="AAE1314" s="1"/>
      <c r="AAF1314" s="1"/>
      <c r="AAG1314" s="1"/>
      <c r="AAH1314" s="1"/>
      <c r="AAI1314" s="1"/>
      <c r="AAJ1314" s="1"/>
      <c r="AAK1314" s="1"/>
      <c r="AAL1314" s="1"/>
      <c r="AAM1314" s="1"/>
      <c r="AAN1314" s="1"/>
      <c r="AAO1314" s="1"/>
      <c r="AAP1314" s="1"/>
      <c r="AAQ1314" s="1"/>
      <c r="AAR1314" s="1"/>
      <c r="AAS1314" s="1"/>
      <c r="AAT1314" s="1"/>
      <c r="AAU1314" s="1"/>
      <c r="AAV1314" s="1"/>
      <c r="AAW1314" s="1"/>
      <c r="AAX1314" s="1"/>
      <c r="AAY1314" s="1"/>
      <c r="AAZ1314" s="1"/>
      <c r="ABA1314" s="1"/>
      <c r="ABB1314" s="1"/>
      <c r="ABC1314" s="1"/>
      <c r="ABD1314" s="1"/>
      <c r="ABE1314" s="1"/>
      <c r="ABF1314" s="1"/>
      <c r="ABG1314" s="1"/>
      <c r="ABH1314" s="1"/>
      <c r="ABI1314" s="1"/>
      <c r="ABJ1314" s="1"/>
      <c r="ABK1314" s="1"/>
      <c r="ABL1314" s="1"/>
      <c r="ABM1314" s="1"/>
      <c r="ABN1314" s="1"/>
      <c r="ABO1314" s="1"/>
      <c r="ABP1314" s="1"/>
      <c r="ABQ1314" s="1"/>
      <c r="ABR1314" s="1"/>
      <c r="ABS1314" s="1"/>
      <c r="ABT1314" s="1"/>
      <c r="ABU1314" s="1"/>
      <c r="ABV1314" s="1"/>
      <c r="ABW1314" s="1"/>
      <c r="ABX1314" s="1"/>
      <c r="ABY1314" s="1"/>
      <c r="ABZ1314" s="1"/>
      <c r="ACA1314" s="1"/>
      <c r="ACB1314" s="1"/>
      <c r="ACC1314" s="1"/>
      <c r="ACD1314" s="1"/>
      <c r="ACE1314" s="1"/>
      <c r="ACF1314" s="1"/>
      <c r="ACG1314" s="1"/>
      <c r="ACH1314" s="1"/>
      <c r="ACI1314" s="1"/>
      <c r="ACJ1314" s="1"/>
      <c r="ACK1314" s="1"/>
      <c r="ACL1314" s="1"/>
      <c r="ACM1314" s="1"/>
      <c r="ACN1314" s="1"/>
      <c r="ACO1314" s="1"/>
      <c r="ACP1314" s="1"/>
      <c r="ACQ1314" s="1"/>
      <c r="ACR1314" s="1"/>
      <c r="ACS1314" s="1"/>
      <c r="ACT1314" s="1"/>
      <c r="ACU1314" s="1"/>
      <c r="ACV1314" s="1"/>
      <c r="ACW1314" s="1"/>
      <c r="ACX1314" s="1"/>
      <c r="ACY1314" s="1"/>
      <c r="ACZ1314" s="1"/>
      <c r="ADA1314" s="1"/>
      <c r="ADB1314" s="1"/>
      <c r="ADC1314" s="1"/>
      <c r="ADD1314" s="1"/>
      <c r="ADE1314" s="1"/>
      <c r="ADF1314" s="1"/>
      <c r="ADG1314" s="1"/>
      <c r="ADH1314" s="1"/>
      <c r="ADI1314" s="1"/>
      <c r="ADJ1314" s="1"/>
      <c r="ADK1314" s="1"/>
      <c r="ADL1314" s="1"/>
      <c r="ADM1314" s="1"/>
      <c r="ADN1314" s="1"/>
      <c r="ADO1314" s="1"/>
      <c r="ADP1314" s="1"/>
      <c r="ADQ1314" s="1"/>
      <c r="ADR1314" s="1"/>
      <c r="ADS1314" s="1"/>
      <c r="ADT1314" s="1"/>
      <c r="ADU1314" s="1"/>
      <c r="ADV1314" s="1"/>
      <c r="ADW1314" s="1"/>
      <c r="ADX1314" s="1"/>
      <c r="ADY1314" s="1"/>
      <c r="ADZ1314" s="1"/>
      <c r="AEA1314" s="1"/>
      <c r="AEB1314" s="1"/>
      <c r="AEC1314" s="1"/>
      <c r="AED1314" s="1"/>
      <c r="AEE1314" s="1"/>
      <c r="AEF1314" s="1"/>
      <c r="AEG1314" s="1"/>
      <c r="AEH1314" s="1"/>
      <c r="AEI1314" s="1"/>
      <c r="AEJ1314" s="1"/>
      <c r="AEK1314" s="1"/>
      <c r="AEL1314" s="1"/>
      <c r="AEM1314" s="1"/>
      <c r="AEN1314" s="1"/>
      <c r="AEO1314" s="1"/>
      <c r="AEP1314" s="1"/>
      <c r="AEQ1314" s="1"/>
      <c r="AER1314" s="1"/>
      <c r="AES1314" s="1"/>
      <c r="AET1314" s="1"/>
      <c r="AEU1314" s="1"/>
      <c r="AEV1314" s="1"/>
      <c r="AEW1314" s="1"/>
      <c r="AEX1314" s="1"/>
      <c r="AEY1314" s="1"/>
      <c r="AEZ1314" s="1"/>
      <c r="AFA1314" s="1"/>
      <c r="AFB1314" s="1"/>
      <c r="AFC1314" s="1"/>
      <c r="AFD1314" s="1"/>
      <c r="AFE1314" s="1"/>
      <c r="AFF1314" s="1"/>
      <c r="AFG1314" s="1"/>
      <c r="AFH1314" s="1"/>
      <c r="AFI1314" s="1"/>
      <c r="AFJ1314" s="1"/>
      <c r="AFK1314" s="1"/>
      <c r="AFL1314" s="1"/>
      <c r="AFM1314" s="1"/>
      <c r="AFN1314" s="1"/>
      <c r="AFO1314" s="1"/>
      <c r="AFP1314" s="1"/>
      <c r="AFQ1314" s="1"/>
      <c r="AFR1314" s="1"/>
      <c r="AFS1314" s="1"/>
      <c r="AFT1314" s="1"/>
      <c r="AFU1314" s="1"/>
      <c r="AFV1314" s="1"/>
      <c r="AFW1314" s="1"/>
      <c r="AFX1314" s="1"/>
      <c r="AFY1314" s="1"/>
      <c r="AFZ1314" s="1"/>
      <c r="AGA1314" s="1"/>
      <c r="AGB1314" s="1"/>
      <c r="AGC1314" s="1"/>
      <c r="AGD1314" s="1"/>
      <c r="AGE1314" s="1"/>
      <c r="AGF1314" s="1"/>
      <c r="AGG1314" s="1"/>
      <c r="AGH1314" s="1"/>
      <c r="AGI1314" s="1"/>
      <c r="AGJ1314" s="1"/>
      <c r="AGK1314" s="1"/>
      <c r="AGL1314" s="1"/>
      <c r="AGM1314" s="1"/>
      <c r="AGN1314" s="1"/>
      <c r="AGO1314" s="1"/>
      <c r="AGP1314" s="1"/>
      <c r="AGQ1314" s="1"/>
      <c r="AGR1314" s="1"/>
      <c r="AGS1314" s="1"/>
      <c r="AGT1314" s="1"/>
      <c r="AGU1314" s="1"/>
      <c r="AGV1314" s="1"/>
      <c r="AGW1314" s="1"/>
      <c r="AGX1314" s="1"/>
      <c r="AGY1314" s="1"/>
      <c r="AGZ1314" s="1"/>
      <c r="AHA1314" s="1"/>
      <c r="AHB1314" s="1"/>
      <c r="AHC1314" s="1"/>
      <c r="AHD1314" s="1"/>
      <c r="AHE1314" s="1"/>
      <c r="AHF1314" s="1"/>
      <c r="AHG1314" s="1"/>
      <c r="AHH1314" s="1"/>
      <c r="AHI1314" s="1"/>
      <c r="AHJ1314" s="1"/>
      <c r="AHK1314" s="1"/>
      <c r="AHL1314" s="1"/>
      <c r="AHM1314" s="1"/>
      <c r="AHN1314" s="1"/>
      <c r="AHO1314" s="1"/>
      <c r="AHP1314" s="1"/>
      <c r="AHQ1314" s="1"/>
      <c r="AHR1314" s="1"/>
      <c r="AHS1314" s="1"/>
      <c r="AHT1314" s="1"/>
      <c r="AHU1314" s="1"/>
      <c r="AHV1314" s="1"/>
      <c r="AHW1314" s="1"/>
      <c r="AHX1314" s="1"/>
      <c r="AHY1314" s="1"/>
      <c r="AHZ1314" s="1"/>
      <c r="AIA1314" s="1"/>
      <c r="AIB1314" s="1"/>
      <c r="AIC1314" s="1"/>
      <c r="AID1314" s="1"/>
      <c r="AIE1314" s="1"/>
      <c r="AIF1314" s="1"/>
      <c r="AIG1314" s="1"/>
      <c r="AIH1314" s="1"/>
      <c r="AII1314" s="1"/>
      <c r="AIJ1314" s="1"/>
      <c r="AIK1314" s="1"/>
      <c r="AIL1314" s="1"/>
      <c r="AIM1314" s="1"/>
      <c r="AIN1314" s="1"/>
      <c r="AIO1314" s="1"/>
      <c r="AIP1314" s="1"/>
      <c r="AIQ1314" s="1"/>
      <c r="AIR1314" s="1"/>
      <c r="AIS1314" s="1"/>
      <c r="AIT1314" s="1"/>
      <c r="AIU1314" s="1"/>
      <c r="AIV1314" s="1"/>
      <c r="AIW1314" s="1"/>
      <c r="AIX1314" s="1"/>
      <c r="AIY1314" s="1"/>
      <c r="AIZ1314" s="1"/>
      <c r="AJA1314" s="1"/>
      <c r="AJB1314" s="1"/>
      <c r="AJC1314" s="1"/>
      <c r="AJD1314" s="1"/>
      <c r="AJE1314" s="1"/>
      <c r="AJF1314" s="1"/>
      <c r="AJG1314" s="1"/>
      <c r="AJH1314" s="1"/>
      <c r="AJI1314" s="1"/>
      <c r="AJJ1314" s="1"/>
      <c r="AJK1314" s="1"/>
      <c r="AJL1314" s="1"/>
      <c r="AJM1314" s="1"/>
      <c r="AJN1314" s="1"/>
      <c r="AJO1314" s="1"/>
      <c r="AJP1314" s="1"/>
      <c r="AJQ1314" s="1"/>
      <c r="AJR1314" s="1"/>
      <c r="AJS1314" s="1"/>
      <c r="AJT1314" s="1"/>
      <c r="AJU1314" s="1"/>
      <c r="AJV1314" s="1"/>
      <c r="AJW1314" s="1"/>
      <c r="AJX1314" s="1"/>
      <c r="AJY1314" s="1"/>
      <c r="AJZ1314" s="1"/>
      <c r="AKA1314" s="1"/>
      <c r="AKB1314" s="1"/>
      <c r="AKC1314" s="1"/>
      <c r="AKD1314" s="1"/>
      <c r="AKE1314" s="1"/>
      <c r="AKF1314" s="1"/>
      <c r="AKG1314" s="1"/>
      <c r="AKH1314" s="1"/>
      <c r="AKI1314" s="1"/>
      <c r="AKJ1314" s="1"/>
      <c r="AKK1314" s="1"/>
      <c r="AKL1314" s="1"/>
      <c r="AKM1314" s="1"/>
      <c r="AKN1314" s="1"/>
      <c r="AKO1314" s="1"/>
      <c r="AKP1314" s="1"/>
      <c r="AKQ1314" s="1"/>
      <c r="AKR1314" s="1"/>
      <c r="AKS1314" s="1"/>
      <c r="AKT1314" s="1"/>
      <c r="AKU1314" s="1"/>
      <c r="AKV1314" s="1"/>
      <c r="AKW1314" s="1"/>
      <c r="AKX1314" s="1"/>
      <c r="AKY1314" s="1"/>
      <c r="AKZ1314" s="1"/>
      <c r="ALA1314" s="1"/>
      <c r="ALB1314" s="1"/>
      <c r="ALC1314" s="1"/>
      <c r="ALD1314" s="1"/>
      <c r="ALE1314" s="1"/>
      <c r="ALF1314" s="1"/>
      <c r="ALG1314" s="1"/>
      <c r="ALH1314" s="1"/>
      <c r="ALI1314" s="1"/>
      <c r="ALJ1314" s="1"/>
      <c r="ALK1314" s="1"/>
      <c r="ALL1314" s="1"/>
      <c r="ALM1314" s="1"/>
      <c r="ALN1314" s="1"/>
      <c r="ALO1314" s="1"/>
      <c r="ALP1314" s="1"/>
      <c r="ALQ1314" s="1"/>
      <c r="ALR1314" s="1"/>
      <c r="ALS1314" s="1"/>
      <c r="ALT1314" s="1"/>
      <c r="ALU1314" s="1"/>
      <c r="ALV1314" s="1"/>
      <c r="ALW1314" s="1"/>
      <c r="ALX1314" s="1"/>
      <c r="ALY1314" s="1"/>
      <c r="ALZ1314" s="1"/>
      <c r="AMA1314" s="1"/>
      <c r="AMB1314" s="1"/>
      <c r="AMC1314" s="1"/>
      <c r="AMD1314" s="1"/>
      <c r="AME1314" s="1"/>
      <c r="AMF1314" s="1"/>
      <c r="AMG1314" s="1"/>
      <c r="AMH1314" s="1"/>
      <c r="AMI1314" s="1"/>
      <c r="AMJ1314" s="1"/>
      <c r="AMK1314" s="1"/>
      <c r="AML1314" s="1"/>
      <c r="AMM1314" s="1"/>
      <c r="AMN1314" s="1"/>
      <c r="AMO1314" s="1"/>
      <c r="AMP1314" s="1"/>
      <c r="AMQ1314" s="1"/>
      <c r="AMR1314" s="1"/>
      <c r="AMS1314" s="1"/>
      <c r="AMT1314" s="1"/>
      <c r="AMU1314" s="1"/>
      <c r="AMV1314" s="1"/>
      <c r="AMW1314" s="1"/>
      <c r="AMX1314" s="1"/>
      <c r="AMY1314" s="1"/>
      <c r="AMZ1314" s="1"/>
      <c r="ANA1314" s="1"/>
      <c r="ANB1314" s="1"/>
      <c r="ANC1314" s="1"/>
      <c r="AND1314" s="1"/>
      <c r="ANE1314" s="1"/>
      <c r="ANF1314" s="1"/>
      <c r="ANG1314" s="1"/>
      <c r="ANH1314" s="1"/>
      <c r="ANI1314" s="1"/>
      <c r="ANJ1314" s="1"/>
      <c r="ANK1314" s="1"/>
      <c r="ANL1314" s="1"/>
      <c r="ANM1314" s="1"/>
      <c r="ANN1314" s="1"/>
      <c r="ANO1314" s="1"/>
      <c r="ANP1314" s="1"/>
      <c r="ANQ1314" s="1"/>
      <c r="ANR1314" s="1"/>
      <c r="ANS1314" s="1"/>
      <c r="ANT1314" s="1"/>
      <c r="ANU1314" s="1"/>
      <c r="ANV1314" s="1"/>
      <c r="ANW1314" s="1"/>
      <c r="ANX1314" s="1"/>
      <c r="ANY1314" s="1"/>
      <c r="ANZ1314" s="1"/>
      <c r="AOA1314" s="1"/>
      <c r="AOB1314" s="1"/>
      <c r="AOC1314" s="1"/>
      <c r="AOD1314" s="1"/>
      <c r="AOE1314" s="1"/>
      <c r="AOF1314" s="1"/>
      <c r="AOG1314" s="1"/>
      <c r="AOH1314" s="1"/>
      <c r="AOI1314" s="1"/>
      <c r="AOJ1314" s="1"/>
      <c r="AOK1314" s="1"/>
      <c r="AOL1314" s="1"/>
      <c r="AOM1314" s="1"/>
      <c r="AON1314" s="1"/>
      <c r="AOO1314" s="1"/>
      <c r="AOP1314" s="1"/>
      <c r="AOQ1314" s="1"/>
      <c r="AOR1314" s="1"/>
      <c r="AOS1314" s="1"/>
      <c r="AOT1314" s="1"/>
      <c r="AOU1314" s="1"/>
      <c r="AOV1314" s="1"/>
      <c r="AOW1314" s="1"/>
      <c r="AOX1314" s="1"/>
      <c r="AOY1314" s="1"/>
      <c r="AOZ1314" s="1"/>
      <c r="APA1314" s="1"/>
      <c r="APB1314" s="1"/>
      <c r="APC1314" s="1"/>
      <c r="APD1314" s="1"/>
      <c r="APE1314" s="1"/>
      <c r="APF1314" s="1"/>
      <c r="APG1314" s="1"/>
      <c r="APH1314" s="1"/>
      <c r="API1314" s="1"/>
      <c r="APJ1314" s="1"/>
      <c r="APK1314" s="1"/>
      <c r="APL1314" s="1"/>
      <c r="APM1314" s="1"/>
      <c r="APN1314" s="1"/>
      <c r="APO1314" s="1"/>
      <c r="APP1314" s="1"/>
      <c r="APQ1314" s="1"/>
      <c r="APR1314" s="1"/>
      <c r="APS1314" s="1"/>
      <c r="APT1314" s="1"/>
      <c r="APU1314" s="1"/>
      <c r="APV1314" s="1"/>
      <c r="APW1314" s="1"/>
      <c r="APX1314" s="1"/>
      <c r="APY1314" s="1"/>
      <c r="APZ1314" s="1"/>
      <c r="AQA1314" s="1"/>
      <c r="AQB1314" s="1"/>
      <c r="AQC1314" s="1"/>
      <c r="AQD1314" s="1"/>
      <c r="AQE1314" s="1"/>
      <c r="AQF1314" s="1"/>
      <c r="AQG1314" s="1"/>
      <c r="AQH1314" s="1"/>
      <c r="AQI1314" s="1"/>
      <c r="AQJ1314" s="1"/>
      <c r="AQK1314" s="1"/>
      <c r="AQL1314" s="1"/>
      <c r="AQM1314" s="1"/>
      <c r="AQN1314" s="1"/>
      <c r="AQO1314" s="1"/>
      <c r="AQP1314" s="1"/>
      <c r="AQQ1314" s="1"/>
      <c r="AQR1314" s="1"/>
      <c r="AQS1314" s="1"/>
      <c r="AQT1314" s="1"/>
      <c r="AQU1314" s="1"/>
      <c r="AQV1314" s="1"/>
      <c r="AQW1314" s="1"/>
      <c r="AQX1314" s="1"/>
      <c r="AQY1314" s="1"/>
      <c r="AQZ1314" s="1"/>
      <c r="ARA1314" s="1"/>
      <c r="ARB1314" s="1"/>
      <c r="ARC1314" s="1"/>
      <c r="ARD1314" s="1"/>
      <c r="ARE1314" s="1"/>
      <c r="ARF1314" s="1"/>
      <c r="ARG1314" s="1"/>
      <c r="ARH1314" s="1"/>
      <c r="ARI1314" s="1"/>
      <c r="ARJ1314" s="1"/>
      <c r="ARK1314" s="1"/>
      <c r="ARL1314" s="1"/>
      <c r="ARM1314" s="1"/>
      <c r="ARN1314" s="1"/>
      <c r="ARO1314" s="1"/>
      <c r="ARP1314" s="1"/>
      <c r="ARQ1314" s="1"/>
      <c r="ARR1314" s="1"/>
      <c r="ARS1314" s="1"/>
      <c r="ART1314" s="1"/>
      <c r="ARU1314" s="1"/>
      <c r="ARV1314" s="1"/>
      <c r="ARW1314" s="1"/>
      <c r="ARX1314" s="1"/>
      <c r="ARY1314" s="1"/>
      <c r="ARZ1314" s="1"/>
      <c r="ASA1314" s="1"/>
      <c r="ASB1314" s="1"/>
      <c r="ASC1314" s="1"/>
      <c r="ASD1314" s="1"/>
      <c r="ASE1314" s="1"/>
      <c r="ASF1314" s="1"/>
      <c r="ASG1314" s="1"/>
      <c r="ASH1314" s="1"/>
      <c r="ASI1314" s="1"/>
      <c r="ASJ1314" s="1"/>
      <c r="ASK1314" s="1"/>
      <c r="ASL1314" s="1"/>
      <c r="ASM1314" s="1"/>
      <c r="ASN1314" s="1"/>
      <c r="ASO1314" s="1"/>
      <c r="ASP1314" s="1"/>
      <c r="ASQ1314" s="1"/>
      <c r="ASR1314" s="1"/>
      <c r="ASS1314" s="1"/>
      <c r="AST1314" s="1"/>
      <c r="ASU1314" s="1"/>
      <c r="ASV1314" s="1"/>
      <c r="ASW1314" s="1"/>
      <c r="ASX1314" s="1"/>
      <c r="ASY1314" s="1"/>
      <c r="ASZ1314" s="1"/>
      <c r="ATA1314" s="1"/>
      <c r="ATB1314" s="1"/>
      <c r="ATC1314" s="1"/>
      <c r="ATD1314" s="1"/>
      <c r="ATE1314" s="1"/>
      <c r="ATF1314" s="1"/>
      <c r="ATG1314" s="1"/>
      <c r="ATH1314" s="1"/>
      <c r="ATI1314" s="1"/>
      <c r="ATJ1314" s="1"/>
      <c r="ATK1314" s="1"/>
      <c r="ATL1314" s="1"/>
      <c r="ATM1314" s="1"/>
      <c r="ATN1314" s="1"/>
      <c r="ATO1314" s="1"/>
      <c r="ATP1314" s="1"/>
      <c r="ATQ1314" s="1"/>
      <c r="ATR1314" s="1"/>
      <c r="ATS1314" s="1"/>
      <c r="ATT1314" s="1"/>
      <c r="ATU1314" s="1"/>
      <c r="ATV1314" s="1"/>
      <c r="ATW1314" s="1"/>
      <c r="ATX1314" s="1"/>
      <c r="ATY1314" s="1"/>
      <c r="ATZ1314" s="1"/>
      <c r="AUA1314" s="1"/>
      <c r="AUB1314" s="1"/>
      <c r="AUC1314" s="1"/>
      <c r="AUD1314" s="1"/>
      <c r="AUE1314" s="1"/>
      <c r="AUF1314" s="1"/>
      <c r="AUG1314" s="1"/>
      <c r="AUH1314" s="1"/>
      <c r="AUI1314" s="1"/>
      <c r="AUJ1314" s="1"/>
      <c r="AUK1314" s="1"/>
      <c r="AUL1314" s="1"/>
      <c r="AUM1314" s="1"/>
      <c r="AUN1314" s="1"/>
      <c r="AUO1314" s="1"/>
      <c r="AUP1314" s="1"/>
      <c r="AUQ1314" s="1"/>
      <c r="AUR1314" s="1"/>
      <c r="AUS1314" s="1"/>
      <c r="AUT1314" s="1"/>
      <c r="AUU1314" s="1"/>
      <c r="AUV1314" s="1"/>
      <c r="AUW1314" s="1"/>
      <c r="AUX1314" s="1"/>
      <c r="AUY1314" s="1"/>
      <c r="AUZ1314" s="1"/>
      <c r="AVA1314" s="1"/>
      <c r="AVB1314" s="1"/>
      <c r="AVC1314" s="1"/>
      <c r="AVD1314" s="1"/>
      <c r="AVE1314" s="1"/>
      <c r="AVF1314" s="1"/>
      <c r="AVG1314" s="1"/>
      <c r="AVH1314" s="1"/>
      <c r="AVI1314" s="1"/>
      <c r="AVJ1314" s="1"/>
      <c r="AVK1314" s="1"/>
      <c r="AVL1314" s="1"/>
      <c r="AVM1314" s="1"/>
      <c r="AVN1314" s="1"/>
      <c r="AVO1314" s="1"/>
      <c r="AVP1314" s="1"/>
      <c r="AVQ1314" s="1"/>
      <c r="AVR1314" s="1"/>
      <c r="AVS1314" s="1"/>
      <c r="AVT1314" s="1"/>
      <c r="AVU1314" s="1"/>
      <c r="AVV1314" s="1"/>
      <c r="AVW1314" s="1"/>
      <c r="AVX1314" s="1"/>
      <c r="AVY1314" s="1"/>
      <c r="AVZ1314" s="1"/>
      <c r="AWA1314" s="1"/>
      <c r="AWB1314" s="1"/>
      <c r="AWC1314" s="1"/>
      <c r="AWD1314" s="1"/>
      <c r="AWE1314" s="1"/>
      <c r="AWF1314" s="1"/>
      <c r="AWG1314" s="1"/>
      <c r="AWH1314" s="1"/>
      <c r="AWI1314" s="1"/>
      <c r="AWJ1314" s="1"/>
      <c r="AWK1314" s="1"/>
      <c r="AWL1314" s="1"/>
      <c r="AWM1314" s="1"/>
      <c r="AWN1314" s="1"/>
      <c r="AWO1314" s="1"/>
      <c r="AWP1314" s="1"/>
      <c r="AWQ1314" s="1"/>
      <c r="AWR1314" s="1"/>
      <c r="AWS1314" s="1"/>
      <c r="AWT1314" s="1"/>
      <c r="AWU1314" s="1"/>
      <c r="AWV1314" s="1"/>
      <c r="AWW1314" s="1"/>
      <c r="AWX1314" s="1"/>
      <c r="AWY1314" s="1"/>
      <c r="AWZ1314" s="1"/>
      <c r="AXA1314" s="1"/>
      <c r="AXB1314" s="1"/>
      <c r="AXC1314" s="1"/>
      <c r="AXD1314" s="1"/>
      <c r="AXE1314" s="1"/>
      <c r="AXF1314" s="1"/>
      <c r="AXG1314" s="1"/>
      <c r="AXH1314" s="1"/>
      <c r="AXI1314" s="1"/>
      <c r="AXJ1314" s="1"/>
      <c r="AXK1314" s="1"/>
      <c r="AXL1314" s="1"/>
      <c r="AXM1314" s="1"/>
      <c r="AXN1314" s="1"/>
      <c r="AXO1314" s="1"/>
      <c r="AXP1314" s="1"/>
      <c r="AXQ1314" s="1"/>
      <c r="AXR1314" s="1"/>
      <c r="AXS1314" s="1"/>
      <c r="AXT1314" s="1"/>
      <c r="AXU1314" s="1"/>
      <c r="AXV1314" s="1"/>
      <c r="AXW1314" s="1"/>
      <c r="AXX1314" s="1"/>
      <c r="AXY1314" s="1"/>
      <c r="AXZ1314" s="1"/>
      <c r="AYA1314" s="1"/>
      <c r="AYB1314" s="1"/>
      <c r="AYC1314" s="1"/>
      <c r="AYD1314" s="1"/>
      <c r="AYE1314" s="1"/>
      <c r="AYF1314" s="1"/>
      <c r="AYG1314" s="1"/>
      <c r="AYH1314" s="1"/>
      <c r="AYI1314" s="1"/>
      <c r="AYJ1314" s="1"/>
      <c r="AYK1314" s="1"/>
      <c r="AYL1314" s="1"/>
      <c r="AYM1314" s="1"/>
      <c r="AYN1314" s="1"/>
      <c r="AYO1314" s="1"/>
      <c r="AYP1314" s="1"/>
      <c r="AYQ1314" s="1"/>
      <c r="AYR1314" s="1"/>
      <c r="AYS1314" s="1"/>
      <c r="AYT1314" s="1"/>
      <c r="AYU1314" s="1"/>
      <c r="AYV1314" s="1"/>
      <c r="AYW1314" s="1"/>
      <c r="AYX1314" s="1"/>
      <c r="AYY1314" s="1"/>
      <c r="AYZ1314" s="1"/>
      <c r="AZA1314" s="1"/>
      <c r="AZB1314" s="1"/>
      <c r="AZC1314" s="1"/>
      <c r="AZD1314" s="1"/>
      <c r="AZE1314" s="1"/>
      <c r="AZF1314" s="1"/>
      <c r="AZG1314" s="1"/>
      <c r="AZH1314" s="1"/>
      <c r="AZI1314" s="1"/>
      <c r="AZJ1314" s="1"/>
      <c r="AZK1314" s="1"/>
      <c r="AZL1314" s="1"/>
      <c r="AZM1314" s="1"/>
      <c r="AZN1314" s="1"/>
      <c r="AZO1314" s="1"/>
      <c r="AZP1314" s="1"/>
      <c r="AZQ1314" s="1"/>
      <c r="AZR1314" s="1"/>
      <c r="AZS1314" s="1"/>
      <c r="AZT1314" s="1"/>
      <c r="AZU1314" s="1"/>
      <c r="AZV1314" s="1"/>
      <c r="AZW1314" s="1"/>
      <c r="AZX1314" s="1"/>
      <c r="AZY1314" s="1"/>
      <c r="AZZ1314" s="1"/>
      <c r="BAA1314" s="1"/>
      <c r="BAB1314" s="1"/>
      <c r="BAC1314" s="1"/>
      <c r="BAD1314" s="1"/>
      <c r="BAE1314" s="1"/>
      <c r="BAF1314" s="1"/>
      <c r="BAG1314" s="1"/>
      <c r="BAH1314" s="1"/>
      <c r="BAI1314" s="1"/>
      <c r="BAJ1314" s="1"/>
      <c r="BAK1314" s="1"/>
      <c r="BAL1314" s="1"/>
      <c r="BAM1314" s="1"/>
      <c r="BAN1314" s="1"/>
      <c r="BAO1314" s="1"/>
      <c r="BAP1314" s="1"/>
      <c r="BAQ1314" s="1"/>
      <c r="BAR1314" s="1"/>
      <c r="BAS1314" s="1"/>
      <c r="BAT1314" s="1"/>
      <c r="BAU1314" s="1"/>
      <c r="BAV1314" s="1"/>
      <c r="BAW1314" s="1"/>
      <c r="BAX1314" s="1"/>
      <c r="BAY1314" s="1"/>
      <c r="BAZ1314" s="1"/>
      <c r="BBA1314" s="1"/>
      <c r="BBB1314" s="1"/>
      <c r="BBC1314" s="1"/>
      <c r="BBD1314" s="1"/>
      <c r="BBE1314" s="1"/>
      <c r="BBF1314" s="1"/>
      <c r="BBG1314" s="1"/>
      <c r="BBH1314" s="1"/>
      <c r="BBI1314" s="1"/>
      <c r="BBJ1314" s="1"/>
      <c r="BBK1314" s="1"/>
      <c r="BBL1314" s="1"/>
      <c r="BBM1314" s="1"/>
      <c r="BBN1314" s="1"/>
      <c r="BBO1314" s="1"/>
      <c r="BBP1314" s="1"/>
      <c r="BBQ1314" s="1"/>
      <c r="BBR1314" s="1"/>
      <c r="BBS1314" s="1"/>
      <c r="BBT1314" s="1"/>
      <c r="BBU1314" s="1"/>
      <c r="BBV1314" s="1"/>
      <c r="BBW1314" s="1"/>
      <c r="BBX1314" s="1"/>
      <c r="BBY1314" s="1"/>
      <c r="BBZ1314" s="1"/>
      <c r="BCA1314" s="1"/>
      <c r="BCB1314" s="1"/>
      <c r="BCC1314" s="1"/>
      <c r="BCD1314" s="1"/>
      <c r="BCE1314" s="1"/>
      <c r="BCF1314" s="1"/>
      <c r="BCG1314" s="1"/>
      <c r="BCH1314" s="1"/>
      <c r="BCI1314" s="1"/>
      <c r="BCJ1314" s="1"/>
      <c r="BCK1314" s="1"/>
      <c r="BCL1314" s="1"/>
      <c r="BCM1314" s="1"/>
      <c r="BCN1314" s="1"/>
      <c r="BCO1314" s="1"/>
      <c r="BCP1314" s="1"/>
      <c r="BCQ1314" s="1"/>
      <c r="BCR1314" s="1"/>
      <c r="BCS1314" s="1"/>
      <c r="BCT1314" s="1"/>
      <c r="BCU1314" s="1"/>
      <c r="BCV1314" s="1"/>
      <c r="BCW1314" s="1"/>
      <c r="BCX1314" s="1"/>
      <c r="BCY1314" s="1"/>
      <c r="BCZ1314" s="1"/>
      <c r="BDA1314" s="1"/>
      <c r="BDB1314" s="1"/>
      <c r="BDC1314" s="1"/>
      <c r="BDD1314" s="1"/>
      <c r="BDE1314" s="1"/>
      <c r="BDF1314" s="1"/>
      <c r="BDG1314" s="1"/>
      <c r="BDH1314" s="1"/>
      <c r="BDI1314" s="1"/>
      <c r="BDJ1314" s="1"/>
      <c r="BDK1314" s="1"/>
      <c r="BDL1314" s="1"/>
      <c r="BDM1314" s="1"/>
      <c r="BDN1314" s="1"/>
      <c r="BDO1314" s="1"/>
      <c r="BDP1314" s="1"/>
      <c r="BDQ1314" s="1"/>
      <c r="BDR1314" s="1"/>
      <c r="BDS1314" s="1"/>
      <c r="BDT1314" s="1"/>
      <c r="BDU1314" s="1"/>
      <c r="BDV1314" s="1"/>
      <c r="BDW1314" s="1"/>
      <c r="BDX1314" s="1"/>
      <c r="BDY1314" s="1"/>
      <c r="BDZ1314" s="1"/>
      <c r="BEA1314" s="1"/>
      <c r="BEB1314" s="1"/>
      <c r="BEC1314" s="1"/>
      <c r="BED1314" s="1"/>
      <c r="BEE1314" s="1"/>
      <c r="BEF1314" s="1"/>
      <c r="BEG1314" s="1"/>
      <c r="BEH1314" s="1"/>
      <c r="BEI1314" s="1"/>
      <c r="BEJ1314" s="1"/>
      <c r="BEK1314" s="1"/>
      <c r="BEL1314" s="1"/>
      <c r="BEM1314" s="1"/>
      <c r="BEN1314" s="1"/>
      <c r="BEO1314" s="1"/>
      <c r="BEP1314" s="1"/>
      <c r="BEQ1314" s="1"/>
      <c r="BER1314" s="1"/>
      <c r="BES1314" s="1"/>
      <c r="BET1314" s="1"/>
      <c r="BEU1314" s="1"/>
      <c r="BEV1314" s="1"/>
      <c r="BEW1314" s="1"/>
      <c r="BEX1314" s="1"/>
      <c r="BEY1314" s="1"/>
      <c r="BEZ1314" s="1"/>
      <c r="BFA1314" s="1"/>
      <c r="BFB1314" s="1"/>
      <c r="BFC1314" s="1"/>
      <c r="BFD1314" s="1"/>
      <c r="BFE1314" s="1"/>
      <c r="BFF1314" s="1"/>
      <c r="BFG1314" s="1"/>
      <c r="BFH1314" s="1"/>
      <c r="BFI1314" s="1"/>
      <c r="BFJ1314" s="1"/>
      <c r="BFK1314" s="1"/>
      <c r="BFL1314" s="1"/>
      <c r="BFM1314" s="1"/>
      <c r="BFN1314" s="1"/>
      <c r="BFO1314" s="1"/>
      <c r="BFP1314" s="1"/>
      <c r="BFQ1314" s="1"/>
      <c r="BFR1314" s="1"/>
      <c r="BFS1314" s="1"/>
      <c r="BFT1314" s="1"/>
      <c r="BFU1314" s="1"/>
      <c r="BFV1314" s="1"/>
      <c r="BFW1314" s="1"/>
      <c r="BFX1314" s="1"/>
      <c r="BFY1314" s="1"/>
      <c r="BFZ1314" s="1"/>
      <c r="BGA1314" s="1"/>
      <c r="BGB1314" s="1"/>
      <c r="BGC1314" s="1"/>
      <c r="BGD1314" s="1"/>
      <c r="BGE1314" s="1"/>
      <c r="BGF1314" s="1"/>
      <c r="BGG1314" s="1"/>
      <c r="BGH1314" s="1"/>
      <c r="BGI1314" s="1"/>
      <c r="BGJ1314" s="1"/>
      <c r="BGK1314" s="1"/>
      <c r="BGL1314" s="1"/>
      <c r="BGM1314" s="1"/>
      <c r="BGN1314" s="1"/>
      <c r="BGO1314" s="1"/>
      <c r="BGP1314" s="1"/>
      <c r="BGQ1314" s="1"/>
      <c r="BGR1314" s="1"/>
      <c r="BGS1314" s="1"/>
      <c r="BGT1314" s="1"/>
      <c r="BGU1314" s="1"/>
      <c r="BGV1314" s="1"/>
      <c r="BGW1314" s="1"/>
      <c r="BGX1314" s="1"/>
      <c r="BGY1314" s="1"/>
      <c r="BGZ1314" s="1"/>
      <c r="BHA1314" s="1"/>
      <c r="BHB1314" s="1"/>
      <c r="BHC1314" s="1"/>
      <c r="BHD1314" s="1"/>
      <c r="BHE1314" s="1"/>
      <c r="BHF1314" s="1"/>
      <c r="BHG1314" s="1"/>
      <c r="BHH1314" s="1"/>
      <c r="BHI1314" s="1"/>
      <c r="BHJ1314" s="1"/>
      <c r="BHK1314" s="1"/>
      <c r="BHL1314" s="1"/>
      <c r="BHM1314" s="1"/>
      <c r="BHN1314" s="1"/>
      <c r="BHO1314" s="1"/>
      <c r="BHP1314" s="1"/>
      <c r="BHQ1314" s="1"/>
      <c r="BHR1314" s="1"/>
      <c r="BHS1314" s="1"/>
      <c r="BHT1314" s="1"/>
      <c r="BHU1314" s="1"/>
      <c r="BHV1314" s="1"/>
      <c r="BHW1314" s="1"/>
      <c r="BHX1314" s="1"/>
      <c r="BHY1314" s="1"/>
      <c r="BHZ1314" s="1"/>
      <c r="BIA1314" s="1"/>
      <c r="BIB1314" s="1"/>
      <c r="BIC1314" s="1"/>
      <c r="BID1314" s="1"/>
      <c r="BIE1314" s="1"/>
      <c r="BIF1314" s="1"/>
      <c r="BIG1314" s="1"/>
      <c r="BIH1314" s="1"/>
      <c r="BII1314" s="1"/>
      <c r="BIJ1314" s="1"/>
      <c r="BIK1314" s="1"/>
      <c r="BIL1314" s="1"/>
      <c r="BIM1314" s="1"/>
      <c r="BIN1314" s="1"/>
      <c r="BIO1314" s="1"/>
      <c r="BIP1314" s="1"/>
      <c r="BIQ1314" s="1"/>
      <c r="BIR1314" s="1"/>
      <c r="BIS1314" s="1"/>
      <c r="BIT1314" s="1"/>
      <c r="BIU1314" s="1"/>
      <c r="BIV1314" s="1"/>
      <c r="BIW1314" s="1"/>
      <c r="BIX1314" s="1"/>
      <c r="BIY1314" s="1"/>
      <c r="BIZ1314" s="1"/>
      <c r="BJA1314" s="1"/>
      <c r="BJB1314" s="1"/>
      <c r="BJC1314" s="1"/>
      <c r="BJD1314" s="1"/>
      <c r="BJE1314" s="1"/>
      <c r="BJF1314" s="1"/>
      <c r="BJG1314" s="1"/>
      <c r="BJH1314" s="1"/>
      <c r="BJI1314" s="1"/>
      <c r="BJJ1314" s="1"/>
      <c r="BJK1314" s="1"/>
      <c r="BJL1314" s="1"/>
      <c r="BJM1314" s="1"/>
      <c r="BJN1314" s="1"/>
      <c r="BJO1314" s="1"/>
      <c r="BJP1314" s="1"/>
      <c r="BJQ1314" s="1"/>
      <c r="BJR1314" s="1"/>
      <c r="BJS1314" s="1"/>
      <c r="BJT1314" s="1"/>
      <c r="BJU1314" s="1"/>
      <c r="BJV1314" s="1"/>
      <c r="BJW1314" s="1"/>
      <c r="BJX1314" s="1"/>
      <c r="BJY1314" s="1"/>
      <c r="BJZ1314" s="1"/>
      <c r="BKA1314" s="1"/>
      <c r="BKB1314" s="1"/>
      <c r="BKC1314" s="1"/>
      <c r="BKD1314" s="1"/>
      <c r="BKE1314" s="1"/>
      <c r="BKF1314" s="1"/>
      <c r="BKG1314" s="1"/>
      <c r="BKH1314" s="1"/>
      <c r="BKI1314" s="1"/>
      <c r="BKJ1314" s="1"/>
      <c r="BKK1314" s="1"/>
      <c r="BKL1314" s="1"/>
      <c r="BKM1314" s="1"/>
      <c r="BKN1314" s="1"/>
      <c r="BKO1314" s="1"/>
      <c r="BKP1314" s="1"/>
      <c r="BKQ1314" s="1"/>
      <c r="BKR1314" s="1"/>
      <c r="BKS1314" s="1"/>
      <c r="BKT1314" s="1"/>
      <c r="BKU1314" s="1"/>
      <c r="BKV1314" s="1"/>
      <c r="BKW1314" s="1"/>
      <c r="BKX1314" s="1"/>
      <c r="BKY1314" s="1"/>
      <c r="BKZ1314" s="1"/>
      <c r="BLA1314" s="1"/>
      <c r="BLB1314" s="1"/>
      <c r="BLC1314" s="1"/>
      <c r="BLD1314" s="1"/>
      <c r="BLE1314" s="1"/>
      <c r="BLF1314" s="1"/>
      <c r="BLG1314" s="1"/>
      <c r="BLH1314" s="1"/>
      <c r="BLI1314" s="1"/>
      <c r="BLJ1314" s="1"/>
      <c r="BLK1314" s="1"/>
      <c r="BLL1314" s="1"/>
      <c r="BLM1314" s="1"/>
      <c r="BLN1314" s="1"/>
      <c r="BLO1314" s="1"/>
      <c r="BLP1314" s="1"/>
      <c r="BLQ1314" s="1"/>
      <c r="BLR1314" s="1"/>
      <c r="BLS1314" s="1"/>
      <c r="BLT1314" s="1"/>
      <c r="BLU1314" s="1"/>
      <c r="BLV1314" s="1"/>
      <c r="BLW1314" s="1"/>
      <c r="BLX1314" s="1"/>
      <c r="BLY1314" s="1"/>
      <c r="BLZ1314" s="1"/>
      <c r="BMA1314" s="1"/>
      <c r="BMB1314" s="1"/>
      <c r="BMC1314" s="1"/>
      <c r="BMD1314" s="1"/>
      <c r="BME1314" s="1"/>
      <c r="BMF1314" s="1"/>
      <c r="BMG1314" s="1"/>
      <c r="BMH1314" s="1"/>
      <c r="BMI1314" s="1"/>
      <c r="BMJ1314" s="1"/>
      <c r="BMK1314" s="1"/>
      <c r="BML1314" s="1"/>
      <c r="BMM1314" s="1"/>
      <c r="BMN1314" s="1"/>
      <c r="BMO1314" s="1"/>
      <c r="BMP1314" s="1"/>
      <c r="BMQ1314" s="1"/>
      <c r="BMR1314" s="1"/>
      <c r="BMS1314" s="1"/>
      <c r="BMT1314" s="1"/>
      <c r="BMU1314" s="1"/>
      <c r="BMV1314" s="1"/>
      <c r="BMW1314" s="1"/>
      <c r="BMX1314" s="1"/>
      <c r="BMY1314" s="1"/>
      <c r="BMZ1314" s="1"/>
      <c r="BNA1314" s="1"/>
      <c r="BNB1314" s="1"/>
      <c r="BNC1314" s="1"/>
      <c r="BND1314" s="1"/>
      <c r="BNE1314" s="1"/>
      <c r="BNF1314" s="1"/>
      <c r="BNG1314" s="1"/>
      <c r="BNH1314" s="1"/>
      <c r="BNI1314" s="1"/>
      <c r="BNJ1314" s="1"/>
      <c r="BNK1314" s="1"/>
      <c r="BNL1314" s="1"/>
      <c r="BNM1314" s="1"/>
      <c r="BNN1314" s="1"/>
      <c r="BNO1314" s="1"/>
      <c r="BNP1314" s="1"/>
      <c r="BNQ1314" s="1"/>
      <c r="BNR1314" s="1"/>
      <c r="BNS1314" s="1"/>
      <c r="BNT1314" s="1"/>
      <c r="BNU1314" s="1"/>
      <c r="BNV1314" s="1"/>
      <c r="BNW1314" s="1"/>
      <c r="BNX1314" s="1"/>
      <c r="BNY1314" s="1"/>
      <c r="BNZ1314" s="1"/>
      <c r="BOA1314" s="1"/>
      <c r="BOB1314" s="1"/>
      <c r="BOC1314" s="1"/>
      <c r="BOD1314" s="1"/>
      <c r="BOE1314" s="1"/>
      <c r="BOF1314" s="1"/>
      <c r="BOG1314" s="1"/>
      <c r="BOH1314" s="1"/>
      <c r="BOI1314" s="1"/>
      <c r="BOJ1314" s="1"/>
      <c r="BOK1314" s="1"/>
      <c r="BOL1314" s="1"/>
      <c r="BOM1314" s="1"/>
      <c r="BON1314" s="1"/>
      <c r="BOO1314" s="1"/>
      <c r="BOP1314" s="1"/>
      <c r="BOQ1314" s="1"/>
      <c r="BOR1314" s="1"/>
      <c r="BOS1314" s="1"/>
      <c r="BOT1314" s="1"/>
      <c r="BOU1314" s="1"/>
      <c r="BOV1314" s="1"/>
      <c r="BOW1314" s="1"/>
      <c r="BOX1314" s="1"/>
      <c r="BOY1314" s="1"/>
      <c r="BOZ1314" s="1"/>
      <c r="BPA1314" s="1"/>
      <c r="BPB1314" s="1"/>
      <c r="BPC1314" s="1"/>
      <c r="BPD1314" s="1"/>
      <c r="BPE1314" s="1"/>
      <c r="BPF1314" s="1"/>
      <c r="BPG1314" s="1"/>
      <c r="BPH1314" s="1"/>
      <c r="BPI1314" s="1"/>
      <c r="BPJ1314" s="1"/>
      <c r="BPK1314" s="1"/>
      <c r="BPL1314" s="1"/>
      <c r="BPM1314" s="1"/>
      <c r="BPN1314" s="1"/>
      <c r="BPO1314" s="1"/>
      <c r="BPP1314" s="1"/>
      <c r="BPQ1314" s="1"/>
      <c r="BPR1314" s="1"/>
      <c r="BPS1314" s="1"/>
      <c r="BPT1314" s="1"/>
      <c r="BPU1314" s="1"/>
      <c r="BPV1314" s="1"/>
      <c r="BPW1314" s="1"/>
      <c r="BPX1314" s="1"/>
      <c r="BPY1314" s="1"/>
      <c r="BPZ1314" s="1"/>
      <c r="BQA1314" s="1"/>
      <c r="BQB1314" s="1"/>
      <c r="BQC1314" s="1"/>
      <c r="BQD1314" s="1"/>
      <c r="BQE1314" s="1"/>
      <c r="BQF1314" s="1"/>
      <c r="BQG1314" s="1"/>
      <c r="BQH1314" s="1"/>
      <c r="BQI1314" s="1"/>
      <c r="BQJ1314" s="1"/>
      <c r="BQK1314" s="1"/>
      <c r="BQL1314" s="1"/>
      <c r="BQM1314" s="1"/>
      <c r="BQN1314" s="1"/>
      <c r="BQO1314" s="1"/>
      <c r="BQP1314" s="1"/>
      <c r="BQQ1314" s="1"/>
      <c r="BQR1314" s="1"/>
      <c r="BQS1314" s="1"/>
      <c r="BQT1314" s="1"/>
      <c r="BQU1314" s="1"/>
      <c r="BQV1314" s="1"/>
      <c r="BQW1314" s="1"/>
      <c r="BQX1314" s="1"/>
      <c r="BQY1314" s="1"/>
      <c r="BQZ1314" s="1"/>
      <c r="BRA1314" s="1"/>
      <c r="BRB1314" s="1"/>
      <c r="BRC1314" s="1"/>
      <c r="BRD1314" s="1"/>
      <c r="BRE1314" s="1"/>
      <c r="BRF1314" s="1"/>
      <c r="BRG1314" s="1"/>
      <c r="BRH1314" s="1"/>
      <c r="BRI1314" s="1"/>
      <c r="BRJ1314" s="1"/>
      <c r="BRK1314" s="1"/>
      <c r="BRL1314" s="1"/>
      <c r="BRM1314" s="1"/>
      <c r="BRN1314" s="1"/>
      <c r="BRO1314" s="1"/>
      <c r="BRP1314" s="1"/>
      <c r="BRQ1314" s="1"/>
      <c r="BRR1314" s="1"/>
      <c r="BRS1314" s="1"/>
      <c r="BRT1314" s="1"/>
      <c r="BRU1314" s="1"/>
      <c r="BRV1314" s="1"/>
      <c r="BRW1314" s="1"/>
      <c r="BRX1314" s="1"/>
      <c r="BRY1314" s="1"/>
      <c r="BRZ1314" s="1"/>
      <c r="BSA1314" s="1"/>
      <c r="BSB1314" s="1"/>
      <c r="BSC1314" s="1"/>
      <c r="BSD1314" s="1"/>
      <c r="BSE1314" s="1"/>
      <c r="BSF1314" s="1"/>
      <c r="BSG1314" s="1"/>
      <c r="BSH1314" s="1"/>
      <c r="BSI1314" s="1"/>
      <c r="BSJ1314" s="1"/>
      <c r="BSK1314" s="1"/>
      <c r="BSL1314" s="1"/>
      <c r="BSM1314" s="1"/>
      <c r="BSN1314" s="1"/>
      <c r="BSO1314" s="1"/>
      <c r="BSP1314" s="1"/>
      <c r="BSQ1314" s="1"/>
      <c r="BSR1314" s="1"/>
      <c r="BSS1314" s="1"/>
      <c r="BST1314" s="1"/>
      <c r="BSU1314" s="1"/>
      <c r="BSV1314" s="1"/>
      <c r="BSW1314" s="1"/>
      <c r="BSX1314" s="1"/>
      <c r="BSY1314" s="1"/>
      <c r="BSZ1314" s="1"/>
      <c r="BTA1314" s="1"/>
      <c r="BTB1314" s="1"/>
      <c r="BTC1314" s="1"/>
      <c r="BTD1314" s="1"/>
      <c r="BTE1314" s="1"/>
      <c r="BTF1314" s="1"/>
      <c r="BTG1314" s="1"/>
      <c r="BTH1314" s="1"/>
      <c r="BTI1314" s="1"/>
      <c r="BTJ1314" s="1"/>
      <c r="BTK1314" s="1"/>
      <c r="BTL1314" s="1"/>
      <c r="BTM1314" s="1"/>
      <c r="BTN1314" s="1"/>
      <c r="BTO1314" s="1"/>
      <c r="BTP1314" s="1"/>
      <c r="BTQ1314" s="1"/>
      <c r="BTR1314" s="1"/>
      <c r="BTS1314" s="1"/>
      <c r="BTT1314" s="1"/>
      <c r="BTU1314" s="1"/>
      <c r="BTV1314" s="1"/>
      <c r="BTW1314" s="1"/>
      <c r="BTX1314" s="1"/>
      <c r="BTY1314" s="1"/>
      <c r="BTZ1314" s="1"/>
      <c r="BUA1314" s="1"/>
      <c r="BUB1314" s="1"/>
      <c r="BUC1314" s="1"/>
      <c r="BUD1314" s="1"/>
      <c r="BUE1314" s="1"/>
      <c r="BUF1314" s="1"/>
      <c r="BUG1314" s="1"/>
      <c r="BUH1314" s="1"/>
      <c r="BUI1314" s="1"/>
      <c r="BUJ1314" s="1"/>
      <c r="BUK1314" s="1"/>
      <c r="BUL1314" s="1"/>
      <c r="BUM1314" s="1"/>
      <c r="BUN1314" s="1"/>
      <c r="BUO1314" s="1"/>
      <c r="BUP1314" s="1"/>
      <c r="BUQ1314" s="1"/>
      <c r="BUR1314" s="1"/>
      <c r="BUS1314" s="1"/>
      <c r="BUT1314" s="1"/>
      <c r="BUU1314" s="1"/>
      <c r="BUV1314" s="1"/>
      <c r="BUW1314" s="1"/>
      <c r="BUX1314" s="1"/>
      <c r="BUY1314" s="1"/>
      <c r="BUZ1314" s="1"/>
      <c r="BVA1314" s="1"/>
      <c r="BVB1314" s="1"/>
      <c r="BVC1314" s="1"/>
      <c r="BVD1314" s="1"/>
      <c r="BVE1314" s="1"/>
      <c r="BVF1314" s="1"/>
      <c r="BVG1314" s="1"/>
      <c r="BVH1314" s="1"/>
      <c r="BVI1314" s="1"/>
      <c r="BVJ1314" s="1"/>
      <c r="BVK1314" s="1"/>
      <c r="BVL1314" s="1"/>
      <c r="BVM1314" s="1"/>
      <c r="BVN1314" s="1"/>
      <c r="BVO1314" s="1"/>
      <c r="BVP1314" s="1"/>
      <c r="BVQ1314" s="1"/>
      <c r="BVR1314" s="1"/>
      <c r="BVS1314" s="1"/>
      <c r="BVT1314" s="1"/>
      <c r="BVU1314" s="1"/>
      <c r="BVV1314" s="1"/>
      <c r="BVW1314" s="1"/>
      <c r="BVX1314" s="1"/>
      <c r="BVY1314" s="1"/>
      <c r="BVZ1314" s="1"/>
      <c r="BWA1314" s="1"/>
      <c r="BWB1314" s="1"/>
      <c r="BWC1314" s="1"/>
      <c r="BWD1314" s="1"/>
      <c r="BWE1314" s="1"/>
      <c r="BWF1314" s="1"/>
      <c r="BWG1314" s="1"/>
      <c r="BWH1314" s="1"/>
      <c r="BWI1314" s="1"/>
      <c r="BWJ1314" s="1"/>
      <c r="BWK1314" s="1"/>
      <c r="BWL1314" s="1"/>
      <c r="BWM1314" s="1"/>
      <c r="BWN1314" s="1"/>
      <c r="BWO1314" s="1"/>
      <c r="BWP1314" s="1"/>
      <c r="BWQ1314" s="1"/>
      <c r="BWR1314" s="1"/>
      <c r="BWS1314" s="1"/>
      <c r="BWT1314" s="1"/>
      <c r="BWU1314" s="1"/>
      <c r="BWV1314" s="1"/>
      <c r="BWW1314" s="1"/>
      <c r="BWX1314" s="1"/>
      <c r="BWY1314" s="1"/>
      <c r="BWZ1314" s="1"/>
      <c r="BXA1314" s="1"/>
      <c r="BXB1314" s="1"/>
      <c r="BXC1314" s="1"/>
      <c r="BXD1314" s="1"/>
      <c r="BXE1314" s="1"/>
      <c r="BXF1314" s="1"/>
      <c r="BXG1314" s="1"/>
      <c r="BXH1314" s="1"/>
      <c r="BXI1314" s="1"/>
      <c r="BXJ1314" s="1"/>
      <c r="BXK1314" s="1"/>
      <c r="BXL1314" s="1"/>
      <c r="BXM1314" s="1"/>
      <c r="BXN1314" s="1"/>
      <c r="BXO1314" s="1"/>
      <c r="BXP1314" s="1"/>
      <c r="BXQ1314" s="1"/>
      <c r="BXR1314" s="1"/>
      <c r="BXS1314" s="1"/>
      <c r="BXT1314" s="1"/>
      <c r="BXU1314" s="1"/>
      <c r="BXV1314" s="1"/>
      <c r="BXW1314" s="1"/>
      <c r="BXX1314" s="1"/>
      <c r="BXY1314" s="1"/>
      <c r="BXZ1314" s="1"/>
      <c r="BYA1314" s="1"/>
      <c r="BYB1314" s="1"/>
      <c r="BYC1314" s="1"/>
      <c r="BYD1314" s="1"/>
      <c r="BYE1314" s="1"/>
      <c r="BYF1314" s="1"/>
      <c r="BYG1314" s="1"/>
      <c r="BYH1314" s="1"/>
      <c r="BYI1314" s="1"/>
      <c r="BYJ1314" s="1"/>
      <c r="BYK1314" s="1"/>
      <c r="BYL1314" s="1"/>
      <c r="BYM1314" s="1"/>
      <c r="BYN1314" s="1"/>
      <c r="BYO1314" s="1"/>
      <c r="BYP1314" s="1"/>
      <c r="BYQ1314" s="1"/>
      <c r="BYR1314" s="1"/>
      <c r="BYS1314" s="1"/>
      <c r="BYT1314" s="1"/>
      <c r="BYU1314" s="1"/>
      <c r="BYV1314" s="1"/>
      <c r="BYW1314" s="1"/>
      <c r="BYX1314" s="1"/>
      <c r="BYY1314" s="1"/>
      <c r="BYZ1314" s="1"/>
      <c r="BZA1314" s="1"/>
      <c r="BZB1314" s="1"/>
      <c r="BZC1314" s="1"/>
      <c r="BZD1314" s="1"/>
      <c r="BZE1314" s="1"/>
      <c r="BZF1314" s="1"/>
      <c r="BZG1314" s="1"/>
      <c r="BZH1314" s="1"/>
      <c r="BZI1314" s="1"/>
      <c r="BZJ1314" s="1"/>
      <c r="BZK1314" s="1"/>
      <c r="BZL1314" s="1"/>
      <c r="BZM1314" s="1"/>
      <c r="BZN1314" s="1"/>
      <c r="BZO1314" s="1"/>
      <c r="BZP1314" s="1"/>
      <c r="BZQ1314" s="1"/>
      <c r="BZR1314" s="1"/>
      <c r="BZS1314" s="1"/>
      <c r="BZT1314" s="1"/>
      <c r="BZU1314" s="1"/>
      <c r="BZV1314" s="1"/>
      <c r="BZW1314" s="1"/>
      <c r="BZX1314" s="1"/>
      <c r="BZY1314" s="1"/>
      <c r="BZZ1314" s="1"/>
      <c r="CAA1314" s="1"/>
      <c r="CAB1314" s="1"/>
      <c r="CAC1314" s="1"/>
      <c r="CAD1314" s="1"/>
      <c r="CAE1314" s="1"/>
      <c r="CAF1314" s="1"/>
      <c r="CAG1314" s="1"/>
      <c r="CAH1314" s="1"/>
      <c r="CAI1314" s="1"/>
      <c r="CAJ1314" s="1"/>
      <c r="CAK1314" s="1"/>
      <c r="CAL1314" s="1"/>
      <c r="CAM1314" s="1"/>
      <c r="CAN1314" s="1"/>
      <c r="CAO1314" s="1"/>
      <c r="CAP1314" s="1"/>
      <c r="CAQ1314" s="1"/>
      <c r="CAR1314" s="1"/>
      <c r="CAS1314" s="1"/>
      <c r="CAT1314" s="1"/>
      <c r="CAU1314" s="1"/>
      <c r="CAV1314" s="1"/>
      <c r="CAW1314" s="1"/>
      <c r="CAX1314" s="1"/>
      <c r="CAY1314" s="1"/>
      <c r="CAZ1314" s="1"/>
      <c r="CBA1314" s="1"/>
      <c r="CBB1314" s="1"/>
      <c r="CBC1314" s="1"/>
      <c r="CBD1314" s="1"/>
      <c r="CBE1314" s="1"/>
      <c r="CBF1314" s="1"/>
      <c r="CBG1314" s="1"/>
      <c r="CBH1314" s="1"/>
      <c r="CBI1314" s="1"/>
      <c r="CBJ1314" s="1"/>
      <c r="CBK1314" s="1"/>
      <c r="CBL1314" s="1"/>
      <c r="CBM1314" s="1"/>
      <c r="CBN1314" s="1"/>
      <c r="CBO1314" s="1"/>
      <c r="CBP1314" s="1"/>
      <c r="CBQ1314" s="1"/>
      <c r="CBR1314" s="1"/>
      <c r="CBS1314" s="1"/>
      <c r="CBT1314" s="1"/>
      <c r="CBU1314" s="1"/>
      <c r="CBV1314" s="1"/>
      <c r="CBW1314" s="1"/>
      <c r="CBX1314" s="1"/>
      <c r="CBY1314" s="1"/>
      <c r="CBZ1314" s="1"/>
      <c r="CCA1314" s="1"/>
      <c r="CCB1314" s="1"/>
      <c r="CCC1314" s="1"/>
      <c r="CCD1314" s="1"/>
      <c r="CCE1314" s="1"/>
      <c r="CCF1314" s="1"/>
      <c r="CCG1314" s="1"/>
      <c r="CCH1314" s="1"/>
      <c r="CCI1314" s="1"/>
      <c r="CCJ1314" s="1"/>
      <c r="CCK1314" s="1"/>
      <c r="CCL1314" s="1"/>
      <c r="CCM1314" s="1"/>
      <c r="CCN1314" s="1"/>
      <c r="CCO1314" s="1"/>
      <c r="CCP1314" s="1"/>
      <c r="CCQ1314" s="1"/>
      <c r="CCR1314" s="1"/>
      <c r="CCS1314" s="1"/>
      <c r="CCT1314" s="1"/>
      <c r="CCU1314" s="1"/>
      <c r="CCV1314" s="1"/>
      <c r="CCW1314" s="1"/>
      <c r="CCX1314" s="1"/>
      <c r="CCY1314" s="1"/>
      <c r="CCZ1314" s="1"/>
      <c r="CDA1314" s="1"/>
      <c r="CDB1314" s="1"/>
      <c r="CDC1314" s="1"/>
      <c r="CDD1314" s="1"/>
      <c r="CDE1314" s="1"/>
      <c r="CDF1314" s="1"/>
      <c r="CDG1314" s="1"/>
      <c r="CDH1314" s="1"/>
      <c r="CDI1314" s="1"/>
      <c r="CDJ1314" s="1"/>
      <c r="CDK1314" s="1"/>
      <c r="CDL1314" s="1"/>
      <c r="CDM1314" s="1"/>
      <c r="CDN1314" s="1"/>
      <c r="CDO1314" s="1"/>
      <c r="CDP1314" s="1"/>
      <c r="CDQ1314" s="1"/>
      <c r="CDR1314" s="1"/>
      <c r="CDS1314" s="1"/>
      <c r="CDT1314" s="1"/>
      <c r="CDU1314" s="1"/>
      <c r="CDV1314" s="1"/>
      <c r="CDW1314" s="1"/>
      <c r="CDX1314" s="1"/>
      <c r="CDY1314" s="1"/>
      <c r="CDZ1314" s="1"/>
      <c r="CEA1314" s="1"/>
      <c r="CEB1314" s="1"/>
      <c r="CEC1314" s="1"/>
      <c r="CED1314" s="1"/>
      <c r="CEE1314" s="1"/>
      <c r="CEF1314" s="1"/>
      <c r="CEG1314" s="1"/>
      <c r="CEH1314" s="1"/>
      <c r="CEI1314" s="1"/>
      <c r="CEJ1314" s="1"/>
      <c r="CEK1314" s="1"/>
      <c r="CEL1314" s="1"/>
      <c r="CEM1314" s="1"/>
      <c r="CEN1314" s="1"/>
      <c r="CEO1314" s="1"/>
      <c r="CEP1314" s="1"/>
      <c r="CEQ1314" s="1"/>
      <c r="CER1314" s="1"/>
      <c r="CES1314" s="1"/>
      <c r="CET1314" s="1"/>
      <c r="CEU1314" s="1"/>
      <c r="CEV1314" s="1"/>
      <c r="CEW1314" s="1"/>
      <c r="CEX1314" s="1"/>
      <c r="CEY1314" s="1"/>
      <c r="CEZ1314" s="1"/>
      <c r="CFA1314" s="1"/>
      <c r="CFB1314" s="1"/>
      <c r="CFC1314" s="1"/>
      <c r="CFD1314" s="1"/>
      <c r="CFE1314" s="1"/>
      <c r="CFF1314" s="1"/>
      <c r="CFG1314" s="1"/>
      <c r="CFH1314" s="1"/>
      <c r="CFI1314" s="1"/>
      <c r="CFJ1314" s="1"/>
      <c r="CFK1314" s="1"/>
      <c r="CFL1314" s="1"/>
      <c r="CFM1314" s="1"/>
      <c r="CFN1314" s="1"/>
      <c r="CFO1314" s="1"/>
      <c r="CFP1314" s="1"/>
      <c r="CFQ1314" s="1"/>
      <c r="CFR1314" s="1"/>
      <c r="CFS1314" s="1"/>
      <c r="CFT1314" s="1"/>
      <c r="CFU1314" s="1"/>
      <c r="CFV1314" s="1"/>
      <c r="CFW1314" s="1"/>
      <c r="CFX1314" s="1"/>
      <c r="CFY1314" s="1"/>
      <c r="CFZ1314" s="1"/>
      <c r="CGA1314" s="1"/>
      <c r="CGB1314" s="1"/>
      <c r="CGC1314" s="1"/>
      <c r="CGD1314" s="1"/>
      <c r="CGE1314" s="1"/>
      <c r="CGF1314" s="1"/>
      <c r="CGG1314" s="1"/>
      <c r="CGH1314" s="1"/>
      <c r="CGI1314" s="1"/>
      <c r="CGJ1314" s="1"/>
      <c r="CGK1314" s="1"/>
      <c r="CGL1314" s="1"/>
      <c r="CGM1314" s="1"/>
      <c r="CGN1314" s="1"/>
      <c r="CGO1314" s="1"/>
      <c r="CGP1314" s="1"/>
      <c r="CGQ1314" s="1"/>
      <c r="CGR1314" s="1"/>
      <c r="CGS1314" s="1"/>
      <c r="CGT1314" s="1"/>
      <c r="CGU1314" s="1"/>
      <c r="CGV1314" s="1"/>
      <c r="CGW1314" s="1"/>
      <c r="CGX1314" s="1"/>
      <c r="CGY1314" s="1"/>
      <c r="CGZ1314" s="1"/>
      <c r="CHA1314" s="1"/>
      <c r="CHB1314" s="1"/>
      <c r="CHC1314" s="1"/>
      <c r="CHD1314" s="1"/>
      <c r="CHE1314" s="1"/>
      <c r="CHF1314" s="1"/>
      <c r="CHG1314" s="1"/>
      <c r="CHH1314" s="1"/>
      <c r="CHI1314" s="1"/>
      <c r="CHJ1314" s="1"/>
      <c r="CHK1314" s="1"/>
      <c r="CHL1314" s="1"/>
      <c r="CHM1314" s="1"/>
      <c r="CHN1314" s="1"/>
      <c r="CHO1314" s="1"/>
      <c r="CHP1314" s="1"/>
      <c r="CHQ1314" s="1"/>
      <c r="CHR1314" s="1"/>
      <c r="CHS1314" s="1"/>
      <c r="CHT1314" s="1"/>
      <c r="CHU1314" s="1"/>
      <c r="CHV1314" s="1"/>
      <c r="CHW1314" s="1"/>
      <c r="CHX1314" s="1"/>
      <c r="CHY1314" s="1"/>
      <c r="CHZ1314" s="1"/>
      <c r="CIA1314" s="1"/>
      <c r="CIB1314" s="1"/>
      <c r="CIC1314" s="1"/>
      <c r="CID1314" s="1"/>
      <c r="CIE1314" s="1"/>
      <c r="CIF1314" s="1"/>
      <c r="CIG1314" s="1"/>
      <c r="CIH1314" s="1"/>
      <c r="CII1314" s="1"/>
      <c r="CIJ1314" s="1"/>
      <c r="CIK1314" s="1"/>
      <c r="CIL1314" s="1"/>
      <c r="CIM1314" s="1"/>
      <c r="CIN1314" s="1"/>
      <c r="CIO1314" s="1"/>
      <c r="CIP1314" s="1"/>
      <c r="CIQ1314" s="1"/>
      <c r="CIR1314" s="1"/>
      <c r="CIS1314" s="1"/>
      <c r="CIT1314" s="1"/>
      <c r="CIU1314" s="1"/>
      <c r="CIV1314" s="1"/>
      <c r="CIW1314" s="1"/>
      <c r="CIX1314" s="1"/>
      <c r="CIY1314" s="1"/>
      <c r="CIZ1314" s="1"/>
      <c r="CJA1314" s="1"/>
      <c r="CJB1314" s="1"/>
      <c r="CJC1314" s="1"/>
      <c r="CJD1314" s="1"/>
      <c r="CJE1314" s="1"/>
      <c r="CJF1314" s="1"/>
      <c r="CJG1314" s="1"/>
      <c r="CJH1314" s="1"/>
      <c r="CJI1314" s="1"/>
      <c r="CJJ1314" s="1"/>
      <c r="CJK1314" s="1"/>
      <c r="CJL1314" s="1"/>
      <c r="CJM1314" s="1"/>
      <c r="CJN1314" s="1"/>
      <c r="CJO1314" s="1"/>
      <c r="CJP1314" s="1"/>
      <c r="CJQ1314" s="1"/>
      <c r="CJR1314" s="1"/>
      <c r="CJS1314" s="1"/>
      <c r="CJT1314" s="1"/>
      <c r="CJU1314" s="1"/>
      <c r="CJV1314" s="1"/>
      <c r="CJW1314" s="1"/>
      <c r="CJX1314" s="1"/>
      <c r="CJY1314" s="1"/>
      <c r="CJZ1314" s="1"/>
      <c r="CKA1314" s="1"/>
      <c r="CKB1314" s="1"/>
      <c r="CKC1314" s="1"/>
      <c r="CKD1314" s="1"/>
      <c r="CKE1314" s="1"/>
      <c r="CKF1314" s="1"/>
      <c r="CKG1314" s="1"/>
      <c r="CKH1314" s="1"/>
      <c r="CKI1314" s="1"/>
      <c r="CKJ1314" s="1"/>
      <c r="CKK1314" s="1"/>
      <c r="CKL1314" s="1"/>
      <c r="CKM1314" s="1"/>
      <c r="CKN1314" s="1"/>
      <c r="CKO1314" s="1"/>
      <c r="CKP1314" s="1"/>
      <c r="CKQ1314" s="1"/>
      <c r="CKR1314" s="1"/>
      <c r="CKS1314" s="1"/>
      <c r="CKT1314" s="1"/>
      <c r="CKU1314" s="1"/>
      <c r="CKV1314" s="1"/>
      <c r="CKW1314" s="1"/>
      <c r="CKX1314" s="1"/>
      <c r="CKY1314" s="1"/>
      <c r="CKZ1314" s="1"/>
      <c r="CLA1314" s="1"/>
      <c r="CLB1314" s="1"/>
      <c r="CLC1314" s="1"/>
      <c r="CLD1314" s="1"/>
      <c r="CLE1314" s="1"/>
      <c r="CLF1314" s="1"/>
      <c r="CLG1314" s="1"/>
      <c r="CLH1314" s="1"/>
      <c r="CLI1314" s="1"/>
      <c r="CLJ1314" s="1"/>
      <c r="CLK1314" s="1"/>
      <c r="CLL1314" s="1"/>
      <c r="CLM1314" s="1"/>
      <c r="CLN1314" s="1"/>
      <c r="CLO1314" s="1"/>
      <c r="CLP1314" s="1"/>
      <c r="CLQ1314" s="1"/>
      <c r="CLR1314" s="1"/>
      <c r="CLS1314" s="1"/>
      <c r="CLT1314" s="1"/>
      <c r="CLU1314" s="1"/>
      <c r="CLV1314" s="1"/>
      <c r="CLW1314" s="1"/>
      <c r="CLX1314" s="1"/>
      <c r="CLY1314" s="1"/>
      <c r="CLZ1314" s="1"/>
      <c r="CMA1314" s="1"/>
      <c r="CMB1314" s="1"/>
      <c r="CMC1314" s="1"/>
      <c r="CMD1314" s="1"/>
      <c r="CME1314" s="1"/>
      <c r="CMF1314" s="1"/>
      <c r="CMG1314" s="1"/>
      <c r="CMH1314" s="1"/>
      <c r="CMI1314" s="1"/>
      <c r="CMJ1314" s="1"/>
      <c r="CMK1314" s="1"/>
      <c r="CML1314" s="1"/>
      <c r="CMM1314" s="1"/>
      <c r="CMN1314" s="1"/>
      <c r="CMO1314" s="1"/>
      <c r="CMP1314" s="1"/>
      <c r="CMQ1314" s="1"/>
      <c r="CMR1314" s="1"/>
      <c r="CMS1314" s="1"/>
      <c r="CMT1314" s="1"/>
      <c r="CMU1314" s="1"/>
      <c r="CMV1314" s="1"/>
      <c r="CMW1314" s="1"/>
      <c r="CMX1314" s="1"/>
      <c r="CMY1314" s="1"/>
      <c r="CMZ1314" s="1"/>
      <c r="CNA1314" s="1"/>
      <c r="CNB1314" s="1"/>
      <c r="CNC1314" s="1"/>
      <c r="CND1314" s="1"/>
      <c r="CNE1314" s="1"/>
      <c r="CNF1314" s="1"/>
      <c r="CNG1314" s="1"/>
      <c r="CNH1314" s="1"/>
      <c r="CNI1314" s="1"/>
      <c r="CNJ1314" s="1"/>
      <c r="CNK1314" s="1"/>
      <c r="CNL1314" s="1"/>
      <c r="CNM1314" s="1"/>
      <c r="CNN1314" s="1"/>
      <c r="CNO1314" s="1"/>
      <c r="CNP1314" s="1"/>
      <c r="CNQ1314" s="1"/>
      <c r="CNR1314" s="1"/>
      <c r="CNS1314" s="1"/>
      <c r="CNT1314" s="1"/>
      <c r="CNU1314" s="1"/>
      <c r="CNV1314" s="1"/>
      <c r="CNW1314" s="1"/>
      <c r="CNX1314" s="1"/>
      <c r="CNY1314" s="1"/>
      <c r="CNZ1314" s="1"/>
      <c r="COA1314" s="1"/>
      <c r="COB1314" s="1"/>
      <c r="COC1314" s="1"/>
      <c r="COD1314" s="1"/>
      <c r="COE1314" s="1"/>
      <c r="COF1314" s="1"/>
      <c r="COG1314" s="1"/>
      <c r="COH1314" s="1"/>
      <c r="COI1314" s="1"/>
      <c r="COJ1314" s="1"/>
      <c r="COK1314" s="1"/>
      <c r="COL1314" s="1"/>
      <c r="COM1314" s="1"/>
      <c r="CON1314" s="1"/>
      <c r="COO1314" s="1"/>
      <c r="COP1314" s="1"/>
      <c r="COQ1314" s="1"/>
      <c r="COR1314" s="1"/>
      <c r="COS1314" s="1"/>
      <c r="COT1314" s="1"/>
      <c r="COU1314" s="1"/>
      <c r="COV1314" s="1"/>
      <c r="COW1314" s="1"/>
      <c r="COX1314" s="1"/>
      <c r="COY1314" s="1"/>
      <c r="COZ1314" s="1"/>
      <c r="CPA1314" s="1"/>
      <c r="CPB1314" s="1"/>
      <c r="CPC1314" s="1"/>
      <c r="CPD1314" s="1"/>
      <c r="CPE1314" s="1"/>
      <c r="CPF1314" s="1"/>
      <c r="CPG1314" s="1"/>
      <c r="CPH1314" s="1"/>
      <c r="CPI1314" s="1"/>
      <c r="CPJ1314" s="1"/>
      <c r="CPK1314" s="1"/>
      <c r="CPL1314" s="1"/>
      <c r="CPM1314" s="1"/>
      <c r="CPN1314" s="1"/>
      <c r="CPO1314" s="1"/>
      <c r="CPP1314" s="1"/>
      <c r="CPQ1314" s="1"/>
      <c r="CPR1314" s="1"/>
      <c r="CPS1314" s="1"/>
      <c r="CPT1314" s="1"/>
      <c r="CPU1314" s="1"/>
      <c r="CPV1314" s="1"/>
      <c r="CPW1314" s="1"/>
      <c r="CPX1314" s="1"/>
      <c r="CPY1314" s="1"/>
      <c r="CPZ1314" s="1"/>
      <c r="CQA1314" s="1"/>
      <c r="CQB1314" s="1"/>
      <c r="CQC1314" s="1"/>
      <c r="CQD1314" s="1"/>
      <c r="CQE1314" s="1"/>
      <c r="CQF1314" s="1"/>
      <c r="CQG1314" s="1"/>
      <c r="CQH1314" s="1"/>
      <c r="CQI1314" s="1"/>
      <c r="CQJ1314" s="1"/>
      <c r="CQK1314" s="1"/>
      <c r="CQL1314" s="1"/>
      <c r="CQM1314" s="1"/>
      <c r="CQN1314" s="1"/>
      <c r="CQO1314" s="1"/>
      <c r="CQP1314" s="1"/>
      <c r="CQQ1314" s="1"/>
      <c r="CQR1314" s="1"/>
      <c r="CQS1314" s="1"/>
      <c r="CQT1314" s="1"/>
      <c r="CQU1314" s="1"/>
      <c r="CQV1314" s="1"/>
      <c r="CQW1314" s="1"/>
      <c r="CQX1314" s="1"/>
      <c r="CQY1314" s="1"/>
      <c r="CQZ1314" s="1"/>
      <c r="CRA1314" s="1"/>
      <c r="CRB1314" s="1"/>
      <c r="CRC1314" s="1"/>
      <c r="CRD1314" s="1"/>
      <c r="CRE1314" s="1"/>
      <c r="CRF1314" s="1"/>
      <c r="CRG1314" s="1"/>
      <c r="CRH1314" s="1"/>
      <c r="CRI1314" s="1"/>
      <c r="CRJ1314" s="1"/>
      <c r="CRK1314" s="1"/>
      <c r="CRL1314" s="1"/>
      <c r="CRM1314" s="1"/>
      <c r="CRN1314" s="1"/>
      <c r="CRO1314" s="1"/>
      <c r="CRP1314" s="1"/>
      <c r="CRQ1314" s="1"/>
      <c r="CRR1314" s="1"/>
      <c r="CRS1314" s="1"/>
      <c r="CRT1314" s="1"/>
      <c r="CRU1314" s="1"/>
      <c r="CRV1314" s="1"/>
      <c r="CRW1314" s="1"/>
      <c r="CRX1314" s="1"/>
      <c r="CRY1314" s="1"/>
      <c r="CRZ1314" s="1"/>
      <c r="CSA1314" s="1"/>
      <c r="CSB1314" s="1"/>
      <c r="CSC1314" s="1"/>
      <c r="CSD1314" s="1"/>
      <c r="CSE1314" s="1"/>
      <c r="CSF1314" s="1"/>
      <c r="CSG1314" s="1"/>
      <c r="CSH1314" s="1"/>
      <c r="CSI1314" s="1"/>
      <c r="CSJ1314" s="1"/>
      <c r="CSK1314" s="1"/>
      <c r="CSL1314" s="1"/>
      <c r="CSM1314" s="1"/>
      <c r="CSN1314" s="1"/>
      <c r="CSO1314" s="1"/>
      <c r="CSP1314" s="1"/>
      <c r="CSQ1314" s="1"/>
      <c r="CSR1314" s="1"/>
      <c r="CSS1314" s="1"/>
      <c r="CST1314" s="1"/>
      <c r="CSU1314" s="1"/>
      <c r="CSV1314" s="1"/>
      <c r="CSW1314" s="1"/>
      <c r="CSX1314" s="1"/>
      <c r="CSY1314" s="1"/>
      <c r="CSZ1314" s="1"/>
      <c r="CTA1314" s="1"/>
      <c r="CTB1314" s="1"/>
      <c r="CTC1314" s="1"/>
      <c r="CTD1314" s="1"/>
      <c r="CTE1314" s="1"/>
      <c r="CTF1314" s="1"/>
      <c r="CTG1314" s="1"/>
      <c r="CTH1314" s="1"/>
      <c r="CTI1314" s="1"/>
      <c r="CTJ1314" s="1"/>
      <c r="CTK1314" s="1"/>
      <c r="CTL1314" s="1"/>
      <c r="CTM1314" s="1"/>
      <c r="CTN1314" s="1"/>
      <c r="CTO1314" s="1"/>
      <c r="CTP1314" s="1"/>
      <c r="CTQ1314" s="1"/>
      <c r="CTR1314" s="1"/>
      <c r="CTS1314" s="1"/>
      <c r="CTT1314" s="1"/>
      <c r="CTU1314" s="1"/>
      <c r="CTV1314" s="1"/>
      <c r="CTW1314" s="1"/>
      <c r="CTX1314" s="1"/>
      <c r="CTY1314" s="1"/>
      <c r="CTZ1314" s="1"/>
      <c r="CUA1314" s="1"/>
      <c r="CUB1314" s="1"/>
      <c r="CUC1314" s="1"/>
      <c r="CUD1314" s="1"/>
      <c r="CUE1314" s="1"/>
      <c r="CUF1314" s="1"/>
      <c r="CUG1314" s="1"/>
      <c r="CUH1314" s="1"/>
      <c r="CUI1314" s="1"/>
      <c r="CUJ1314" s="1"/>
      <c r="CUK1314" s="1"/>
      <c r="CUL1314" s="1"/>
      <c r="CUM1314" s="1"/>
      <c r="CUN1314" s="1"/>
      <c r="CUO1314" s="1"/>
      <c r="CUP1314" s="1"/>
      <c r="CUQ1314" s="1"/>
      <c r="CUR1314" s="1"/>
      <c r="CUS1314" s="1"/>
      <c r="CUT1314" s="1"/>
      <c r="CUU1314" s="1"/>
      <c r="CUV1314" s="1"/>
      <c r="CUW1314" s="1"/>
      <c r="CUX1314" s="1"/>
      <c r="CUY1314" s="1"/>
      <c r="CUZ1314" s="1"/>
      <c r="CVA1314" s="1"/>
      <c r="CVB1314" s="1"/>
      <c r="CVC1314" s="1"/>
      <c r="CVD1314" s="1"/>
      <c r="CVE1314" s="1"/>
      <c r="CVF1314" s="1"/>
      <c r="CVG1314" s="1"/>
      <c r="CVH1314" s="1"/>
      <c r="CVI1314" s="1"/>
      <c r="CVJ1314" s="1"/>
      <c r="CVK1314" s="1"/>
      <c r="CVL1314" s="1"/>
      <c r="CVM1314" s="1"/>
      <c r="CVN1314" s="1"/>
      <c r="CVO1314" s="1"/>
      <c r="CVP1314" s="1"/>
      <c r="CVQ1314" s="1"/>
      <c r="CVR1314" s="1"/>
      <c r="CVS1314" s="1"/>
      <c r="CVT1314" s="1"/>
      <c r="CVU1314" s="1"/>
      <c r="CVV1314" s="1"/>
      <c r="CVW1314" s="1"/>
      <c r="CVX1314" s="1"/>
      <c r="CVY1314" s="1"/>
      <c r="CVZ1314" s="1"/>
      <c r="CWA1314" s="1"/>
      <c r="CWB1314" s="1"/>
      <c r="CWC1314" s="1"/>
      <c r="CWD1314" s="1"/>
      <c r="CWE1314" s="1"/>
      <c r="CWF1314" s="1"/>
      <c r="CWG1314" s="1"/>
      <c r="CWH1314" s="1"/>
      <c r="CWI1314" s="1"/>
      <c r="CWJ1314" s="1"/>
      <c r="CWK1314" s="1"/>
      <c r="CWL1314" s="1"/>
      <c r="CWM1314" s="1"/>
      <c r="CWN1314" s="1"/>
      <c r="CWO1314" s="1"/>
      <c r="CWP1314" s="1"/>
      <c r="CWQ1314" s="1"/>
      <c r="CWR1314" s="1"/>
      <c r="CWS1314" s="1"/>
      <c r="CWT1314" s="1"/>
      <c r="CWU1314" s="1"/>
      <c r="CWV1314" s="1"/>
      <c r="CWW1314" s="1"/>
      <c r="CWX1314" s="1"/>
      <c r="CWY1314" s="1"/>
      <c r="CWZ1314" s="1"/>
      <c r="CXA1314" s="1"/>
      <c r="CXB1314" s="1"/>
      <c r="CXC1314" s="1"/>
      <c r="CXD1314" s="1"/>
      <c r="CXE1314" s="1"/>
      <c r="CXF1314" s="1"/>
      <c r="CXG1314" s="1"/>
      <c r="CXH1314" s="1"/>
      <c r="CXI1314" s="1"/>
      <c r="CXJ1314" s="1"/>
      <c r="CXK1314" s="1"/>
      <c r="CXL1314" s="1"/>
      <c r="CXM1314" s="1"/>
      <c r="CXN1314" s="1"/>
      <c r="CXO1314" s="1"/>
      <c r="CXP1314" s="1"/>
      <c r="CXQ1314" s="1"/>
      <c r="CXR1314" s="1"/>
      <c r="CXS1314" s="1"/>
      <c r="CXT1314" s="1"/>
      <c r="CXU1314" s="1"/>
      <c r="CXV1314" s="1"/>
      <c r="CXW1314" s="1"/>
      <c r="CXX1314" s="1"/>
      <c r="CXY1314" s="1"/>
      <c r="CXZ1314" s="1"/>
      <c r="CYA1314" s="1"/>
      <c r="CYB1314" s="1"/>
      <c r="CYC1314" s="1"/>
      <c r="CYD1314" s="1"/>
      <c r="CYE1314" s="1"/>
      <c r="CYF1314" s="1"/>
      <c r="CYG1314" s="1"/>
      <c r="CYH1314" s="1"/>
      <c r="CYI1314" s="1"/>
      <c r="CYJ1314" s="1"/>
      <c r="CYK1314" s="1"/>
      <c r="CYL1314" s="1"/>
      <c r="CYM1314" s="1"/>
      <c r="CYN1314" s="1"/>
      <c r="CYO1314" s="1"/>
      <c r="CYP1314" s="1"/>
      <c r="CYQ1314" s="1"/>
      <c r="CYR1314" s="1"/>
      <c r="CYS1314" s="1"/>
      <c r="CYT1314" s="1"/>
      <c r="CYU1314" s="1"/>
      <c r="CYV1314" s="1"/>
      <c r="CYW1314" s="1"/>
      <c r="CYX1314" s="1"/>
      <c r="CYY1314" s="1"/>
      <c r="CYZ1314" s="1"/>
      <c r="CZA1314" s="1"/>
      <c r="CZB1314" s="1"/>
      <c r="CZC1314" s="1"/>
      <c r="CZD1314" s="1"/>
      <c r="CZE1314" s="1"/>
      <c r="CZF1314" s="1"/>
      <c r="CZG1314" s="1"/>
      <c r="CZH1314" s="1"/>
      <c r="CZI1314" s="1"/>
      <c r="CZJ1314" s="1"/>
      <c r="CZK1314" s="1"/>
      <c r="CZL1314" s="1"/>
      <c r="CZM1314" s="1"/>
      <c r="CZN1314" s="1"/>
      <c r="CZO1314" s="1"/>
      <c r="CZP1314" s="1"/>
      <c r="CZQ1314" s="1"/>
      <c r="CZR1314" s="1"/>
      <c r="CZS1314" s="1"/>
      <c r="CZT1314" s="1"/>
      <c r="CZU1314" s="1"/>
      <c r="CZV1314" s="1"/>
      <c r="CZW1314" s="1"/>
      <c r="CZX1314" s="1"/>
      <c r="CZY1314" s="1"/>
      <c r="CZZ1314" s="1"/>
      <c r="DAA1314" s="1"/>
      <c r="DAB1314" s="1"/>
      <c r="DAC1314" s="1"/>
      <c r="DAD1314" s="1"/>
      <c r="DAE1314" s="1"/>
      <c r="DAF1314" s="1"/>
      <c r="DAG1314" s="1"/>
      <c r="DAH1314" s="1"/>
      <c r="DAI1314" s="1"/>
      <c r="DAJ1314" s="1"/>
      <c r="DAK1314" s="1"/>
      <c r="DAL1314" s="1"/>
      <c r="DAM1314" s="1"/>
      <c r="DAN1314" s="1"/>
      <c r="DAO1314" s="1"/>
      <c r="DAP1314" s="1"/>
      <c r="DAQ1314" s="1"/>
      <c r="DAR1314" s="1"/>
      <c r="DAS1314" s="1"/>
      <c r="DAT1314" s="1"/>
      <c r="DAU1314" s="1"/>
      <c r="DAV1314" s="1"/>
      <c r="DAW1314" s="1"/>
      <c r="DAX1314" s="1"/>
      <c r="DAY1314" s="1"/>
      <c r="DAZ1314" s="1"/>
      <c r="DBA1314" s="1"/>
      <c r="DBB1314" s="1"/>
      <c r="DBC1314" s="1"/>
      <c r="DBD1314" s="1"/>
      <c r="DBE1314" s="1"/>
      <c r="DBF1314" s="1"/>
      <c r="DBG1314" s="1"/>
      <c r="DBH1314" s="1"/>
      <c r="DBI1314" s="1"/>
      <c r="DBJ1314" s="1"/>
      <c r="DBK1314" s="1"/>
      <c r="DBL1314" s="1"/>
      <c r="DBM1314" s="1"/>
      <c r="DBN1314" s="1"/>
      <c r="DBO1314" s="1"/>
      <c r="DBP1314" s="1"/>
      <c r="DBQ1314" s="1"/>
      <c r="DBR1314" s="1"/>
      <c r="DBS1314" s="1"/>
      <c r="DBT1314" s="1"/>
      <c r="DBU1314" s="1"/>
      <c r="DBV1314" s="1"/>
      <c r="DBW1314" s="1"/>
      <c r="DBX1314" s="1"/>
      <c r="DBY1314" s="1"/>
      <c r="DBZ1314" s="1"/>
      <c r="DCA1314" s="1"/>
      <c r="DCB1314" s="1"/>
      <c r="DCC1314" s="1"/>
      <c r="DCD1314" s="1"/>
      <c r="DCE1314" s="1"/>
      <c r="DCF1314" s="1"/>
      <c r="DCG1314" s="1"/>
      <c r="DCH1314" s="1"/>
      <c r="DCI1314" s="1"/>
      <c r="DCJ1314" s="1"/>
      <c r="DCK1314" s="1"/>
      <c r="DCL1314" s="1"/>
      <c r="DCM1314" s="1"/>
      <c r="DCN1314" s="1"/>
      <c r="DCO1314" s="1"/>
      <c r="DCP1314" s="1"/>
      <c r="DCQ1314" s="1"/>
      <c r="DCR1314" s="1"/>
      <c r="DCS1314" s="1"/>
      <c r="DCT1314" s="1"/>
      <c r="DCU1314" s="1"/>
      <c r="DCV1314" s="1"/>
      <c r="DCW1314" s="1"/>
      <c r="DCX1314" s="1"/>
      <c r="DCY1314" s="1"/>
      <c r="DCZ1314" s="1"/>
      <c r="DDA1314" s="1"/>
      <c r="DDB1314" s="1"/>
      <c r="DDC1314" s="1"/>
      <c r="DDD1314" s="1"/>
      <c r="DDE1314" s="1"/>
      <c r="DDF1314" s="1"/>
      <c r="DDG1314" s="1"/>
      <c r="DDH1314" s="1"/>
      <c r="DDI1314" s="1"/>
      <c r="DDJ1314" s="1"/>
      <c r="DDK1314" s="1"/>
      <c r="DDL1314" s="1"/>
      <c r="DDM1314" s="1"/>
      <c r="DDN1314" s="1"/>
      <c r="DDO1314" s="1"/>
      <c r="DDP1314" s="1"/>
      <c r="DDQ1314" s="1"/>
      <c r="DDR1314" s="1"/>
      <c r="DDS1314" s="1"/>
      <c r="DDT1314" s="1"/>
      <c r="DDU1314" s="1"/>
      <c r="DDV1314" s="1"/>
      <c r="DDW1314" s="1"/>
      <c r="DDX1314" s="1"/>
      <c r="DDY1314" s="1"/>
      <c r="DDZ1314" s="1"/>
      <c r="DEA1314" s="1"/>
      <c r="DEB1314" s="1"/>
      <c r="DEC1314" s="1"/>
      <c r="DED1314" s="1"/>
      <c r="DEE1314" s="1"/>
      <c r="DEF1314" s="1"/>
      <c r="DEG1314" s="1"/>
      <c r="DEH1314" s="1"/>
      <c r="DEI1314" s="1"/>
      <c r="DEJ1314" s="1"/>
      <c r="DEK1314" s="1"/>
      <c r="DEL1314" s="1"/>
      <c r="DEM1314" s="1"/>
      <c r="DEN1314" s="1"/>
      <c r="DEO1314" s="1"/>
      <c r="DEP1314" s="1"/>
      <c r="DEQ1314" s="1"/>
      <c r="DER1314" s="1"/>
      <c r="DES1314" s="1"/>
      <c r="DET1314" s="1"/>
      <c r="DEU1314" s="1"/>
      <c r="DEV1314" s="1"/>
      <c r="DEW1314" s="1"/>
      <c r="DEX1314" s="1"/>
      <c r="DEY1314" s="1"/>
      <c r="DEZ1314" s="1"/>
      <c r="DFA1314" s="1"/>
      <c r="DFB1314" s="1"/>
      <c r="DFC1314" s="1"/>
      <c r="DFD1314" s="1"/>
      <c r="DFE1314" s="1"/>
      <c r="DFF1314" s="1"/>
      <c r="DFG1314" s="1"/>
      <c r="DFH1314" s="1"/>
      <c r="DFI1314" s="1"/>
      <c r="DFJ1314" s="1"/>
      <c r="DFK1314" s="1"/>
      <c r="DFL1314" s="1"/>
      <c r="DFM1314" s="1"/>
      <c r="DFN1314" s="1"/>
      <c r="DFO1314" s="1"/>
      <c r="DFP1314" s="1"/>
      <c r="DFQ1314" s="1"/>
      <c r="DFR1314" s="1"/>
      <c r="DFS1314" s="1"/>
      <c r="DFT1314" s="1"/>
      <c r="DFU1314" s="1"/>
      <c r="DFV1314" s="1"/>
      <c r="DFW1314" s="1"/>
      <c r="DFX1314" s="1"/>
      <c r="DFY1314" s="1"/>
      <c r="DFZ1314" s="1"/>
      <c r="DGA1314" s="1"/>
      <c r="DGB1314" s="1"/>
      <c r="DGC1314" s="1"/>
      <c r="DGD1314" s="1"/>
      <c r="DGE1314" s="1"/>
      <c r="DGF1314" s="1"/>
      <c r="DGG1314" s="1"/>
      <c r="DGH1314" s="1"/>
      <c r="DGI1314" s="1"/>
      <c r="DGJ1314" s="1"/>
      <c r="DGK1314" s="1"/>
      <c r="DGL1314" s="1"/>
      <c r="DGM1314" s="1"/>
      <c r="DGN1314" s="1"/>
      <c r="DGO1314" s="1"/>
      <c r="DGP1314" s="1"/>
      <c r="DGQ1314" s="1"/>
      <c r="DGR1314" s="1"/>
      <c r="DGS1314" s="1"/>
      <c r="DGT1314" s="1"/>
      <c r="DGU1314" s="1"/>
      <c r="DGV1314" s="1"/>
      <c r="DGW1314" s="1"/>
      <c r="DGX1314" s="1"/>
      <c r="DGY1314" s="1"/>
      <c r="DGZ1314" s="1"/>
      <c r="DHA1314" s="1"/>
      <c r="DHB1314" s="1"/>
      <c r="DHC1314" s="1"/>
      <c r="DHD1314" s="1"/>
      <c r="DHE1314" s="1"/>
      <c r="DHF1314" s="1"/>
      <c r="DHG1314" s="1"/>
      <c r="DHH1314" s="1"/>
      <c r="DHI1314" s="1"/>
      <c r="DHJ1314" s="1"/>
      <c r="DHK1314" s="1"/>
      <c r="DHL1314" s="1"/>
      <c r="DHM1314" s="1"/>
      <c r="DHN1314" s="1"/>
      <c r="DHO1314" s="1"/>
      <c r="DHP1314" s="1"/>
      <c r="DHQ1314" s="1"/>
      <c r="DHR1314" s="1"/>
      <c r="DHS1314" s="1"/>
      <c r="DHT1314" s="1"/>
      <c r="DHU1314" s="1"/>
      <c r="DHV1314" s="1"/>
      <c r="DHW1314" s="1"/>
      <c r="DHX1314" s="1"/>
      <c r="DHY1314" s="1"/>
      <c r="DHZ1314" s="1"/>
      <c r="DIA1314" s="1"/>
      <c r="DIB1314" s="1"/>
      <c r="DIC1314" s="1"/>
      <c r="DID1314" s="1"/>
      <c r="DIE1314" s="1"/>
      <c r="DIF1314" s="1"/>
      <c r="DIG1314" s="1"/>
      <c r="DIH1314" s="1"/>
      <c r="DII1314" s="1"/>
      <c r="DIJ1314" s="1"/>
      <c r="DIK1314" s="1"/>
      <c r="DIL1314" s="1"/>
      <c r="DIM1314" s="1"/>
      <c r="DIN1314" s="1"/>
      <c r="DIO1314" s="1"/>
      <c r="DIP1314" s="1"/>
      <c r="DIQ1314" s="1"/>
      <c r="DIR1314" s="1"/>
      <c r="DIS1314" s="1"/>
      <c r="DIT1314" s="1"/>
      <c r="DIU1314" s="1"/>
      <c r="DIV1314" s="1"/>
      <c r="DIW1314" s="1"/>
      <c r="DIX1314" s="1"/>
      <c r="DIY1314" s="1"/>
      <c r="DIZ1314" s="1"/>
      <c r="DJA1314" s="1"/>
      <c r="DJB1314" s="1"/>
      <c r="DJC1314" s="1"/>
      <c r="DJD1314" s="1"/>
      <c r="DJE1314" s="1"/>
      <c r="DJF1314" s="1"/>
      <c r="DJG1314" s="1"/>
      <c r="DJH1314" s="1"/>
      <c r="DJI1314" s="1"/>
      <c r="DJJ1314" s="1"/>
      <c r="DJK1314" s="1"/>
      <c r="DJL1314" s="1"/>
      <c r="DJM1314" s="1"/>
      <c r="DJN1314" s="1"/>
      <c r="DJO1314" s="1"/>
      <c r="DJP1314" s="1"/>
      <c r="DJQ1314" s="1"/>
      <c r="DJR1314" s="1"/>
      <c r="DJS1314" s="1"/>
      <c r="DJT1314" s="1"/>
      <c r="DJU1314" s="1"/>
      <c r="DJV1314" s="1"/>
      <c r="DJW1314" s="1"/>
      <c r="DJX1314" s="1"/>
      <c r="DJY1314" s="1"/>
      <c r="DJZ1314" s="1"/>
      <c r="DKA1314" s="1"/>
      <c r="DKB1314" s="1"/>
      <c r="DKC1314" s="1"/>
      <c r="DKD1314" s="1"/>
      <c r="DKE1314" s="1"/>
      <c r="DKF1314" s="1"/>
      <c r="DKG1314" s="1"/>
      <c r="DKH1314" s="1"/>
      <c r="DKI1314" s="1"/>
      <c r="DKJ1314" s="1"/>
      <c r="DKK1314" s="1"/>
      <c r="DKL1314" s="1"/>
      <c r="DKM1314" s="1"/>
      <c r="DKN1314" s="1"/>
      <c r="DKO1314" s="1"/>
      <c r="DKP1314" s="1"/>
      <c r="DKQ1314" s="1"/>
      <c r="DKR1314" s="1"/>
      <c r="DKS1314" s="1"/>
      <c r="DKT1314" s="1"/>
      <c r="DKU1314" s="1"/>
      <c r="DKV1314" s="1"/>
      <c r="DKW1314" s="1"/>
      <c r="DKX1314" s="1"/>
      <c r="DKY1314" s="1"/>
      <c r="DKZ1314" s="1"/>
      <c r="DLA1314" s="1"/>
      <c r="DLB1314" s="1"/>
      <c r="DLC1314" s="1"/>
      <c r="DLD1314" s="1"/>
      <c r="DLE1314" s="1"/>
      <c r="DLF1314" s="1"/>
      <c r="DLG1314" s="1"/>
      <c r="DLH1314" s="1"/>
      <c r="DLI1314" s="1"/>
      <c r="DLJ1314" s="1"/>
      <c r="DLK1314" s="1"/>
      <c r="DLL1314" s="1"/>
      <c r="DLM1314" s="1"/>
      <c r="DLN1314" s="1"/>
      <c r="DLO1314" s="1"/>
      <c r="DLP1314" s="1"/>
      <c r="DLQ1314" s="1"/>
      <c r="DLR1314" s="1"/>
      <c r="DLS1314" s="1"/>
      <c r="DLT1314" s="1"/>
      <c r="DLU1314" s="1"/>
      <c r="DLV1314" s="1"/>
      <c r="DLW1314" s="1"/>
      <c r="DLX1314" s="1"/>
      <c r="DLY1314" s="1"/>
      <c r="DLZ1314" s="1"/>
      <c r="DMA1314" s="1"/>
      <c r="DMB1314" s="1"/>
      <c r="DMC1314" s="1"/>
      <c r="DMD1314" s="1"/>
      <c r="DME1314" s="1"/>
      <c r="DMF1314" s="1"/>
      <c r="DMG1314" s="1"/>
      <c r="DMH1314" s="1"/>
      <c r="DMI1314" s="1"/>
      <c r="DMJ1314" s="1"/>
      <c r="DMK1314" s="1"/>
      <c r="DML1314" s="1"/>
      <c r="DMM1314" s="1"/>
      <c r="DMN1314" s="1"/>
      <c r="DMO1314" s="1"/>
      <c r="DMP1314" s="1"/>
      <c r="DMQ1314" s="1"/>
      <c r="DMR1314" s="1"/>
      <c r="DMS1314" s="1"/>
      <c r="DMT1314" s="1"/>
      <c r="DMU1314" s="1"/>
      <c r="DMV1314" s="1"/>
      <c r="DMW1314" s="1"/>
      <c r="DMX1314" s="1"/>
      <c r="DMY1314" s="1"/>
      <c r="DMZ1314" s="1"/>
      <c r="DNA1314" s="1"/>
      <c r="DNB1314" s="1"/>
      <c r="DNC1314" s="1"/>
      <c r="DND1314" s="1"/>
      <c r="DNE1314" s="1"/>
      <c r="DNF1314" s="1"/>
      <c r="DNG1314" s="1"/>
      <c r="DNH1314" s="1"/>
      <c r="DNI1314" s="1"/>
      <c r="DNJ1314" s="1"/>
      <c r="DNK1314" s="1"/>
      <c r="DNL1314" s="1"/>
      <c r="DNM1314" s="1"/>
      <c r="DNN1314" s="1"/>
      <c r="DNO1314" s="1"/>
      <c r="DNP1314" s="1"/>
      <c r="DNQ1314" s="1"/>
      <c r="DNR1314" s="1"/>
      <c r="DNS1314" s="1"/>
      <c r="DNT1314" s="1"/>
      <c r="DNU1314" s="1"/>
      <c r="DNV1314" s="1"/>
      <c r="DNW1314" s="1"/>
      <c r="DNX1314" s="1"/>
      <c r="DNY1314" s="1"/>
      <c r="DNZ1314" s="1"/>
      <c r="DOA1314" s="1"/>
      <c r="DOB1314" s="1"/>
      <c r="DOC1314" s="1"/>
      <c r="DOD1314" s="1"/>
      <c r="DOE1314" s="1"/>
      <c r="DOF1314" s="1"/>
      <c r="DOG1314" s="1"/>
      <c r="DOH1314" s="1"/>
      <c r="DOI1314" s="1"/>
      <c r="DOJ1314" s="1"/>
      <c r="DOK1314" s="1"/>
      <c r="DOL1314" s="1"/>
      <c r="DOM1314" s="1"/>
      <c r="DON1314" s="1"/>
      <c r="DOO1314" s="1"/>
      <c r="DOP1314" s="1"/>
      <c r="DOQ1314" s="1"/>
      <c r="DOR1314" s="1"/>
      <c r="DOS1314" s="1"/>
      <c r="DOT1314" s="1"/>
      <c r="DOU1314" s="1"/>
      <c r="DOV1314" s="1"/>
      <c r="DOW1314" s="1"/>
      <c r="DOX1314" s="1"/>
      <c r="DOY1314" s="1"/>
      <c r="DOZ1314" s="1"/>
      <c r="DPA1314" s="1"/>
      <c r="DPB1314" s="1"/>
      <c r="DPC1314" s="1"/>
      <c r="DPD1314" s="1"/>
      <c r="DPE1314" s="1"/>
      <c r="DPF1314" s="1"/>
      <c r="DPG1314" s="1"/>
      <c r="DPH1314" s="1"/>
      <c r="DPI1314" s="1"/>
      <c r="DPJ1314" s="1"/>
      <c r="DPK1314" s="1"/>
      <c r="DPL1314" s="1"/>
      <c r="DPM1314" s="1"/>
      <c r="DPN1314" s="1"/>
      <c r="DPO1314" s="1"/>
      <c r="DPP1314" s="1"/>
      <c r="DPQ1314" s="1"/>
      <c r="DPR1314" s="1"/>
      <c r="DPS1314" s="1"/>
      <c r="DPT1314" s="1"/>
      <c r="DPU1314" s="1"/>
      <c r="DPV1314" s="1"/>
      <c r="DPW1314" s="1"/>
      <c r="DPX1314" s="1"/>
      <c r="DPY1314" s="1"/>
      <c r="DPZ1314" s="1"/>
      <c r="DQA1314" s="1"/>
      <c r="DQB1314" s="1"/>
      <c r="DQC1314" s="1"/>
      <c r="DQD1314" s="1"/>
      <c r="DQE1314" s="1"/>
      <c r="DQF1314" s="1"/>
      <c r="DQG1314" s="1"/>
      <c r="DQH1314" s="1"/>
      <c r="DQI1314" s="1"/>
      <c r="DQJ1314" s="1"/>
      <c r="DQK1314" s="1"/>
      <c r="DQL1314" s="1"/>
      <c r="DQM1314" s="1"/>
      <c r="DQN1314" s="1"/>
      <c r="DQO1314" s="1"/>
      <c r="DQP1314" s="1"/>
      <c r="DQQ1314" s="1"/>
      <c r="DQR1314" s="1"/>
      <c r="DQS1314" s="1"/>
      <c r="DQT1314" s="1"/>
      <c r="DQU1314" s="1"/>
      <c r="DQV1314" s="1"/>
      <c r="DQW1314" s="1"/>
      <c r="DQX1314" s="1"/>
      <c r="DQY1314" s="1"/>
      <c r="DQZ1314" s="1"/>
      <c r="DRA1314" s="1"/>
      <c r="DRB1314" s="1"/>
      <c r="DRC1314" s="1"/>
      <c r="DRD1314" s="1"/>
      <c r="DRE1314" s="1"/>
      <c r="DRF1314" s="1"/>
      <c r="DRG1314" s="1"/>
      <c r="DRH1314" s="1"/>
      <c r="DRI1314" s="1"/>
      <c r="DRJ1314" s="1"/>
      <c r="DRK1314" s="1"/>
      <c r="DRL1314" s="1"/>
      <c r="DRM1314" s="1"/>
      <c r="DRN1314" s="1"/>
      <c r="DRO1314" s="1"/>
      <c r="DRP1314" s="1"/>
      <c r="DRQ1314" s="1"/>
      <c r="DRR1314" s="1"/>
      <c r="DRS1314" s="1"/>
      <c r="DRT1314" s="1"/>
      <c r="DRU1314" s="1"/>
      <c r="DRV1314" s="1"/>
      <c r="DRW1314" s="1"/>
      <c r="DRX1314" s="1"/>
      <c r="DRY1314" s="1"/>
      <c r="DRZ1314" s="1"/>
      <c r="DSA1314" s="1"/>
      <c r="DSB1314" s="1"/>
      <c r="DSC1314" s="1"/>
      <c r="DSD1314" s="1"/>
      <c r="DSE1314" s="1"/>
      <c r="DSF1314" s="1"/>
      <c r="DSG1314" s="1"/>
      <c r="DSH1314" s="1"/>
      <c r="DSI1314" s="1"/>
      <c r="DSJ1314" s="1"/>
      <c r="DSK1314" s="1"/>
      <c r="DSL1314" s="1"/>
      <c r="DSM1314" s="1"/>
      <c r="DSN1314" s="1"/>
      <c r="DSO1314" s="1"/>
      <c r="DSP1314" s="1"/>
      <c r="DSQ1314" s="1"/>
      <c r="DSR1314" s="1"/>
      <c r="DSS1314" s="1"/>
      <c r="DST1314" s="1"/>
      <c r="DSU1314" s="1"/>
      <c r="DSV1314" s="1"/>
      <c r="DSW1314" s="1"/>
      <c r="DSX1314" s="1"/>
      <c r="DSY1314" s="1"/>
      <c r="DSZ1314" s="1"/>
      <c r="DTA1314" s="1"/>
      <c r="DTB1314" s="1"/>
      <c r="DTC1314" s="1"/>
      <c r="DTD1314" s="1"/>
      <c r="DTE1314" s="1"/>
      <c r="DTF1314" s="1"/>
      <c r="DTG1314" s="1"/>
      <c r="DTH1314" s="1"/>
      <c r="DTI1314" s="1"/>
      <c r="DTJ1314" s="1"/>
      <c r="DTK1314" s="1"/>
      <c r="DTL1314" s="1"/>
      <c r="DTM1314" s="1"/>
      <c r="DTN1314" s="1"/>
      <c r="DTO1314" s="1"/>
      <c r="DTP1314" s="1"/>
      <c r="DTQ1314" s="1"/>
      <c r="DTR1314" s="1"/>
      <c r="DTS1314" s="1"/>
      <c r="DTT1314" s="1"/>
      <c r="DTU1314" s="1"/>
      <c r="DTV1314" s="1"/>
      <c r="DTW1314" s="1"/>
      <c r="DTX1314" s="1"/>
      <c r="DTY1314" s="1"/>
      <c r="DTZ1314" s="1"/>
      <c r="DUA1314" s="1"/>
      <c r="DUB1314" s="1"/>
      <c r="DUC1314" s="1"/>
      <c r="DUD1314" s="1"/>
      <c r="DUE1314" s="1"/>
      <c r="DUF1314" s="1"/>
      <c r="DUG1314" s="1"/>
      <c r="DUH1314" s="1"/>
      <c r="DUI1314" s="1"/>
      <c r="DUJ1314" s="1"/>
      <c r="DUK1314" s="1"/>
      <c r="DUL1314" s="1"/>
      <c r="DUM1314" s="1"/>
      <c r="DUN1314" s="1"/>
      <c r="DUO1314" s="1"/>
      <c r="DUP1314" s="1"/>
      <c r="DUQ1314" s="1"/>
      <c r="DUR1314" s="1"/>
      <c r="DUS1314" s="1"/>
      <c r="DUT1314" s="1"/>
      <c r="DUU1314" s="1"/>
      <c r="DUV1314" s="1"/>
      <c r="DUW1314" s="1"/>
      <c r="DUX1314" s="1"/>
      <c r="DUY1314" s="1"/>
      <c r="DUZ1314" s="1"/>
      <c r="DVA1314" s="1"/>
      <c r="DVB1314" s="1"/>
      <c r="DVC1314" s="1"/>
      <c r="DVD1314" s="1"/>
      <c r="DVE1314" s="1"/>
      <c r="DVF1314" s="1"/>
      <c r="DVG1314" s="1"/>
      <c r="DVH1314" s="1"/>
      <c r="DVI1314" s="1"/>
      <c r="DVJ1314" s="1"/>
      <c r="DVK1314" s="1"/>
      <c r="DVL1314" s="1"/>
      <c r="DVM1314" s="1"/>
      <c r="DVN1314" s="1"/>
      <c r="DVO1314" s="1"/>
      <c r="DVP1314" s="1"/>
      <c r="DVQ1314" s="1"/>
      <c r="DVR1314" s="1"/>
      <c r="DVS1314" s="1"/>
      <c r="DVT1314" s="1"/>
      <c r="DVU1314" s="1"/>
      <c r="DVV1314" s="1"/>
      <c r="DVW1314" s="1"/>
      <c r="DVX1314" s="1"/>
      <c r="DVY1314" s="1"/>
      <c r="DVZ1314" s="1"/>
      <c r="DWA1314" s="1"/>
      <c r="DWB1314" s="1"/>
      <c r="DWC1314" s="1"/>
      <c r="DWD1314" s="1"/>
      <c r="DWE1314" s="1"/>
      <c r="DWF1314" s="1"/>
      <c r="DWG1314" s="1"/>
      <c r="DWH1314" s="1"/>
      <c r="DWI1314" s="1"/>
      <c r="DWJ1314" s="1"/>
      <c r="DWK1314" s="1"/>
      <c r="DWL1314" s="1"/>
      <c r="DWM1314" s="1"/>
      <c r="DWN1314" s="1"/>
      <c r="DWO1314" s="1"/>
      <c r="DWP1314" s="1"/>
      <c r="DWQ1314" s="1"/>
      <c r="DWR1314" s="1"/>
      <c r="DWS1314" s="1"/>
      <c r="DWT1314" s="1"/>
      <c r="DWU1314" s="1"/>
      <c r="DWV1314" s="1"/>
      <c r="DWW1314" s="1"/>
      <c r="DWX1314" s="1"/>
      <c r="DWY1314" s="1"/>
      <c r="DWZ1314" s="1"/>
      <c r="DXA1314" s="1"/>
      <c r="DXB1314" s="1"/>
      <c r="DXC1314" s="1"/>
      <c r="DXD1314" s="1"/>
      <c r="DXE1314" s="1"/>
      <c r="DXF1314" s="1"/>
      <c r="DXG1314" s="1"/>
      <c r="DXH1314" s="1"/>
      <c r="DXI1314" s="1"/>
      <c r="DXJ1314" s="1"/>
      <c r="DXK1314" s="1"/>
      <c r="DXL1314" s="1"/>
      <c r="DXM1314" s="1"/>
      <c r="DXN1314" s="1"/>
      <c r="DXO1314" s="1"/>
      <c r="DXP1314" s="1"/>
      <c r="DXQ1314" s="1"/>
      <c r="DXR1314" s="1"/>
      <c r="DXS1314" s="1"/>
      <c r="DXT1314" s="1"/>
      <c r="DXU1314" s="1"/>
      <c r="DXV1314" s="1"/>
      <c r="DXW1314" s="1"/>
      <c r="DXX1314" s="1"/>
      <c r="DXY1314" s="1"/>
      <c r="DXZ1314" s="1"/>
      <c r="DYA1314" s="1"/>
      <c r="DYB1314" s="1"/>
      <c r="DYC1314" s="1"/>
      <c r="DYD1314" s="1"/>
      <c r="DYE1314" s="1"/>
      <c r="DYF1314" s="1"/>
      <c r="DYG1314" s="1"/>
      <c r="DYH1314" s="1"/>
      <c r="DYI1314" s="1"/>
      <c r="DYJ1314" s="1"/>
      <c r="DYK1314" s="1"/>
      <c r="DYL1314" s="1"/>
      <c r="DYM1314" s="1"/>
      <c r="DYN1314" s="1"/>
      <c r="DYO1314" s="1"/>
      <c r="DYP1314" s="1"/>
      <c r="DYQ1314" s="1"/>
      <c r="DYR1314" s="1"/>
      <c r="DYS1314" s="1"/>
      <c r="DYT1314" s="1"/>
      <c r="DYU1314" s="1"/>
      <c r="DYV1314" s="1"/>
      <c r="DYW1314" s="1"/>
      <c r="DYX1314" s="1"/>
      <c r="DYY1314" s="1"/>
      <c r="DYZ1314" s="1"/>
      <c r="DZA1314" s="1"/>
      <c r="DZB1314" s="1"/>
      <c r="DZC1314" s="1"/>
      <c r="DZD1314" s="1"/>
      <c r="DZE1314" s="1"/>
      <c r="DZF1314" s="1"/>
      <c r="DZG1314" s="1"/>
      <c r="DZH1314" s="1"/>
      <c r="DZI1314" s="1"/>
      <c r="DZJ1314" s="1"/>
      <c r="DZK1314" s="1"/>
      <c r="DZL1314" s="1"/>
      <c r="DZM1314" s="1"/>
      <c r="DZN1314" s="1"/>
      <c r="DZO1314" s="1"/>
      <c r="DZP1314" s="1"/>
      <c r="DZQ1314" s="1"/>
      <c r="DZR1314" s="1"/>
      <c r="DZS1314" s="1"/>
      <c r="DZT1314" s="1"/>
      <c r="DZU1314" s="1"/>
      <c r="DZV1314" s="1"/>
      <c r="DZW1314" s="1"/>
      <c r="DZX1314" s="1"/>
      <c r="DZY1314" s="1"/>
      <c r="DZZ1314" s="1"/>
      <c r="EAA1314" s="1"/>
      <c r="EAB1314" s="1"/>
      <c r="EAC1314" s="1"/>
      <c r="EAD1314" s="1"/>
      <c r="EAE1314" s="1"/>
      <c r="EAF1314" s="1"/>
      <c r="EAG1314" s="1"/>
      <c r="EAH1314" s="1"/>
      <c r="EAI1314" s="1"/>
      <c r="EAJ1314" s="1"/>
      <c r="EAK1314" s="1"/>
      <c r="EAL1314" s="1"/>
      <c r="EAM1314" s="1"/>
      <c r="EAN1314" s="1"/>
      <c r="EAO1314" s="1"/>
      <c r="EAP1314" s="1"/>
      <c r="EAQ1314" s="1"/>
      <c r="EAR1314" s="1"/>
      <c r="EAS1314" s="1"/>
      <c r="EAT1314" s="1"/>
      <c r="EAU1314" s="1"/>
      <c r="EAV1314" s="1"/>
      <c r="EAW1314" s="1"/>
      <c r="EAX1314" s="1"/>
      <c r="EAY1314" s="1"/>
      <c r="EAZ1314" s="1"/>
      <c r="EBA1314" s="1"/>
      <c r="EBB1314" s="1"/>
      <c r="EBC1314" s="1"/>
      <c r="EBD1314" s="1"/>
      <c r="EBE1314" s="1"/>
      <c r="EBF1314" s="1"/>
      <c r="EBG1314" s="1"/>
      <c r="EBH1314" s="1"/>
      <c r="EBI1314" s="1"/>
      <c r="EBJ1314" s="1"/>
      <c r="EBK1314" s="1"/>
      <c r="EBL1314" s="1"/>
      <c r="EBM1314" s="1"/>
      <c r="EBN1314" s="1"/>
      <c r="EBO1314" s="1"/>
      <c r="EBP1314" s="1"/>
      <c r="EBQ1314" s="1"/>
      <c r="EBR1314" s="1"/>
      <c r="EBS1314" s="1"/>
      <c r="EBT1314" s="1"/>
      <c r="EBU1314" s="1"/>
      <c r="EBV1314" s="1"/>
      <c r="EBW1314" s="1"/>
      <c r="EBX1314" s="1"/>
      <c r="EBY1314" s="1"/>
      <c r="EBZ1314" s="1"/>
      <c r="ECA1314" s="1"/>
      <c r="ECB1314" s="1"/>
      <c r="ECC1314" s="1"/>
      <c r="ECD1314" s="1"/>
      <c r="ECE1314" s="1"/>
      <c r="ECF1314" s="1"/>
      <c r="ECG1314" s="1"/>
      <c r="ECH1314" s="1"/>
      <c r="ECI1314" s="1"/>
      <c r="ECJ1314" s="1"/>
      <c r="ECK1314" s="1"/>
      <c r="ECL1314" s="1"/>
      <c r="ECM1314" s="1"/>
      <c r="ECN1314" s="1"/>
      <c r="ECO1314" s="1"/>
      <c r="ECP1314" s="1"/>
      <c r="ECQ1314" s="1"/>
      <c r="ECR1314" s="1"/>
      <c r="ECS1314" s="1"/>
      <c r="ECT1314" s="1"/>
      <c r="ECU1314" s="1"/>
      <c r="ECV1314" s="1"/>
      <c r="ECW1314" s="1"/>
      <c r="ECX1314" s="1"/>
      <c r="ECY1314" s="1"/>
      <c r="ECZ1314" s="1"/>
      <c r="EDA1314" s="1"/>
      <c r="EDB1314" s="1"/>
      <c r="EDC1314" s="1"/>
      <c r="EDD1314" s="1"/>
      <c r="EDE1314" s="1"/>
      <c r="EDF1314" s="1"/>
      <c r="EDG1314" s="1"/>
      <c r="EDH1314" s="1"/>
      <c r="EDI1314" s="1"/>
      <c r="EDJ1314" s="1"/>
      <c r="EDK1314" s="1"/>
      <c r="EDL1314" s="1"/>
      <c r="EDM1314" s="1"/>
      <c r="EDN1314" s="1"/>
      <c r="EDO1314" s="1"/>
      <c r="EDP1314" s="1"/>
      <c r="EDQ1314" s="1"/>
      <c r="EDR1314" s="1"/>
      <c r="EDS1314" s="1"/>
      <c r="EDT1314" s="1"/>
      <c r="EDU1314" s="1"/>
      <c r="EDV1314" s="1"/>
      <c r="EDW1314" s="1"/>
      <c r="EDX1314" s="1"/>
      <c r="EDY1314" s="1"/>
      <c r="EDZ1314" s="1"/>
      <c r="EEA1314" s="1"/>
      <c r="EEB1314" s="1"/>
      <c r="EEC1314" s="1"/>
      <c r="EED1314" s="1"/>
      <c r="EEE1314" s="1"/>
      <c r="EEF1314" s="1"/>
      <c r="EEG1314" s="1"/>
      <c r="EEH1314" s="1"/>
      <c r="EEI1314" s="1"/>
      <c r="EEJ1314" s="1"/>
      <c r="EEK1314" s="1"/>
      <c r="EEL1314" s="1"/>
      <c r="EEM1314" s="1"/>
      <c r="EEN1314" s="1"/>
      <c r="EEO1314" s="1"/>
      <c r="EEP1314" s="1"/>
      <c r="EEQ1314" s="1"/>
      <c r="EER1314" s="1"/>
      <c r="EES1314" s="1"/>
      <c r="EET1314" s="1"/>
      <c r="EEU1314" s="1"/>
      <c r="EEV1314" s="1"/>
      <c r="EEW1314" s="1"/>
      <c r="EEX1314" s="1"/>
      <c r="EEY1314" s="1"/>
      <c r="EEZ1314" s="1"/>
      <c r="EFA1314" s="1"/>
      <c r="EFB1314" s="1"/>
      <c r="EFC1314" s="1"/>
      <c r="EFD1314" s="1"/>
      <c r="EFE1314" s="1"/>
      <c r="EFF1314" s="1"/>
      <c r="EFG1314" s="1"/>
      <c r="EFH1314" s="1"/>
      <c r="EFI1314" s="1"/>
      <c r="EFJ1314" s="1"/>
      <c r="EFK1314" s="1"/>
      <c r="EFL1314" s="1"/>
      <c r="EFM1314" s="1"/>
      <c r="EFN1314" s="1"/>
      <c r="EFO1314" s="1"/>
      <c r="EFP1314" s="1"/>
      <c r="EFQ1314" s="1"/>
      <c r="EFR1314" s="1"/>
      <c r="EFS1314" s="1"/>
      <c r="EFT1314" s="1"/>
      <c r="EFU1314" s="1"/>
      <c r="EFV1314" s="1"/>
      <c r="EFW1314" s="1"/>
      <c r="EFX1314" s="1"/>
      <c r="EFY1314" s="1"/>
      <c r="EFZ1314" s="1"/>
      <c r="EGA1314" s="1"/>
      <c r="EGB1314" s="1"/>
      <c r="EGC1314" s="1"/>
      <c r="EGD1314" s="1"/>
      <c r="EGE1314" s="1"/>
      <c r="EGF1314" s="1"/>
      <c r="EGG1314" s="1"/>
      <c r="EGH1314" s="1"/>
      <c r="EGI1314" s="1"/>
      <c r="EGJ1314" s="1"/>
      <c r="EGK1314" s="1"/>
      <c r="EGL1314" s="1"/>
      <c r="EGM1314" s="1"/>
      <c r="EGN1314" s="1"/>
      <c r="EGO1314" s="1"/>
      <c r="EGP1314" s="1"/>
      <c r="EGQ1314" s="1"/>
      <c r="EGR1314" s="1"/>
      <c r="EGS1314" s="1"/>
      <c r="EGT1314" s="1"/>
      <c r="EGU1314" s="1"/>
      <c r="EGV1314" s="1"/>
      <c r="EGW1314" s="1"/>
      <c r="EGX1314" s="1"/>
      <c r="EGY1314" s="1"/>
      <c r="EGZ1314" s="1"/>
      <c r="EHA1314" s="1"/>
      <c r="EHB1314" s="1"/>
      <c r="EHC1314" s="1"/>
      <c r="EHD1314" s="1"/>
      <c r="EHE1314" s="1"/>
      <c r="EHF1314" s="1"/>
      <c r="EHG1314" s="1"/>
      <c r="EHH1314" s="1"/>
      <c r="EHI1314" s="1"/>
      <c r="EHJ1314" s="1"/>
      <c r="EHK1314" s="1"/>
      <c r="EHL1314" s="1"/>
      <c r="EHM1314" s="1"/>
      <c r="EHN1314" s="1"/>
      <c r="EHO1314" s="1"/>
      <c r="EHP1314" s="1"/>
      <c r="EHQ1314" s="1"/>
      <c r="EHR1314" s="1"/>
      <c r="EHS1314" s="1"/>
      <c r="EHT1314" s="1"/>
      <c r="EHU1314" s="1"/>
      <c r="EHV1314" s="1"/>
      <c r="EHW1314" s="1"/>
      <c r="EHX1314" s="1"/>
      <c r="EHY1314" s="1"/>
      <c r="EHZ1314" s="1"/>
      <c r="EIA1314" s="1"/>
      <c r="EIB1314" s="1"/>
      <c r="EIC1314" s="1"/>
      <c r="EID1314" s="1"/>
      <c r="EIE1314" s="1"/>
      <c r="EIF1314" s="1"/>
      <c r="EIG1314" s="1"/>
      <c r="EIH1314" s="1"/>
      <c r="EII1314" s="1"/>
      <c r="EIJ1314" s="1"/>
      <c r="EIK1314" s="1"/>
      <c r="EIL1314" s="1"/>
      <c r="EIM1314" s="1"/>
      <c r="EIN1314" s="1"/>
      <c r="EIO1314" s="1"/>
      <c r="EIP1314" s="1"/>
      <c r="EIQ1314" s="1"/>
      <c r="EIR1314" s="1"/>
      <c r="EIS1314" s="1"/>
      <c r="EIT1314" s="1"/>
      <c r="EIU1314" s="1"/>
      <c r="EIV1314" s="1"/>
      <c r="EIW1314" s="1"/>
      <c r="EIX1314" s="1"/>
      <c r="EIY1314" s="1"/>
      <c r="EIZ1314" s="1"/>
      <c r="EJA1314" s="1"/>
      <c r="EJB1314" s="1"/>
      <c r="EJC1314" s="1"/>
      <c r="EJD1314" s="1"/>
      <c r="EJE1314" s="1"/>
      <c r="EJF1314" s="1"/>
      <c r="EJG1314" s="1"/>
      <c r="EJH1314" s="1"/>
      <c r="EJI1314" s="1"/>
      <c r="EJJ1314" s="1"/>
      <c r="EJK1314" s="1"/>
      <c r="EJL1314" s="1"/>
      <c r="EJM1314" s="1"/>
      <c r="EJN1314" s="1"/>
      <c r="EJO1314" s="1"/>
      <c r="EJP1314" s="1"/>
      <c r="EJQ1314" s="1"/>
      <c r="EJR1314" s="1"/>
      <c r="EJS1314" s="1"/>
      <c r="EJT1314" s="1"/>
      <c r="EJU1314" s="1"/>
      <c r="EJV1314" s="1"/>
      <c r="EJW1314" s="1"/>
      <c r="EJX1314" s="1"/>
      <c r="EJY1314" s="1"/>
      <c r="EJZ1314" s="1"/>
      <c r="EKA1314" s="1"/>
      <c r="EKB1314" s="1"/>
      <c r="EKC1314" s="1"/>
      <c r="EKD1314" s="1"/>
      <c r="EKE1314" s="1"/>
      <c r="EKF1314" s="1"/>
      <c r="EKG1314" s="1"/>
      <c r="EKH1314" s="1"/>
      <c r="EKI1314" s="1"/>
      <c r="EKJ1314" s="1"/>
      <c r="EKK1314" s="1"/>
      <c r="EKL1314" s="1"/>
      <c r="EKM1314" s="1"/>
      <c r="EKN1314" s="1"/>
      <c r="EKO1314" s="1"/>
      <c r="EKP1314" s="1"/>
      <c r="EKQ1314" s="1"/>
      <c r="EKR1314" s="1"/>
      <c r="EKS1314" s="1"/>
      <c r="EKT1314" s="1"/>
      <c r="EKU1314" s="1"/>
      <c r="EKV1314" s="1"/>
      <c r="EKW1314" s="1"/>
      <c r="EKX1314" s="1"/>
      <c r="EKY1314" s="1"/>
      <c r="EKZ1314" s="1"/>
      <c r="ELA1314" s="1"/>
      <c r="ELB1314" s="1"/>
      <c r="ELC1314" s="1"/>
      <c r="ELD1314" s="1"/>
      <c r="ELE1314" s="1"/>
      <c r="ELF1314" s="1"/>
      <c r="ELG1314" s="1"/>
      <c r="ELH1314" s="1"/>
      <c r="ELI1314" s="1"/>
      <c r="ELJ1314" s="1"/>
      <c r="ELK1314" s="1"/>
      <c r="ELL1314" s="1"/>
      <c r="ELM1314" s="1"/>
      <c r="ELN1314" s="1"/>
      <c r="ELO1314" s="1"/>
      <c r="ELP1314" s="1"/>
      <c r="ELQ1314" s="1"/>
      <c r="ELR1314" s="1"/>
      <c r="ELS1314" s="1"/>
      <c r="ELT1314" s="1"/>
      <c r="ELU1314" s="1"/>
      <c r="ELV1314" s="1"/>
      <c r="ELW1314" s="1"/>
      <c r="ELX1314" s="1"/>
      <c r="ELY1314" s="1"/>
      <c r="ELZ1314" s="1"/>
      <c r="EMA1314" s="1"/>
      <c r="EMB1314" s="1"/>
      <c r="EMC1314" s="1"/>
      <c r="EMD1314" s="1"/>
      <c r="EME1314" s="1"/>
      <c r="EMF1314" s="1"/>
      <c r="EMG1314" s="1"/>
      <c r="EMH1314" s="1"/>
      <c r="EMI1314" s="1"/>
      <c r="EMJ1314" s="1"/>
      <c r="EMK1314" s="1"/>
      <c r="EML1314" s="1"/>
      <c r="EMM1314" s="1"/>
      <c r="EMN1314" s="1"/>
      <c r="EMO1314" s="1"/>
      <c r="EMP1314" s="1"/>
      <c r="EMQ1314" s="1"/>
      <c r="EMR1314" s="1"/>
      <c r="EMS1314" s="1"/>
      <c r="EMT1314" s="1"/>
      <c r="EMU1314" s="1"/>
      <c r="EMV1314" s="1"/>
      <c r="EMW1314" s="1"/>
      <c r="EMX1314" s="1"/>
      <c r="EMY1314" s="1"/>
      <c r="EMZ1314" s="1"/>
      <c r="ENA1314" s="1"/>
      <c r="ENB1314" s="1"/>
      <c r="ENC1314" s="1"/>
      <c r="END1314" s="1"/>
      <c r="ENE1314" s="1"/>
      <c r="ENF1314" s="1"/>
      <c r="ENG1314" s="1"/>
      <c r="ENH1314" s="1"/>
      <c r="ENI1314" s="1"/>
      <c r="ENJ1314" s="1"/>
      <c r="ENK1314" s="1"/>
      <c r="ENL1314" s="1"/>
      <c r="ENM1314" s="1"/>
      <c r="ENN1314" s="1"/>
      <c r="ENO1314" s="1"/>
      <c r="ENP1314" s="1"/>
      <c r="ENQ1314" s="1"/>
      <c r="ENR1314" s="1"/>
      <c r="ENS1314" s="1"/>
      <c r="ENT1314" s="1"/>
      <c r="ENU1314" s="1"/>
      <c r="ENV1314" s="1"/>
      <c r="ENW1314" s="1"/>
      <c r="ENX1314" s="1"/>
      <c r="ENY1314" s="1"/>
      <c r="ENZ1314" s="1"/>
      <c r="EOA1314" s="1"/>
      <c r="EOB1314" s="1"/>
      <c r="EOC1314" s="1"/>
      <c r="EOD1314" s="1"/>
      <c r="EOE1314" s="1"/>
      <c r="EOF1314" s="1"/>
      <c r="EOG1314" s="1"/>
      <c r="EOH1314" s="1"/>
      <c r="EOI1314" s="1"/>
      <c r="EOJ1314" s="1"/>
      <c r="EOK1314" s="1"/>
      <c r="EOL1314" s="1"/>
      <c r="EOM1314" s="1"/>
      <c r="EON1314" s="1"/>
      <c r="EOO1314" s="1"/>
      <c r="EOP1314" s="1"/>
      <c r="EOQ1314" s="1"/>
      <c r="EOR1314" s="1"/>
      <c r="EOS1314" s="1"/>
      <c r="EOT1314" s="1"/>
      <c r="EOU1314" s="1"/>
      <c r="EOV1314" s="1"/>
      <c r="EOW1314" s="1"/>
      <c r="EOX1314" s="1"/>
      <c r="EOY1314" s="1"/>
      <c r="EOZ1314" s="1"/>
      <c r="EPA1314" s="1"/>
      <c r="EPB1314" s="1"/>
      <c r="EPC1314" s="1"/>
      <c r="EPD1314" s="1"/>
      <c r="EPE1314" s="1"/>
      <c r="EPF1314" s="1"/>
      <c r="EPG1314" s="1"/>
      <c r="EPH1314" s="1"/>
      <c r="EPI1314" s="1"/>
      <c r="EPJ1314" s="1"/>
      <c r="EPK1314" s="1"/>
      <c r="EPL1314" s="1"/>
      <c r="EPM1314" s="1"/>
      <c r="EPN1314" s="1"/>
      <c r="EPO1314" s="1"/>
      <c r="EPP1314" s="1"/>
      <c r="EPQ1314" s="1"/>
      <c r="EPR1314" s="1"/>
      <c r="EPS1314" s="1"/>
      <c r="EPT1314" s="1"/>
      <c r="EPU1314" s="1"/>
      <c r="EPV1314" s="1"/>
      <c r="EPW1314" s="1"/>
      <c r="EPX1314" s="1"/>
      <c r="EPY1314" s="1"/>
      <c r="EPZ1314" s="1"/>
      <c r="EQA1314" s="1"/>
      <c r="EQB1314" s="1"/>
      <c r="EQC1314" s="1"/>
      <c r="EQD1314" s="1"/>
      <c r="EQE1314" s="1"/>
      <c r="EQF1314" s="1"/>
      <c r="EQG1314" s="1"/>
      <c r="EQH1314" s="1"/>
      <c r="EQI1314" s="1"/>
      <c r="EQJ1314" s="1"/>
      <c r="EQK1314" s="1"/>
      <c r="EQL1314" s="1"/>
      <c r="EQM1314" s="1"/>
      <c r="EQN1314" s="1"/>
      <c r="EQO1314" s="1"/>
      <c r="EQP1314" s="1"/>
      <c r="EQQ1314" s="1"/>
      <c r="EQR1314" s="1"/>
      <c r="EQS1314" s="1"/>
      <c r="EQT1314" s="1"/>
      <c r="EQU1314" s="1"/>
      <c r="EQV1314" s="1"/>
      <c r="EQW1314" s="1"/>
      <c r="EQX1314" s="1"/>
      <c r="EQY1314" s="1"/>
      <c r="EQZ1314" s="1"/>
      <c r="ERA1314" s="1"/>
      <c r="ERB1314" s="1"/>
      <c r="ERC1314" s="1"/>
      <c r="ERD1314" s="1"/>
      <c r="ERE1314" s="1"/>
      <c r="ERF1314" s="1"/>
      <c r="ERG1314" s="1"/>
      <c r="ERH1314" s="1"/>
      <c r="ERI1314" s="1"/>
      <c r="ERJ1314" s="1"/>
      <c r="ERK1314" s="1"/>
      <c r="ERL1314" s="1"/>
      <c r="ERM1314" s="1"/>
      <c r="ERN1314" s="1"/>
      <c r="ERO1314" s="1"/>
      <c r="ERP1314" s="1"/>
      <c r="ERQ1314" s="1"/>
      <c r="ERR1314" s="1"/>
      <c r="ERS1314" s="1"/>
      <c r="ERT1314" s="1"/>
      <c r="ERU1314" s="1"/>
      <c r="ERV1314" s="1"/>
      <c r="ERW1314" s="1"/>
      <c r="ERX1314" s="1"/>
      <c r="ERY1314" s="1"/>
      <c r="ERZ1314" s="1"/>
      <c r="ESA1314" s="1"/>
      <c r="ESB1314" s="1"/>
      <c r="ESC1314" s="1"/>
      <c r="ESD1314" s="1"/>
      <c r="ESE1314" s="1"/>
      <c r="ESF1314" s="1"/>
      <c r="ESG1314" s="1"/>
      <c r="ESH1314" s="1"/>
      <c r="ESI1314" s="1"/>
      <c r="ESJ1314" s="1"/>
      <c r="ESK1314" s="1"/>
      <c r="ESL1314" s="1"/>
      <c r="ESM1314" s="1"/>
      <c r="ESN1314" s="1"/>
      <c r="ESO1314" s="1"/>
      <c r="ESP1314" s="1"/>
      <c r="ESQ1314" s="1"/>
      <c r="ESR1314" s="1"/>
      <c r="ESS1314" s="1"/>
      <c r="EST1314" s="1"/>
      <c r="ESU1314" s="1"/>
      <c r="ESV1314" s="1"/>
      <c r="ESW1314" s="1"/>
      <c r="ESX1314" s="1"/>
      <c r="ESY1314" s="1"/>
      <c r="ESZ1314" s="1"/>
      <c r="ETA1314" s="1"/>
      <c r="ETB1314" s="1"/>
      <c r="ETC1314" s="1"/>
      <c r="ETD1314" s="1"/>
      <c r="ETE1314" s="1"/>
      <c r="ETF1314" s="1"/>
      <c r="ETG1314" s="1"/>
      <c r="ETH1314" s="1"/>
      <c r="ETI1314" s="1"/>
      <c r="ETJ1314" s="1"/>
      <c r="ETK1314" s="1"/>
      <c r="ETL1314" s="1"/>
      <c r="ETM1314" s="1"/>
      <c r="ETN1314" s="1"/>
      <c r="ETO1314" s="1"/>
      <c r="ETP1314" s="1"/>
      <c r="ETQ1314" s="1"/>
      <c r="ETR1314" s="1"/>
      <c r="ETS1314" s="1"/>
      <c r="ETT1314" s="1"/>
      <c r="ETU1314" s="1"/>
      <c r="ETV1314" s="1"/>
      <c r="ETW1314" s="1"/>
      <c r="ETX1314" s="1"/>
      <c r="ETY1314" s="1"/>
      <c r="ETZ1314" s="1"/>
      <c r="EUA1314" s="1"/>
      <c r="EUB1314" s="1"/>
      <c r="EUC1314" s="1"/>
      <c r="EUD1314" s="1"/>
      <c r="EUE1314" s="1"/>
      <c r="EUF1314" s="1"/>
      <c r="EUG1314" s="1"/>
      <c r="EUH1314" s="1"/>
      <c r="EUI1314" s="1"/>
      <c r="EUJ1314" s="1"/>
      <c r="EUK1314" s="1"/>
      <c r="EUL1314" s="1"/>
      <c r="EUM1314" s="1"/>
      <c r="EUN1314" s="1"/>
      <c r="EUO1314" s="1"/>
      <c r="EUP1314" s="1"/>
      <c r="EUQ1314" s="1"/>
      <c r="EUR1314" s="1"/>
      <c r="EUS1314" s="1"/>
      <c r="EUT1314" s="1"/>
      <c r="EUU1314" s="1"/>
      <c r="EUV1314" s="1"/>
      <c r="EUW1314" s="1"/>
      <c r="EUX1314" s="1"/>
      <c r="EUY1314" s="1"/>
      <c r="EUZ1314" s="1"/>
      <c r="EVA1314" s="1"/>
      <c r="EVB1314" s="1"/>
      <c r="EVC1314" s="1"/>
      <c r="EVD1314" s="1"/>
      <c r="EVE1314" s="1"/>
      <c r="EVF1314" s="1"/>
      <c r="EVG1314" s="1"/>
      <c r="EVH1314" s="1"/>
      <c r="EVI1314" s="1"/>
      <c r="EVJ1314" s="1"/>
      <c r="EVK1314" s="1"/>
      <c r="EVL1314" s="1"/>
      <c r="EVM1314" s="1"/>
      <c r="EVN1314" s="1"/>
      <c r="EVO1314" s="1"/>
      <c r="EVP1314" s="1"/>
      <c r="EVQ1314" s="1"/>
      <c r="EVR1314" s="1"/>
      <c r="EVS1314" s="1"/>
      <c r="EVT1314" s="1"/>
      <c r="EVU1314" s="1"/>
      <c r="EVV1314" s="1"/>
      <c r="EVW1314" s="1"/>
      <c r="EVX1314" s="1"/>
      <c r="EVY1314" s="1"/>
      <c r="EVZ1314" s="1"/>
      <c r="EWA1314" s="1"/>
      <c r="EWB1314" s="1"/>
      <c r="EWC1314" s="1"/>
      <c r="EWD1314" s="1"/>
      <c r="EWE1314" s="1"/>
      <c r="EWF1314" s="1"/>
      <c r="EWG1314" s="1"/>
      <c r="EWH1314" s="1"/>
      <c r="EWI1314" s="1"/>
      <c r="EWJ1314" s="1"/>
      <c r="EWK1314" s="1"/>
      <c r="EWL1314" s="1"/>
      <c r="EWM1314" s="1"/>
      <c r="EWN1314" s="1"/>
      <c r="EWO1314" s="1"/>
      <c r="EWP1314" s="1"/>
      <c r="EWQ1314" s="1"/>
      <c r="EWR1314" s="1"/>
      <c r="EWS1314" s="1"/>
      <c r="EWT1314" s="1"/>
      <c r="EWU1314" s="1"/>
      <c r="EWV1314" s="1"/>
      <c r="EWW1314" s="1"/>
      <c r="EWX1314" s="1"/>
      <c r="EWY1314" s="1"/>
      <c r="EWZ1314" s="1"/>
      <c r="EXA1314" s="1"/>
      <c r="EXB1314" s="1"/>
      <c r="EXC1314" s="1"/>
      <c r="EXD1314" s="1"/>
      <c r="EXE1314" s="1"/>
      <c r="EXF1314" s="1"/>
      <c r="EXG1314" s="1"/>
      <c r="EXH1314" s="1"/>
      <c r="EXI1314" s="1"/>
      <c r="EXJ1314" s="1"/>
      <c r="EXK1314" s="1"/>
      <c r="EXL1314" s="1"/>
      <c r="EXM1314" s="1"/>
      <c r="EXN1314" s="1"/>
      <c r="EXO1314" s="1"/>
      <c r="EXP1314" s="1"/>
      <c r="EXQ1314" s="1"/>
      <c r="EXR1314" s="1"/>
      <c r="EXS1314" s="1"/>
      <c r="EXT1314" s="1"/>
      <c r="EXU1314" s="1"/>
      <c r="EXV1314" s="1"/>
      <c r="EXW1314" s="1"/>
      <c r="EXX1314" s="1"/>
      <c r="EXY1314" s="1"/>
      <c r="EXZ1314" s="1"/>
      <c r="EYA1314" s="1"/>
      <c r="EYB1314" s="1"/>
      <c r="EYC1314" s="1"/>
      <c r="EYD1314" s="1"/>
      <c r="EYE1314" s="1"/>
      <c r="EYF1314" s="1"/>
      <c r="EYG1314" s="1"/>
      <c r="EYH1314" s="1"/>
      <c r="EYI1314" s="1"/>
      <c r="EYJ1314" s="1"/>
      <c r="EYK1314" s="1"/>
      <c r="EYL1314" s="1"/>
      <c r="EYM1314" s="1"/>
      <c r="EYN1314" s="1"/>
      <c r="EYO1314" s="1"/>
      <c r="EYP1314" s="1"/>
      <c r="EYQ1314" s="1"/>
      <c r="EYR1314" s="1"/>
      <c r="EYS1314" s="1"/>
      <c r="EYT1314" s="1"/>
      <c r="EYU1314" s="1"/>
      <c r="EYV1314" s="1"/>
      <c r="EYW1314" s="1"/>
      <c r="EYX1314" s="1"/>
      <c r="EYY1314" s="1"/>
      <c r="EYZ1314" s="1"/>
      <c r="EZA1314" s="1"/>
      <c r="EZB1314" s="1"/>
      <c r="EZC1314" s="1"/>
      <c r="EZD1314" s="1"/>
      <c r="EZE1314" s="1"/>
      <c r="EZF1314" s="1"/>
      <c r="EZG1314" s="1"/>
      <c r="EZH1314" s="1"/>
      <c r="EZI1314" s="1"/>
      <c r="EZJ1314" s="1"/>
      <c r="EZK1314" s="1"/>
      <c r="EZL1314" s="1"/>
      <c r="EZM1314" s="1"/>
      <c r="EZN1314" s="1"/>
      <c r="EZO1314" s="1"/>
      <c r="EZP1314" s="1"/>
      <c r="EZQ1314" s="1"/>
      <c r="EZR1314" s="1"/>
      <c r="EZS1314" s="1"/>
      <c r="EZT1314" s="1"/>
      <c r="EZU1314" s="1"/>
      <c r="EZV1314" s="1"/>
      <c r="EZW1314" s="1"/>
      <c r="EZX1314" s="1"/>
      <c r="EZY1314" s="1"/>
      <c r="EZZ1314" s="1"/>
      <c r="FAA1314" s="1"/>
      <c r="FAB1314" s="1"/>
      <c r="FAC1314" s="1"/>
      <c r="FAD1314" s="1"/>
      <c r="FAE1314" s="1"/>
      <c r="FAF1314" s="1"/>
      <c r="FAG1314" s="1"/>
      <c r="FAH1314" s="1"/>
      <c r="FAI1314" s="1"/>
      <c r="FAJ1314" s="1"/>
      <c r="FAK1314" s="1"/>
      <c r="FAL1314" s="1"/>
      <c r="FAM1314" s="1"/>
      <c r="FAN1314" s="1"/>
      <c r="FAO1314" s="1"/>
      <c r="FAP1314" s="1"/>
      <c r="FAQ1314" s="1"/>
      <c r="FAR1314" s="1"/>
      <c r="FAS1314" s="1"/>
      <c r="FAT1314" s="1"/>
      <c r="FAU1314" s="1"/>
      <c r="FAV1314" s="1"/>
      <c r="FAW1314" s="1"/>
      <c r="FAX1314" s="1"/>
      <c r="FAY1314" s="1"/>
      <c r="FAZ1314" s="1"/>
      <c r="FBA1314" s="1"/>
      <c r="FBB1314" s="1"/>
      <c r="FBC1314" s="1"/>
      <c r="FBD1314" s="1"/>
      <c r="FBE1314" s="1"/>
      <c r="FBF1314" s="1"/>
      <c r="FBG1314" s="1"/>
      <c r="FBH1314" s="1"/>
      <c r="FBI1314" s="1"/>
      <c r="FBJ1314" s="1"/>
      <c r="FBK1314" s="1"/>
      <c r="FBL1314" s="1"/>
      <c r="FBM1314" s="1"/>
      <c r="FBN1314" s="1"/>
      <c r="FBO1314" s="1"/>
      <c r="FBP1314" s="1"/>
      <c r="FBQ1314" s="1"/>
      <c r="FBR1314" s="1"/>
      <c r="FBS1314" s="1"/>
      <c r="FBT1314" s="1"/>
      <c r="FBU1314" s="1"/>
      <c r="FBV1314" s="1"/>
      <c r="FBW1314" s="1"/>
      <c r="FBX1314" s="1"/>
      <c r="FBY1314" s="1"/>
      <c r="FBZ1314" s="1"/>
      <c r="FCA1314" s="1"/>
      <c r="FCB1314" s="1"/>
      <c r="FCC1314" s="1"/>
      <c r="FCD1314" s="1"/>
      <c r="FCE1314" s="1"/>
      <c r="FCF1314" s="1"/>
      <c r="FCG1314" s="1"/>
      <c r="FCH1314" s="1"/>
      <c r="FCI1314" s="1"/>
      <c r="FCJ1314" s="1"/>
      <c r="FCK1314" s="1"/>
      <c r="FCL1314" s="1"/>
      <c r="FCM1314" s="1"/>
      <c r="FCN1314" s="1"/>
      <c r="FCO1314" s="1"/>
      <c r="FCP1314" s="1"/>
      <c r="FCQ1314" s="1"/>
      <c r="FCR1314" s="1"/>
      <c r="FCS1314" s="1"/>
      <c r="FCT1314" s="1"/>
      <c r="FCU1314" s="1"/>
      <c r="FCV1314" s="1"/>
      <c r="FCW1314" s="1"/>
      <c r="FCX1314" s="1"/>
      <c r="FCY1314" s="1"/>
      <c r="FCZ1314" s="1"/>
      <c r="FDA1314" s="1"/>
      <c r="FDB1314" s="1"/>
      <c r="FDC1314" s="1"/>
      <c r="FDD1314" s="1"/>
      <c r="FDE1314" s="1"/>
      <c r="FDF1314" s="1"/>
      <c r="FDG1314" s="1"/>
      <c r="FDH1314" s="1"/>
      <c r="FDI1314" s="1"/>
      <c r="FDJ1314" s="1"/>
      <c r="FDK1314" s="1"/>
      <c r="FDL1314" s="1"/>
      <c r="FDM1314" s="1"/>
      <c r="FDN1314" s="1"/>
      <c r="FDO1314" s="1"/>
      <c r="FDP1314" s="1"/>
      <c r="FDQ1314" s="1"/>
      <c r="FDR1314" s="1"/>
      <c r="FDS1314" s="1"/>
      <c r="FDT1314" s="1"/>
      <c r="FDU1314" s="1"/>
      <c r="FDV1314" s="1"/>
      <c r="FDW1314" s="1"/>
      <c r="FDX1314" s="1"/>
      <c r="FDY1314" s="1"/>
      <c r="FDZ1314" s="1"/>
      <c r="FEA1314" s="1"/>
      <c r="FEB1314" s="1"/>
      <c r="FEC1314" s="1"/>
      <c r="FED1314" s="1"/>
      <c r="FEE1314" s="1"/>
      <c r="FEF1314" s="1"/>
      <c r="FEG1314" s="1"/>
      <c r="FEH1314" s="1"/>
      <c r="FEI1314" s="1"/>
      <c r="FEJ1314" s="1"/>
      <c r="FEK1314" s="1"/>
      <c r="FEL1314" s="1"/>
      <c r="FEM1314" s="1"/>
      <c r="FEN1314" s="1"/>
      <c r="FEO1314" s="1"/>
      <c r="FEP1314" s="1"/>
      <c r="FEQ1314" s="1"/>
      <c r="FER1314" s="1"/>
      <c r="FES1314" s="1"/>
      <c r="FET1314" s="1"/>
      <c r="FEU1314" s="1"/>
      <c r="FEV1314" s="1"/>
      <c r="FEW1314" s="1"/>
      <c r="FEX1314" s="1"/>
      <c r="FEY1314" s="1"/>
      <c r="FEZ1314" s="1"/>
      <c r="FFA1314" s="1"/>
      <c r="FFB1314" s="1"/>
      <c r="FFC1314" s="1"/>
      <c r="FFD1314" s="1"/>
      <c r="FFE1314" s="1"/>
      <c r="FFF1314" s="1"/>
      <c r="FFG1314" s="1"/>
      <c r="FFH1314" s="1"/>
      <c r="FFI1314" s="1"/>
      <c r="FFJ1314" s="1"/>
      <c r="FFK1314" s="1"/>
      <c r="FFL1314" s="1"/>
      <c r="FFM1314" s="1"/>
      <c r="FFN1314" s="1"/>
      <c r="FFO1314" s="1"/>
      <c r="FFP1314" s="1"/>
      <c r="FFQ1314" s="1"/>
      <c r="FFR1314" s="1"/>
      <c r="FFS1314" s="1"/>
      <c r="FFT1314" s="1"/>
      <c r="FFU1314" s="1"/>
      <c r="FFV1314" s="1"/>
      <c r="FFW1314" s="1"/>
      <c r="FFX1314" s="1"/>
      <c r="FFY1314" s="1"/>
      <c r="FFZ1314" s="1"/>
      <c r="FGA1314" s="1"/>
      <c r="FGB1314" s="1"/>
      <c r="FGC1314" s="1"/>
      <c r="FGD1314" s="1"/>
      <c r="FGE1314" s="1"/>
      <c r="FGF1314" s="1"/>
      <c r="FGG1314" s="1"/>
      <c r="FGH1314" s="1"/>
      <c r="FGI1314" s="1"/>
      <c r="FGJ1314" s="1"/>
      <c r="FGK1314" s="1"/>
      <c r="FGL1314" s="1"/>
      <c r="FGM1314" s="1"/>
      <c r="FGN1314" s="1"/>
      <c r="FGO1314" s="1"/>
      <c r="FGP1314" s="1"/>
      <c r="FGQ1314" s="1"/>
      <c r="FGR1314" s="1"/>
      <c r="FGS1314" s="1"/>
      <c r="FGT1314" s="1"/>
      <c r="FGU1314" s="1"/>
      <c r="FGV1314" s="1"/>
      <c r="FGW1314" s="1"/>
      <c r="FGX1314" s="1"/>
      <c r="FGY1314" s="1"/>
      <c r="FGZ1314" s="1"/>
      <c r="FHA1314" s="1"/>
      <c r="FHB1314" s="1"/>
      <c r="FHC1314" s="1"/>
      <c r="FHD1314" s="1"/>
      <c r="FHE1314" s="1"/>
      <c r="FHF1314" s="1"/>
      <c r="FHG1314" s="1"/>
      <c r="FHH1314" s="1"/>
      <c r="FHI1314" s="1"/>
      <c r="FHJ1314" s="1"/>
      <c r="FHK1314" s="1"/>
      <c r="FHL1314" s="1"/>
      <c r="FHM1314" s="1"/>
      <c r="FHN1314" s="1"/>
      <c r="FHO1314" s="1"/>
      <c r="FHP1314" s="1"/>
      <c r="FHQ1314" s="1"/>
      <c r="FHR1314" s="1"/>
      <c r="FHS1314" s="1"/>
      <c r="FHT1314" s="1"/>
      <c r="FHU1314" s="1"/>
      <c r="FHV1314" s="1"/>
      <c r="FHW1314" s="1"/>
      <c r="FHX1314" s="1"/>
      <c r="FHY1314" s="1"/>
      <c r="FHZ1314" s="1"/>
      <c r="FIA1314" s="1"/>
      <c r="FIB1314" s="1"/>
      <c r="FIC1314" s="1"/>
      <c r="FID1314" s="1"/>
      <c r="FIE1314" s="1"/>
      <c r="FIF1314" s="1"/>
      <c r="FIG1314" s="1"/>
      <c r="FIH1314" s="1"/>
      <c r="FII1314" s="1"/>
      <c r="FIJ1314" s="1"/>
      <c r="FIK1314" s="1"/>
      <c r="FIL1314" s="1"/>
      <c r="FIM1314" s="1"/>
      <c r="FIN1314" s="1"/>
      <c r="FIO1314" s="1"/>
      <c r="FIP1314" s="1"/>
      <c r="FIQ1314" s="1"/>
      <c r="FIR1314" s="1"/>
      <c r="FIS1314" s="1"/>
      <c r="FIT1314" s="1"/>
      <c r="FIU1314" s="1"/>
      <c r="FIV1314" s="1"/>
      <c r="FIW1314" s="1"/>
      <c r="FIX1314" s="1"/>
      <c r="FIY1314" s="1"/>
      <c r="FIZ1314" s="1"/>
      <c r="FJA1314" s="1"/>
      <c r="FJB1314" s="1"/>
      <c r="FJC1314" s="1"/>
      <c r="FJD1314" s="1"/>
      <c r="FJE1314" s="1"/>
      <c r="FJF1314" s="1"/>
      <c r="FJG1314" s="1"/>
      <c r="FJH1314" s="1"/>
      <c r="FJI1314" s="1"/>
      <c r="FJJ1314" s="1"/>
      <c r="FJK1314" s="1"/>
      <c r="FJL1314" s="1"/>
      <c r="FJM1314" s="1"/>
      <c r="FJN1314" s="1"/>
      <c r="FJO1314" s="1"/>
      <c r="FJP1314" s="1"/>
      <c r="FJQ1314" s="1"/>
      <c r="FJR1314" s="1"/>
      <c r="FJS1314" s="1"/>
      <c r="FJT1314" s="1"/>
      <c r="FJU1314" s="1"/>
      <c r="FJV1314" s="1"/>
      <c r="FJW1314" s="1"/>
      <c r="FJX1314" s="1"/>
      <c r="FJY1314" s="1"/>
      <c r="FJZ1314" s="1"/>
      <c r="FKA1314" s="1"/>
      <c r="FKB1314" s="1"/>
      <c r="FKC1314" s="1"/>
      <c r="FKD1314" s="1"/>
      <c r="FKE1314" s="1"/>
      <c r="FKF1314" s="1"/>
      <c r="FKG1314" s="1"/>
      <c r="FKH1314" s="1"/>
      <c r="FKI1314" s="1"/>
      <c r="FKJ1314" s="1"/>
      <c r="FKK1314" s="1"/>
      <c r="FKL1314" s="1"/>
      <c r="FKM1314" s="1"/>
      <c r="FKN1314" s="1"/>
      <c r="FKO1314" s="1"/>
      <c r="FKP1314" s="1"/>
      <c r="FKQ1314" s="1"/>
      <c r="FKR1314" s="1"/>
      <c r="FKS1314" s="1"/>
      <c r="FKT1314" s="1"/>
      <c r="FKU1314" s="1"/>
      <c r="FKV1314" s="1"/>
      <c r="FKW1314" s="1"/>
      <c r="FKX1314" s="1"/>
      <c r="FKY1314" s="1"/>
      <c r="FKZ1314" s="1"/>
      <c r="FLA1314" s="1"/>
      <c r="FLB1314" s="1"/>
      <c r="FLC1314" s="1"/>
      <c r="FLD1314" s="1"/>
      <c r="FLE1314" s="1"/>
      <c r="FLF1314" s="1"/>
      <c r="FLG1314" s="1"/>
      <c r="FLH1314" s="1"/>
      <c r="FLI1314" s="1"/>
      <c r="FLJ1314" s="1"/>
      <c r="FLK1314" s="1"/>
      <c r="FLL1314" s="1"/>
      <c r="FLM1314" s="1"/>
      <c r="FLN1314" s="1"/>
      <c r="FLO1314" s="1"/>
      <c r="FLP1314" s="1"/>
      <c r="FLQ1314" s="1"/>
      <c r="FLR1314" s="1"/>
      <c r="FLS1314" s="1"/>
      <c r="FLT1314" s="1"/>
      <c r="FLU1314" s="1"/>
      <c r="FLV1314" s="1"/>
      <c r="FLW1314" s="1"/>
      <c r="FLX1314" s="1"/>
      <c r="FLY1314" s="1"/>
      <c r="FLZ1314" s="1"/>
      <c r="FMA1314" s="1"/>
      <c r="FMB1314" s="1"/>
      <c r="FMC1314" s="1"/>
      <c r="FMD1314" s="1"/>
      <c r="FME1314" s="1"/>
      <c r="FMF1314" s="1"/>
      <c r="FMG1314" s="1"/>
      <c r="FMH1314" s="1"/>
      <c r="FMI1314" s="1"/>
      <c r="FMJ1314" s="1"/>
      <c r="FMK1314" s="1"/>
      <c r="FML1314" s="1"/>
      <c r="FMM1314" s="1"/>
      <c r="FMN1314" s="1"/>
      <c r="FMO1314" s="1"/>
      <c r="FMP1314" s="1"/>
      <c r="FMQ1314" s="1"/>
      <c r="FMR1314" s="1"/>
      <c r="FMS1314" s="1"/>
      <c r="FMT1314" s="1"/>
      <c r="FMU1314" s="1"/>
      <c r="FMV1314" s="1"/>
      <c r="FMW1314" s="1"/>
      <c r="FMX1314" s="1"/>
      <c r="FMY1314" s="1"/>
      <c r="FMZ1314" s="1"/>
      <c r="FNA1314" s="1"/>
      <c r="FNB1314" s="1"/>
      <c r="FNC1314" s="1"/>
      <c r="FND1314" s="1"/>
      <c r="FNE1314" s="1"/>
      <c r="FNF1314" s="1"/>
      <c r="FNG1314" s="1"/>
      <c r="FNH1314" s="1"/>
      <c r="FNI1314" s="1"/>
      <c r="FNJ1314" s="1"/>
      <c r="FNK1314" s="1"/>
      <c r="FNL1314" s="1"/>
      <c r="FNM1314" s="1"/>
      <c r="FNN1314" s="1"/>
      <c r="FNO1314" s="1"/>
      <c r="FNP1314" s="1"/>
      <c r="FNQ1314" s="1"/>
      <c r="FNR1314" s="1"/>
      <c r="FNS1314" s="1"/>
      <c r="FNT1314" s="1"/>
      <c r="FNU1314" s="1"/>
      <c r="FNV1314" s="1"/>
      <c r="FNW1314" s="1"/>
      <c r="FNX1314" s="1"/>
      <c r="FNY1314" s="1"/>
      <c r="FNZ1314" s="1"/>
      <c r="FOA1314" s="1"/>
      <c r="FOB1314" s="1"/>
      <c r="FOC1314" s="1"/>
      <c r="FOD1314" s="1"/>
      <c r="FOE1314" s="1"/>
      <c r="FOF1314" s="1"/>
      <c r="FOG1314" s="1"/>
      <c r="FOH1314" s="1"/>
      <c r="FOI1314" s="1"/>
      <c r="FOJ1314" s="1"/>
      <c r="FOK1314" s="1"/>
      <c r="FOL1314" s="1"/>
      <c r="FOM1314" s="1"/>
      <c r="FON1314" s="1"/>
      <c r="FOO1314" s="1"/>
      <c r="FOP1314" s="1"/>
      <c r="FOQ1314" s="1"/>
      <c r="FOR1314" s="1"/>
      <c r="FOS1314" s="1"/>
      <c r="FOT1314" s="1"/>
      <c r="FOU1314" s="1"/>
      <c r="FOV1314" s="1"/>
      <c r="FOW1314" s="1"/>
      <c r="FOX1314" s="1"/>
      <c r="FOY1314" s="1"/>
      <c r="FOZ1314" s="1"/>
      <c r="FPA1314" s="1"/>
      <c r="FPB1314" s="1"/>
      <c r="FPC1314" s="1"/>
      <c r="FPD1314" s="1"/>
      <c r="FPE1314" s="1"/>
      <c r="FPF1314" s="1"/>
      <c r="FPG1314" s="1"/>
      <c r="FPH1314" s="1"/>
      <c r="FPI1314" s="1"/>
      <c r="FPJ1314" s="1"/>
      <c r="FPK1314" s="1"/>
      <c r="FPL1314" s="1"/>
      <c r="FPM1314" s="1"/>
      <c r="FPN1314" s="1"/>
      <c r="FPO1314" s="1"/>
      <c r="FPP1314" s="1"/>
      <c r="FPQ1314" s="1"/>
      <c r="FPR1314" s="1"/>
      <c r="FPS1314" s="1"/>
      <c r="FPT1314" s="1"/>
      <c r="FPU1314" s="1"/>
      <c r="FPV1314" s="1"/>
      <c r="FPW1314" s="1"/>
      <c r="FPX1314" s="1"/>
      <c r="FPY1314" s="1"/>
      <c r="FPZ1314" s="1"/>
      <c r="FQA1314" s="1"/>
      <c r="FQB1314" s="1"/>
      <c r="FQC1314" s="1"/>
      <c r="FQD1314" s="1"/>
      <c r="FQE1314" s="1"/>
      <c r="FQF1314" s="1"/>
      <c r="FQG1314" s="1"/>
      <c r="FQH1314" s="1"/>
      <c r="FQI1314" s="1"/>
      <c r="FQJ1314" s="1"/>
      <c r="FQK1314" s="1"/>
      <c r="FQL1314" s="1"/>
      <c r="FQM1314" s="1"/>
      <c r="FQN1314" s="1"/>
      <c r="FQO1314" s="1"/>
      <c r="FQP1314" s="1"/>
      <c r="FQQ1314" s="1"/>
      <c r="FQR1314" s="1"/>
      <c r="FQS1314" s="1"/>
      <c r="FQT1314" s="1"/>
      <c r="FQU1314" s="1"/>
      <c r="FQV1314" s="1"/>
      <c r="FQW1314" s="1"/>
      <c r="FQX1314" s="1"/>
      <c r="FQY1314" s="1"/>
      <c r="FQZ1314" s="1"/>
      <c r="FRA1314" s="1"/>
      <c r="FRB1314" s="1"/>
      <c r="FRC1314" s="1"/>
      <c r="FRD1314" s="1"/>
      <c r="FRE1314" s="1"/>
      <c r="FRF1314" s="1"/>
      <c r="FRG1314" s="1"/>
      <c r="FRH1314" s="1"/>
      <c r="FRI1314" s="1"/>
      <c r="FRJ1314" s="1"/>
      <c r="FRK1314" s="1"/>
      <c r="FRL1314" s="1"/>
      <c r="FRM1314" s="1"/>
      <c r="FRN1314" s="1"/>
      <c r="FRO1314" s="1"/>
      <c r="FRP1314" s="1"/>
      <c r="FRQ1314" s="1"/>
      <c r="FRR1314" s="1"/>
      <c r="FRS1314" s="1"/>
      <c r="FRT1314" s="1"/>
      <c r="FRU1314" s="1"/>
      <c r="FRV1314" s="1"/>
      <c r="FRW1314" s="1"/>
      <c r="FRX1314" s="1"/>
      <c r="FRY1314" s="1"/>
      <c r="FRZ1314" s="1"/>
      <c r="FSA1314" s="1"/>
      <c r="FSB1314" s="1"/>
      <c r="FSC1314" s="1"/>
      <c r="FSD1314" s="1"/>
      <c r="FSE1314" s="1"/>
      <c r="FSF1314" s="1"/>
      <c r="FSG1314" s="1"/>
      <c r="FSH1314" s="1"/>
      <c r="FSI1314" s="1"/>
      <c r="FSJ1314" s="1"/>
      <c r="FSK1314" s="1"/>
      <c r="FSL1314" s="1"/>
      <c r="FSM1314" s="1"/>
      <c r="FSN1314" s="1"/>
      <c r="FSO1314" s="1"/>
      <c r="FSP1314" s="1"/>
      <c r="FSQ1314" s="1"/>
      <c r="FSR1314" s="1"/>
      <c r="FSS1314" s="1"/>
      <c r="FST1314" s="1"/>
      <c r="FSU1314" s="1"/>
      <c r="FSV1314" s="1"/>
      <c r="FSW1314" s="1"/>
      <c r="FSX1314" s="1"/>
      <c r="FSY1314" s="1"/>
      <c r="FSZ1314" s="1"/>
      <c r="FTA1314" s="1"/>
      <c r="FTB1314" s="1"/>
      <c r="FTC1314" s="1"/>
      <c r="FTD1314" s="1"/>
      <c r="FTE1314" s="1"/>
      <c r="FTF1314" s="1"/>
      <c r="FTG1314" s="1"/>
      <c r="FTH1314" s="1"/>
      <c r="FTI1314" s="1"/>
      <c r="FTJ1314" s="1"/>
      <c r="FTK1314" s="1"/>
      <c r="FTL1314" s="1"/>
      <c r="FTM1314" s="1"/>
      <c r="FTN1314" s="1"/>
      <c r="FTO1314" s="1"/>
      <c r="FTP1314" s="1"/>
      <c r="FTQ1314" s="1"/>
      <c r="FTR1314" s="1"/>
      <c r="FTS1314" s="1"/>
      <c r="FTT1314" s="1"/>
      <c r="FTU1314" s="1"/>
      <c r="FTV1314" s="1"/>
      <c r="FTW1314" s="1"/>
      <c r="FTX1314" s="1"/>
      <c r="FTY1314" s="1"/>
      <c r="FTZ1314" s="1"/>
      <c r="FUA1314" s="1"/>
      <c r="FUB1314" s="1"/>
      <c r="FUC1314" s="1"/>
      <c r="FUD1314" s="1"/>
      <c r="FUE1314" s="1"/>
      <c r="FUF1314" s="1"/>
      <c r="FUG1314" s="1"/>
      <c r="FUH1314" s="1"/>
      <c r="FUI1314" s="1"/>
      <c r="FUJ1314" s="1"/>
      <c r="FUK1314" s="1"/>
      <c r="FUL1314" s="1"/>
      <c r="FUM1314" s="1"/>
      <c r="FUN1314" s="1"/>
      <c r="FUO1314" s="1"/>
      <c r="FUP1314" s="1"/>
      <c r="FUQ1314" s="1"/>
      <c r="FUR1314" s="1"/>
      <c r="FUS1314" s="1"/>
      <c r="FUT1314" s="1"/>
      <c r="FUU1314" s="1"/>
      <c r="FUV1314" s="1"/>
      <c r="FUW1314" s="1"/>
      <c r="FUX1314" s="1"/>
      <c r="FUY1314" s="1"/>
      <c r="FUZ1314" s="1"/>
      <c r="FVA1314" s="1"/>
      <c r="FVB1314" s="1"/>
      <c r="FVC1314" s="1"/>
      <c r="FVD1314" s="1"/>
      <c r="FVE1314" s="1"/>
      <c r="FVF1314" s="1"/>
      <c r="FVG1314" s="1"/>
      <c r="FVH1314" s="1"/>
      <c r="FVI1314" s="1"/>
      <c r="FVJ1314" s="1"/>
      <c r="FVK1314" s="1"/>
      <c r="FVL1314" s="1"/>
      <c r="FVM1314" s="1"/>
      <c r="FVN1314" s="1"/>
      <c r="FVO1314" s="1"/>
      <c r="FVP1314" s="1"/>
      <c r="FVQ1314" s="1"/>
      <c r="FVR1314" s="1"/>
      <c r="FVS1314" s="1"/>
      <c r="FVT1314" s="1"/>
      <c r="FVU1314" s="1"/>
      <c r="FVV1314" s="1"/>
      <c r="FVW1314" s="1"/>
      <c r="FVX1314" s="1"/>
      <c r="FVY1314" s="1"/>
      <c r="FVZ1314" s="1"/>
      <c r="FWA1314" s="1"/>
      <c r="FWB1314" s="1"/>
      <c r="FWC1314" s="1"/>
      <c r="FWD1314" s="1"/>
      <c r="FWE1314" s="1"/>
      <c r="FWF1314" s="1"/>
      <c r="FWG1314" s="1"/>
      <c r="FWH1314" s="1"/>
      <c r="FWI1314" s="1"/>
      <c r="FWJ1314" s="1"/>
      <c r="FWK1314" s="1"/>
      <c r="FWL1314" s="1"/>
      <c r="FWM1314" s="1"/>
      <c r="FWN1314" s="1"/>
      <c r="FWO1314" s="1"/>
      <c r="FWP1314" s="1"/>
      <c r="FWQ1314" s="1"/>
      <c r="FWR1314" s="1"/>
      <c r="FWS1314" s="1"/>
      <c r="FWT1314" s="1"/>
      <c r="FWU1314" s="1"/>
      <c r="FWV1314" s="1"/>
      <c r="FWW1314" s="1"/>
      <c r="FWX1314" s="1"/>
      <c r="FWY1314" s="1"/>
      <c r="FWZ1314" s="1"/>
      <c r="FXA1314" s="1"/>
      <c r="FXB1314" s="1"/>
      <c r="FXC1314" s="1"/>
      <c r="FXD1314" s="1"/>
      <c r="FXE1314" s="1"/>
      <c r="FXF1314" s="1"/>
      <c r="FXG1314" s="1"/>
      <c r="FXH1314" s="1"/>
      <c r="FXI1314" s="1"/>
      <c r="FXJ1314" s="1"/>
      <c r="FXK1314" s="1"/>
      <c r="FXL1314" s="1"/>
      <c r="FXM1314" s="1"/>
      <c r="FXN1314" s="1"/>
      <c r="FXO1314" s="1"/>
      <c r="FXP1314" s="1"/>
      <c r="FXQ1314" s="1"/>
      <c r="FXR1314" s="1"/>
      <c r="FXS1314" s="1"/>
      <c r="FXT1314" s="1"/>
      <c r="FXU1314" s="1"/>
      <c r="FXV1314" s="1"/>
      <c r="FXW1314" s="1"/>
      <c r="FXX1314" s="1"/>
      <c r="FXY1314" s="1"/>
      <c r="FXZ1314" s="1"/>
      <c r="FYA1314" s="1"/>
      <c r="FYB1314" s="1"/>
      <c r="FYC1314" s="1"/>
      <c r="FYD1314" s="1"/>
      <c r="FYE1314" s="1"/>
      <c r="FYF1314" s="1"/>
      <c r="FYG1314" s="1"/>
      <c r="FYH1314" s="1"/>
      <c r="FYI1314" s="1"/>
      <c r="FYJ1314" s="1"/>
      <c r="FYK1314" s="1"/>
      <c r="FYL1314" s="1"/>
      <c r="FYM1314" s="1"/>
      <c r="FYN1314" s="1"/>
      <c r="FYO1314" s="1"/>
      <c r="FYP1314" s="1"/>
      <c r="FYQ1314" s="1"/>
      <c r="FYR1314" s="1"/>
      <c r="FYS1314" s="1"/>
      <c r="FYT1314" s="1"/>
      <c r="FYU1314" s="1"/>
      <c r="FYV1314" s="1"/>
      <c r="FYW1314" s="1"/>
      <c r="FYX1314" s="1"/>
      <c r="FYY1314" s="1"/>
      <c r="FYZ1314" s="1"/>
      <c r="FZA1314" s="1"/>
      <c r="FZB1314" s="1"/>
      <c r="FZC1314" s="1"/>
      <c r="FZD1314" s="1"/>
      <c r="FZE1314" s="1"/>
      <c r="FZF1314" s="1"/>
      <c r="FZG1314" s="1"/>
      <c r="FZH1314" s="1"/>
      <c r="FZI1314" s="1"/>
      <c r="FZJ1314" s="1"/>
      <c r="FZK1314" s="1"/>
      <c r="FZL1314" s="1"/>
      <c r="FZM1314" s="1"/>
      <c r="FZN1314" s="1"/>
      <c r="FZO1314" s="1"/>
      <c r="FZP1314" s="1"/>
      <c r="FZQ1314" s="1"/>
      <c r="FZR1314" s="1"/>
      <c r="FZS1314" s="1"/>
      <c r="FZT1314" s="1"/>
      <c r="FZU1314" s="1"/>
      <c r="FZV1314" s="1"/>
      <c r="FZW1314" s="1"/>
      <c r="FZX1314" s="1"/>
      <c r="FZY1314" s="1"/>
      <c r="FZZ1314" s="1"/>
      <c r="GAA1314" s="1"/>
      <c r="GAB1314" s="1"/>
      <c r="GAC1314" s="1"/>
      <c r="GAD1314" s="1"/>
      <c r="GAE1314" s="1"/>
      <c r="GAF1314" s="1"/>
      <c r="GAG1314" s="1"/>
      <c r="GAH1314" s="1"/>
      <c r="GAI1314" s="1"/>
      <c r="GAJ1314" s="1"/>
      <c r="GAK1314" s="1"/>
      <c r="GAL1314" s="1"/>
      <c r="GAM1314" s="1"/>
      <c r="GAN1314" s="1"/>
      <c r="GAO1314" s="1"/>
      <c r="GAP1314" s="1"/>
      <c r="GAQ1314" s="1"/>
      <c r="GAR1314" s="1"/>
      <c r="GAS1314" s="1"/>
      <c r="GAT1314" s="1"/>
      <c r="GAU1314" s="1"/>
      <c r="GAV1314" s="1"/>
      <c r="GAW1314" s="1"/>
      <c r="GAX1314" s="1"/>
      <c r="GAY1314" s="1"/>
      <c r="GAZ1314" s="1"/>
      <c r="GBA1314" s="1"/>
      <c r="GBB1314" s="1"/>
      <c r="GBC1314" s="1"/>
      <c r="GBD1314" s="1"/>
      <c r="GBE1314" s="1"/>
      <c r="GBF1314" s="1"/>
      <c r="GBG1314" s="1"/>
      <c r="GBH1314" s="1"/>
      <c r="GBI1314" s="1"/>
      <c r="GBJ1314" s="1"/>
      <c r="GBK1314" s="1"/>
      <c r="GBL1314" s="1"/>
      <c r="GBM1314" s="1"/>
      <c r="GBN1314" s="1"/>
      <c r="GBO1314" s="1"/>
      <c r="GBP1314" s="1"/>
      <c r="GBQ1314" s="1"/>
      <c r="GBR1314" s="1"/>
      <c r="GBS1314" s="1"/>
      <c r="GBT1314" s="1"/>
      <c r="GBU1314" s="1"/>
      <c r="GBV1314" s="1"/>
      <c r="GBW1314" s="1"/>
      <c r="GBX1314" s="1"/>
      <c r="GBY1314" s="1"/>
      <c r="GBZ1314" s="1"/>
      <c r="GCA1314" s="1"/>
      <c r="GCB1314" s="1"/>
      <c r="GCC1314" s="1"/>
      <c r="GCD1314" s="1"/>
      <c r="GCE1314" s="1"/>
      <c r="GCF1314" s="1"/>
      <c r="GCG1314" s="1"/>
      <c r="GCH1314" s="1"/>
      <c r="GCI1314" s="1"/>
      <c r="GCJ1314" s="1"/>
      <c r="GCK1314" s="1"/>
      <c r="GCL1314" s="1"/>
      <c r="GCM1314" s="1"/>
      <c r="GCN1314" s="1"/>
      <c r="GCO1314" s="1"/>
      <c r="GCP1314" s="1"/>
      <c r="GCQ1314" s="1"/>
      <c r="GCR1314" s="1"/>
      <c r="GCS1314" s="1"/>
      <c r="GCT1314" s="1"/>
      <c r="GCU1314" s="1"/>
      <c r="GCV1314" s="1"/>
      <c r="GCW1314" s="1"/>
      <c r="GCX1314" s="1"/>
      <c r="GCY1314" s="1"/>
      <c r="GCZ1314" s="1"/>
      <c r="GDA1314" s="1"/>
      <c r="GDB1314" s="1"/>
      <c r="GDC1314" s="1"/>
      <c r="GDD1314" s="1"/>
      <c r="GDE1314" s="1"/>
      <c r="GDF1314" s="1"/>
      <c r="GDG1314" s="1"/>
      <c r="GDH1314" s="1"/>
      <c r="GDI1314" s="1"/>
      <c r="GDJ1314" s="1"/>
      <c r="GDK1314" s="1"/>
      <c r="GDL1314" s="1"/>
      <c r="GDM1314" s="1"/>
      <c r="GDN1314" s="1"/>
      <c r="GDO1314" s="1"/>
      <c r="GDP1314" s="1"/>
      <c r="GDQ1314" s="1"/>
      <c r="GDR1314" s="1"/>
      <c r="GDS1314" s="1"/>
      <c r="GDT1314" s="1"/>
      <c r="GDU1314" s="1"/>
      <c r="GDV1314" s="1"/>
      <c r="GDW1314" s="1"/>
      <c r="GDX1314" s="1"/>
      <c r="GDY1314" s="1"/>
      <c r="GDZ1314" s="1"/>
      <c r="GEA1314" s="1"/>
      <c r="GEB1314" s="1"/>
      <c r="GEC1314" s="1"/>
      <c r="GED1314" s="1"/>
      <c r="GEE1314" s="1"/>
      <c r="GEF1314" s="1"/>
      <c r="GEG1314" s="1"/>
      <c r="GEH1314" s="1"/>
      <c r="GEI1314" s="1"/>
      <c r="GEJ1314" s="1"/>
      <c r="GEK1314" s="1"/>
      <c r="GEL1314" s="1"/>
      <c r="GEM1314" s="1"/>
      <c r="GEN1314" s="1"/>
      <c r="GEO1314" s="1"/>
      <c r="GEP1314" s="1"/>
      <c r="GEQ1314" s="1"/>
      <c r="GER1314" s="1"/>
      <c r="GES1314" s="1"/>
      <c r="GET1314" s="1"/>
      <c r="GEU1314" s="1"/>
      <c r="GEV1314" s="1"/>
      <c r="GEW1314" s="1"/>
      <c r="GEX1314" s="1"/>
      <c r="GEY1314" s="1"/>
      <c r="GEZ1314" s="1"/>
      <c r="GFA1314" s="1"/>
      <c r="GFB1314" s="1"/>
      <c r="GFC1314" s="1"/>
      <c r="GFD1314" s="1"/>
      <c r="GFE1314" s="1"/>
      <c r="GFF1314" s="1"/>
      <c r="GFG1314" s="1"/>
      <c r="GFH1314" s="1"/>
      <c r="GFI1314" s="1"/>
      <c r="GFJ1314" s="1"/>
      <c r="GFK1314" s="1"/>
      <c r="GFL1314" s="1"/>
      <c r="GFM1314" s="1"/>
      <c r="GFN1314" s="1"/>
      <c r="GFO1314" s="1"/>
      <c r="GFP1314" s="1"/>
      <c r="GFQ1314" s="1"/>
      <c r="GFR1314" s="1"/>
      <c r="GFS1314" s="1"/>
      <c r="GFT1314" s="1"/>
      <c r="GFU1314" s="1"/>
      <c r="GFV1314" s="1"/>
      <c r="GFW1314" s="1"/>
      <c r="GFX1314" s="1"/>
      <c r="GFY1314" s="1"/>
      <c r="GFZ1314" s="1"/>
      <c r="GGA1314" s="1"/>
      <c r="GGB1314" s="1"/>
      <c r="GGC1314" s="1"/>
      <c r="GGD1314" s="1"/>
      <c r="GGE1314" s="1"/>
      <c r="GGF1314" s="1"/>
      <c r="GGG1314" s="1"/>
      <c r="GGH1314" s="1"/>
      <c r="GGI1314" s="1"/>
      <c r="GGJ1314" s="1"/>
      <c r="GGK1314" s="1"/>
      <c r="GGL1314" s="1"/>
      <c r="GGM1314" s="1"/>
      <c r="GGN1314" s="1"/>
      <c r="GGO1314" s="1"/>
      <c r="GGP1314" s="1"/>
      <c r="GGQ1314" s="1"/>
      <c r="GGR1314" s="1"/>
      <c r="GGS1314" s="1"/>
      <c r="GGT1314" s="1"/>
      <c r="GGU1314" s="1"/>
      <c r="GGV1314" s="1"/>
      <c r="GGW1314" s="1"/>
      <c r="GGX1314" s="1"/>
      <c r="GGY1314" s="1"/>
      <c r="GGZ1314" s="1"/>
      <c r="GHA1314" s="1"/>
      <c r="GHB1314" s="1"/>
      <c r="GHC1314" s="1"/>
      <c r="GHD1314" s="1"/>
      <c r="GHE1314" s="1"/>
      <c r="GHF1314" s="1"/>
      <c r="GHG1314" s="1"/>
      <c r="GHH1314" s="1"/>
      <c r="GHI1314" s="1"/>
      <c r="GHJ1314" s="1"/>
      <c r="GHK1314" s="1"/>
      <c r="GHL1314" s="1"/>
      <c r="GHM1314" s="1"/>
      <c r="GHN1314" s="1"/>
      <c r="GHO1314" s="1"/>
      <c r="GHP1314" s="1"/>
      <c r="GHQ1314" s="1"/>
      <c r="GHR1314" s="1"/>
      <c r="GHS1314" s="1"/>
      <c r="GHT1314" s="1"/>
      <c r="GHU1314" s="1"/>
      <c r="GHV1314" s="1"/>
      <c r="GHW1314" s="1"/>
      <c r="GHX1314" s="1"/>
      <c r="GHY1314" s="1"/>
      <c r="GHZ1314" s="1"/>
      <c r="GIA1314" s="1"/>
      <c r="GIB1314" s="1"/>
      <c r="GIC1314" s="1"/>
      <c r="GID1314" s="1"/>
      <c r="GIE1314" s="1"/>
      <c r="GIF1314" s="1"/>
      <c r="GIG1314" s="1"/>
      <c r="GIH1314" s="1"/>
      <c r="GII1314" s="1"/>
      <c r="GIJ1314" s="1"/>
      <c r="GIK1314" s="1"/>
      <c r="GIL1314" s="1"/>
      <c r="GIM1314" s="1"/>
      <c r="GIN1314" s="1"/>
      <c r="GIO1314" s="1"/>
      <c r="GIP1314" s="1"/>
      <c r="GIQ1314" s="1"/>
      <c r="GIR1314" s="1"/>
      <c r="GIS1314" s="1"/>
      <c r="GIT1314" s="1"/>
      <c r="GIU1314" s="1"/>
      <c r="GIV1314" s="1"/>
      <c r="GIW1314" s="1"/>
      <c r="GIX1314" s="1"/>
      <c r="GIY1314" s="1"/>
      <c r="GIZ1314" s="1"/>
      <c r="GJA1314" s="1"/>
      <c r="GJB1314" s="1"/>
      <c r="GJC1314" s="1"/>
      <c r="GJD1314" s="1"/>
      <c r="GJE1314" s="1"/>
      <c r="GJF1314" s="1"/>
      <c r="GJG1314" s="1"/>
      <c r="GJH1314" s="1"/>
      <c r="GJI1314" s="1"/>
      <c r="GJJ1314" s="1"/>
      <c r="GJK1314" s="1"/>
      <c r="GJL1314" s="1"/>
      <c r="GJM1314" s="1"/>
      <c r="GJN1314" s="1"/>
      <c r="GJO1314" s="1"/>
      <c r="GJP1314" s="1"/>
      <c r="GJQ1314" s="1"/>
      <c r="GJR1314" s="1"/>
      <c r="GJS1314" s="1"/>
      <c r="GJT1314" s="1"/>
      <c r="GJU1314" s="1"/>
      <c r="GJV1314" s="1"/>
      <c r="GJW1314" s="1"/>
      <c r="GJX1314" s="1"/>
      <c r="GJY1314" s="1"/>
      <c r="GJZ1314" s="1"/>
      <c r="GKA1314" s="1"/>
      <c r="GKB1314" s="1"/>
      <c r="GKC1314" s="1"/>
      <c r="GKD1314" s="1"/>
      <c r="GKE1314" s="1"/>
      <c r="GKF1314" s="1"/>
      <c r="GKG1314" s="1"/>
      <c r="GKH1314" s="1"/>
      <c r="GKI1314" s="1"/>
      <c r="GKJ1314" s="1"/>
      <c r="GKK1314" s="1"/>
      <c r="GKL1314" s="1"/>
      <c r="GKM1314" s="1"/>
      <c r="GKN1314" s="1"/>
      <c r="GKO1314" s="1"/>
      <c r="GKP1314" s="1"/>
      <c r="GKQ1314" s="1"/>
      <c r="GKR1314" s="1"/>
      <c r="GKS1314" s="1"/>
      <c r="GKT1314" s="1"/>
      <c r="GKU1314" s="1"/>
      <c r="GKV1314" s="1"/>
      <c r="GKW1314" s="1"/>
      <c r="GKX1314" s="1"/>
      <c r="GKY1314" s="1"/>
      <c r="GKZ1314" s="1"/>
      <c r="GLA1314" s="1"/>
      <c r="GLB1314" s="1"/>
      <c r="GLC1314" s="1"/>
      <c r="GLD1314" s="1"/>
      <c r="GLE1314" s="1"/>
      <c r="GLF1314" s="1"/>
      <c r="GLG1314" s="1"/>
      <c r="GLH1314" s="1"/>
      <c r="GLI1314" s="1"/>
      <c r="GLJ1314" s="1"/>
      <c r="GLK1314" s="1"/>
      <c r="GLL1314" s="1"/>
      <c r="GLM1314" s="1"/>
      <c r="GLN1314" s="1"/>
      <c r="GLO1314" s="1"/>
      <c r="GLP1314" s="1"/>
      <c r="GLQ1314" s="1"/>
      <c r="GLR1314" s="1"/>
      <c r="GLS1314" s="1"/>
      <c r="GLT1314" s="1"/>
      <c r="GLU1314" s="1"/>
      <c r="GLV1314" s="1"/>
      <c r="GLW1314" s="1"/>
      <c r="GLX1314" s="1"/>
      <c r="GLY1314" s="1"/>
      <c r="GLZ1314" s="1"/>
      <c r="GMA1314" s="1"/>
      <c r="GMB1314" s="1"/>
      <c r="GMC1314" s="1"/>
      <c r="GMD1314" s="1"/>
      <c r="GME1314" s="1"/>
      <c r="GMF1314" s="1"/>
      <c r="GMG1314" s="1"/>
      <c r="GMH1314" s="1"/>
      <c r="GMI1314" s="1"/>
      <c r="GMJ1314" s="1"/>
      <c r="GMK1314" s="1"/>
      <c r="GML1314" s="1"/>
      <c r="GMM1314" s="1"/>
      <c r="GMN1314" s="1"/>
      <c r="GMO1314" s="1"/>
      <c r="GMP1314" s="1"/>
      <c r="GMQ1314" s="1"/>
      <c r="GMR1314" s="1"/>
      <c r="GMS1314" s="1"/>
      <c r="GMT1314" s="1"/>
      <c r="GMU1314" s="1"/>
      <c r="GMV1314" s="1"/>
      <c r="GMW1314" s="1"/>
      <c r="GMX1314" s="1"/>
      <c r="GMY1314" s="1"/>
      <c r="GMZ1314" s="1"/>
      <c r="GNA1314" s="1"/>
      <c r="GNB1314" s="1"/>
      <c r="GNC1314" s="1"/>
      <c r="GND1314" s="1"/>
      <c r="GNE1314" s="1"/>
      <c r="GNF1314" s="1"/>
      <c r="GNG1314" s="1"/>
      <c r="GNH1314" s="1"/>
      <c r="GNI1314" s="1"/>
      <c r="GNJ1314" s="1"/>
      <c r="GNK1314" s="1"/>
      <c r="GNL1314" s="1"/>
      <c r="GNM1314" s="1"/>
      <c r="GNN1314" s="1"/>
      <c r="GNO1314" s="1"/>
      <c r="GNP1314" s="1"/>
      <c r="GNQ1314" s="1"/>
      <c r="GNR1314" s="1"/>
      <c r="GNS1314" s="1"/>
      <c r="GNT1314" s="1"/>
      <c r="GNU1314" s="1"/>
      <c r="GNV1314" s="1"/>
      <c r="GNW1314" s="1"/>
      <c r="GNX1314" s="1"/>
      <c r="GNY1314" s="1"/>
      <c r="GNZ1314" s="1"/>
      <c r="GOA1314" s="1"/>
      <c r="GOB1314" s="1"/>
      <c r="GOC1314" s="1"/>
      <c r="GOD1314" s="1"/>
      <c r="GOE1314" s="1"/>
      <c r="GOF1314" s="1"/>
      <c r="GOG1314" s="1"/>
      <c r="GOH1314" s="1"/>
      <c r="GOI1314" s="1"/>
      <c r="GOJ1314" s="1"/>
      <c r="GOK1314" s="1"/>
      <c r="GOL1314" s="1"/>
      <c r="GOM1314" s="1"/>
      <c r="GON1314" s="1"/>
      <c r="GOO1314" s="1"/>
      <c r="GOP1314" s="1"/>
      <c r="GOQ1314" s="1"/>
      <c r="GOR1314" s="1"/>
      <c r="GOS1314" s="1"/>
      <c r="GOT1314" s="1"/>
      <c r="GOU1314" s="1"/>
      <c r="GOV1314" s="1"/>
      <c r="GOW1314" s="1"/>
      <c r="GOX1314" s="1"/>
      <c r="GOY1314" s="1"/>
      <c r="GOZ1314" s="1"/>
      <c r="GPA1314" s="1"/>
      <c r="GPB1314" s="1"/>
      <c r="GPC1314" s="1"/>
      <c r="GPD1314" s="1"/>
      <c r="GPE1314" s="1"/>
      <c r="GPF1314" s="1"/>
      <c r="GPG1314" s="1"/>
      <c r="GPH1314" s="1"/>
      <c r="GPI1314" s="1"/>
      <c r="GPJ1314" s="1"/>
      <c r="GPK1314" s="1"/>
      <c r="GPL1314" s="1"/>
      <c r="GPM1314" s="1"/>
      <c r="GPN1314" s="1"/>
      <c r="GPO1314" s="1"/>
      <c r="GPP1314" s="1"/>
      <c r="GPQ1314" s="1"/>
      <c r="GPR1314" s="1"/>
      <c r="GPS1314" s="1"/>
      <c r="GPT1314" s="1"/>
      <c r="GPU1314" s="1"/>
      <c r="GPV1314" s="1"/>
      <c r="GPW1314" s="1"/>
      <c r="GPX1314" s="1"/>
      <c r="GPY1314" s="1"/>
      <c r="GPZ1314" s="1"/>
      <c r="GQA1314" s="1"/>
      <c r="GQB1314" s="1"/>
      <c r="GQC1314" s="1"/>
      <c r="GQD1314" s="1"/>
      <c r="GQE1314" s="1"/>
      <c r="GQF1314" s="1"/>
      <c r="GQG1314" s="1"/>
      <c r="GQH1314" s="1"/>
      <c r="GQI1314" s="1"/>
      <c r="GQJ1314" s="1"/>
      <c r="GQK1314" s="1"/>
      <c r="GQL1314" s="1"/>
      <c r="GQM1314" s="1"/>
      <c r="GQN1314" s="1"/>
      <c r="GQO1314" s="1"/>
      <c r="GQP1314" s="1"/>
      <c r="GQQ1314" s="1"/>
      <c r="GQR1314" s="1"/>
      <c r="GQS1314" s="1"/>
      <c r="GQT1314" s="1"/>
      <c r="GQU1314" s="1"/>
      <c r="GQV1314" s="1"/>
      <c r="GQW1314" s="1"/>
      <c r="GQX1314" s="1"/>
      <c r="GQY1314" s="1"/>
      <c r="GQZ1314" s="1"/>
      <c r="GRA1314" s="1"/>
      <c r="GRB1314" s="1"/>
      <c r="GRC1314" s="1"/>
      <c r="GRD1314" s="1"/>
      <c r="GRE1314" s="1"/>
      <c r="GRF1314" s="1"/>
      <c r="GRG1314" s="1"/>
      <c r="GRH1314" s="1"/>
      <c r="GRI1314" s="1"/>
      <c r="GRJ1314" s="1"/>
      <c r="GRK1314" s="1"/>
      <c r="GRL1314" s="1"/>
      <c r="GRM1314" s="1"/>
      <c r="GRN1314" s="1"/>
      <c r="GRO1314" s="1"/>
      <c r="GRP1314" s="1"/>
      <c r="GRQ1314" s="1"/>
      <c r="GRR1314" s="1"/>
      <c r="GRS1314" s="1"/>
      <c r="GRT1314" s="1"/>
      <c r="GRU1314" s="1"/>
      <c r="GRV1314" s="1"/>
      <c r="GRW1314" s="1"/>
      <c r="GRX1314" s="1"/>
      <c r="GRY1314" s="1"/>
      <c r="GRZ1314" s="1"/>
      <c r="GSA1314" s="1"/>
      <c r="GSB1314" s="1"/>
      <c r="GSC1314" s="1"/>
      <c r="GSD1314" s="1"/>
      <c r="GSE1314" s="1"/>
      <c r="GSF1314" s="1"/>
      <c r="GSG1314" s="1"/>
      <c r="GSH1314" s="1"/>
      <c r="GSI1314" s="1"/>
      <c r="GSJ1314" s="1"/>
      <c r="GSK1314" s="1"/>
      <c r="GSL1314" s="1"/>
      <c r="GSM1314" s="1"/>
      <c r="GSN1314" s="1"/>
      <c r="GSO1314" s="1"/>
      <c r="GSP1314" s="1"/>
      <c r="GSQ1314" s="1"/>
      <c r="GSR1314" s="1"/>
      <c r="GSS1314" s="1"/>
      <c r="GST1314" s="1"/>
      <c r="GSU1314" s="1"/>
      <c r="GSV1314" s="1"/>
      <c r="GSW1314" s="1"/>
      <c r="GSX1314" s="1"/>
      <c r="GSY1314" s="1"/>
      <c r="GSZ1314" s="1"/>
      <c r="GTA1314" s="1"/>
      <c r="GTB1314" s="1"/>
      <c r="GTC1314" s="1"/>
      <c r="GTD1314" s="1"/>
      <c r="GTE1314" s="1"/>
      <c r="GTF1314" s="1"/>
      <c r="GTG1314" s="1"/>
      <c r="GTH1314" s="1"/>
      <c r="GTI1314" s="1"/>
      <c r="GTJ1314" s="1"/>
      <c r="GTK1314" s="1"/>
      <c r="GTL1314" s="1"/>
      <c r="GTM1314" s="1"/>
      <c r="GTN1314" s="1"/>
      <c r="GTO1314" s="1"/>
      <c r="GTP1314" s="1"/>
      <c r="GTQ1314" s="1"/>
      <c r="GTR1314" s="1"/>
      <c r="GTS1314" s="1"/>
      <c r="GTT1314" s="1"/>
      <c r="GTU1314" s="1"/>
      <c r="GTV1314" s="1"/>
      <c r="GTW1314" s="1"/>
      <c r="GTX1314" s="1"/>
      <c r="GTY1314" s="1"/>
      <c r="GTZ1314" s="1"/>
      <c r="GUA1314" s="1"/>
      <c r="GUB1314" s="1"/>
      <c r="GUC1314" s="1"/>
      <c r="GUD1314" s="1"/>
      <c r="GUE1314" s="1"/>
      <c r="GUF1314" s="1"/>
      <c r="GUG1314" s="1"/>
      <c r="GUH1314" s="1"/>
      <c r="GUI1314" s="1"/>
      <c r="GUJ1314" s="1"/>
      <c r="GUK1314" s="1"/>
      <c r="GUL1314" s="1"/>
      <c r="GUM1314" s="1"/>
      <c r="GUN1314" s="1"/>
      <c r="GUO1314" s="1"/>
      <c r="GUP1314" s="1"/>
      <c r="GUQ1314" s="1"/>
      <c r="GUR1314" s="1"/>
      <c r="GUS1314" s="1"/>
      <c r="GUT1314" s="1"/>
      <c r="GUU1314" s="1"/>
      <c r="GUV1314" s="1"/>
      <c r="GUW1314" s="1"/>
      <c r="GUX1314" s="1"/>
      <c r="GUY1314" s="1"/>
      <c r="GUZ1314" s="1"/>
      <c r="GVA1314" s="1"/>
      <c r="GVB1314" s="1"/>
      <c r="GVC1314" s="1"/>
      <c r="GVD1314" s="1"/>
      <c r="GVE1314" s="1"/>
      <c r="GVF1314" s="1"/>
      <c r="GVG1314" s="1"/>
      <c r="GVH1314" s="1"/>
      <c r="GVI1314" s="1"/>
      <c r="GVJ1314" s="1"/>
      <c r="GVK1314" s="1"/>
      <c r="GVL1314" s="1"/>
      <c r="GVM1314" s="1"/>
      <c r="GVN1314" s="1"/>
      <c r="GVO1314" s="1"/>
      <c r="GVP1314" s="1"/>
      <c r="GVQ1314" s="1"/>
      <c r="GVR1314" s="1"/>
      <c r="GVS1314" s="1"/>
      <c r="GVT1314" s="1"/>
      <c r="GVU1314" s="1"/>
      <c r="GVV1314" s="1"/>
      <c r="GVW1314" s="1"/>
      <c r="GVX1314" s="1"/>
      <c r="GVY1314" s="1"/>
      <c r="GVZ1314" s="1"/>
      <c r="GWA1314" s="1"/>
      <c r="GWB1314" s="1"/>
      <c r="GWC1314" s="1"/>
      <c r="GWD1314" s="1"/>
      <c r="GWE1314" s="1"/>
      <c r="GWF1314" s="1"/>
      <c r="GWG1314" s="1"/>
      <c r="GWH1314" s="1"/>
      <c r="GWI1314" s="1"/>
      <c r="GWJ1314" s="1"/>
      <c r="GWK1314" s="1"/>
      <c r="GWL1314" s="1"/>
      <c r="GWM1314" s="1"/>
      <c r="GWN1314" s="1"/>
      <c r="GWO1314" s="1"/>
      <c r="GWP1314" s="1"/>
      <c r="GWQ1314" s="1"/>
      <c r="GWR1314" s="1"/>
      <c r="GWS1314" s="1"/>
      <c r="GWT1314" s="1"/>
      <c r="GWU1314" s="1"/>
      <c r="GWV1314" s="1"/>
      <c r="GWW1314" s="1"/>
      <c r="GWX1314" s="1"/>
      <c r="GWY1314" s="1"/>
      <c r="GWZ1314" s="1"/>
      <c r="GXA1314" s="1"/>
      <c r="GXB1314" s="1"/>
      <c r="GXC1314" s="1"/>
      <c r="GXD1314" s="1"/>
      <c r="GXE1314" s="1"/>
      <c r="GXF1314" s="1"/>
      <c r="GXG1314" s="1"/>
      <c r="GXH1314" s="1"/>
      <c r="GXI1314" s="1"/>
      <c r="GXJ1314" s="1"/>
      <c r="GXK1314" s="1"/>
      <c r="GXL1314" s="1"/>
      <c r="GXM1314" s="1"/>
      <c r="GXN1314" s="1"/>
      <c r="GXO1314" s="1"/>
      <c r="GXP1314" s="1"/>
      <c r="GXQ1314" s="1"/>
      <c r="GXR1314" s="1"/>
      <c r="GXS1314" s="1"/>
      <c r="GXT1314" s="1"/>
      <c r="GXU1314" s="1"/>
      <c r="GXV1314" s="1"/>
      <c r="GXW1314" s="1"/>
      <c r="GXX1314" s="1"/>
      <c r="GXY1314" s="1"/>
      <c r="GXZ1314" s="1"/>
      <c r="GYA1314" s="1"/>
      <c r="GYB1314" s="1"/>
      <c r="GYC1314" s="1"/>
      <c r="GYD1314" s="1"/>
      <c r="GYE1314" s="1"/>
      <c r="GYF1314" s="1"/>
      <c r="GYG1314" s="1"/>
      <c r="GYH1314" s="1"/>
      <c r="GYI1314" s="1"/>
      <c r="GYJ1314" s="1"/>
      <c r="GYK1314" s="1"/>
      <c r="GYL1314" s="1"/>
      <c r="GYM1314" s="1"/>
      <c r="GYN1314" s="1"/>
      <c r="GYO1314" s="1"/>
      <c r="GYP1314" s="1"/>
      <c r="GYQ1314" s="1"/>
      <c r="GYR1314" s="1"/>
      <c r="GYS1314" s="1"/>
      <c r="GYT1314" s="1"/>
      <c r="GYU1314" s="1"/>
      <c r="GYV1314" s="1"/>
      <c r="GYW1314" s="1"/>
      <c r="GYX1314" s="1"/>
      <c r="GYY1314" s="1"/>
      <c r="GYZ1314" s="1"/>
      <c r="GZA1314" s="1"/>
      <c r="GZB1314" s="1"/>
      <c r="GZC1314" s="1"/>
      <c r="GZD1314" s="1"/>
      <c r="GZE1314" s="1"/>
      <c r="GZF1314" s="1"/>
      <c r="GZG1314" s="1"/>
      <c r="GZH1314" s="1"/>
      <c r="GZI1314" s="1"/>
      <c r="GZJ1314" s="1"/>
      <c r="GZK1314" s="1"/>
      <c r="GZL1314" s="1"/>
      <c r="GZM1314" s="1"/>
      <c r="GZN1314" s="1"/>
      <c r="GZO1314" s="1"/>
      <c r="GZP1314" s="1"/>
      <c r="GZQ1314" s="1"/>
      <c r="GZR1314" s="1"/>
      <c r="GZS1314" s="1"/>
      <c r="GZT1314" s="1"/>
      <c r="GZU1314" s="1"/>
      <c r="GZV1314" s="1"/>
      <c r="GZW1314" s="1"/>
      <c r="GZX1314" s="1"/>
      <c r="GZY1314" s="1"/>
      <c r="GZZ1314" s="1"/>
      <c r="HAA1314" s="1"/>
      <c r="HAB1314" s="1"/>
      <c r="HAC1314" s="1"/>
      <c r="HAD1314" s="1"/>
      <c r="HAE1314" s="1"/>
      <c r="HAF1314" s="1"/>
      <c r="HAG1314" s="1"/>
      <c r="HAH1314" s="1"/>
      <c r="HAI1314" s="1"/>
      <c r="HAJ1314" s="1"/>
      <c r="HAK1314" s="1"/>
      <c r="HAL1314" s="1"/>
      <c r="HAM1314" s="1"/>
      <c r="HAN1314" s="1"/>
      <c r="HAO1314" s="1"/>
      <c r="HAP1314" s="1"/>
      <c r="HAQ1314" s="1"/>
      <c r="HAR1314" s="1"/>
      <c r="HAS1314" s="1"/>
      <c r="HAT1314" s="1"/>
      <c r="HAU1314" s="1"/>
      <c r="HAV1314" s="1"/>
      <c r="HAW1314" s="1"/>
      <c r="HAX1314" s="1"/>
      <c r="HAY1314" s="1"/>
      <c r="HAZ1314" s="1"/>
      <c r="HBA1314" s="1"/>
      <c r="HBB1314" s="1"/>
      <c r="HBC1314" s="1"/>
      <c r="HBD1314" s="1"/>
      <c r="HBE1314" s="1"/>
      <c r="HBF1314" s="1"/>
      <c r="HBG1314" s="1"/>
      <c r="HBH1314" s="1"/>
      <c r="HBI1314" s="1"/>
      <c r="HBJ1314" s="1"/>
      <c r="HBK1314" s="1"/>
      <c r="HBL1314" s="1"/>
      <c r="HBM1314" s="1"/>
      <c r="HBN1314" s="1"/>
      <c r="HBO1314" s="1"/>
      <c r="HBP1314" s="1"/>
      <c r="HBQ1314" s="1"/>
      <c r="HBR1314" s="1"/>
      <c r="HBS1314" s="1"/>
      <c r="HBT1314" s="1"/>
      <c r="HBU1314" s="1"/>
      <c r="HBV1314" s="1"/>
      <c r="HBW1314" s="1"/>
      <c r="HBX1314" s="1"/>
      <c r="HBY1314" s="1"/>
      <c r="HBZ1314" s="1"/>
      <c r="HCA1314" s="1"/>
      <c r="HCB1314" s="1"/>
      <c r="HCC1314" s="1"/>
      <c r="HCD1314" s="1"/>
      <c r="HCE1314" s="1"/>
      <c r="HCF1314" s="1"/>
      <c r="HCG1314" s="1"/>
      <c r="HCH1314" s="1"/>
      <c r="HCI1314" s="1"/>
      <c r="HCJ1314" s="1"/>
      <c r="HCK1314" s="1"/>
      <c r="HCL1314" s="1"/>
      <c r="HCM1314" s="1"/>
      <c r="HCN1314" s="1"/>
      <c r="HCO1314" s="1"/>
      <c r="HCP1314" s="1"/>
      <c r="HCQ1314" s="1"/>
      <c r="HCR1314" s="1"/>
      <c r="HCS1314" s="1"/>
      <c r="HCT1314" s="1"/>
      <c r="HCU1314" s="1"/>
      <c r="HCV1314" s="1"/>
      <c r="HCW1314" s="1"/>
      <c r="HCX1314" s="1"/>
      <c r="HCY1314" s="1"/>
      <c r="HCZ1314" s="1"/>
      <c r="HDA1314" s="1"/>
      <c r="HDB1314" s="1"/>
      <c r="HDC1314" s="1"/>
      <c r="HDD1314" s="1"/>
      <c r="HDE1314" s="1"/>
      <c r="HDF1314" s="1"/>
      <c r="HDG1314" s="1"/>
      <c r="HDH1314" s="1"/>
      <c r="HDI1314" s="1"/>
      <c r="HDJ1314" s="1"/>
      <c r="HDK1314" s="1"/>
      <c r="HDL1314" s="1"/>
      <c r="HDM1314" s="1"/>
      <c r="HDN1314" s="1"/>
      <c r="HDO1314" s="1"/>
      <c r="HDP1314" s="1"/>
      <c r="HDQ1314" s="1"/>
      <c r="HDR1314" s="1"/>
      <c r="HDS1314" s="1"/>
      <c r="HDT1314" s="1"/>
      <c r="HDU1314" s="1"/>
      <c r="HDV1314" s="1"/>
      <c r="HDW1314" s="1"/>
      <c r="HDX1314" s="1"/>
      <c r="HDY1314" s="1"/>
      <c r="HDZ1314" s="1"/>
      <c r="HEA1314" s="1"/>
      <c r="HEB1314" s="1"/>
      <c r="HEC1314" s="1"/>
      <c r="HED1314" s="1"/>
      <c r="HEE1314" s="1"/>
      <c r="HEF1314" s="1"/>
      <c r="HEG1314" s="1"/>
      <c r="HEH1314" s="1"/>
      <c r="HEI1314" s="1"/>
      <c r="HEJ1314" s="1"/>
      <c r="HEK1314" s="1"/>
      <c r="HEL1314" s="1"/>
      <c r="HEM1314" s="1"/>
      <c r="HEN1314" s="1"/>
      <c r="HEO1314" s="1"/>
      <c r="HEP1314" s="1"/>
      <c r="HEQ1314" s="1"/>
      <c r="HER1314" s="1"/>
      <c r="HES1314" s="1"/>
      <c r="HET1314" s="1"/>
      <c r="HEU1314" s="1"/>
      <c r="HEV1314" s="1"/>
      <c r="HEW1314" s="1"/>
      <c r="HEX1314" s="1"/>
      <c r="HEY1314" s="1"/>
      <c r="HEZ1314" s="1"/>
      <c r="HFA1314" s="1"/>
      <c r="HFB1314" s="1"/>
      <c r="HFC1314" s="1"/>
      <c r="HFD1314" s="1"/>
      <c r="HFE1314" s="1"/>
      <c r="HFF1314" s="1"/>
      <c r="HFG1314" s="1"/>
      <c r="HFH1314" s="1"/>
      <c r="HFI1314" s="1"/>
      <c r="HFJ1314" s="1"/>
      <c r="HFK1314" s="1"/>
      <c r="HFL1314" s="1"/>
      <c r="HFM1314" s="1"/>
      <c r="HFN1314" s="1"/>
      <c r="HFO1314" s="1"/>
      <c r="HFP1314" s="1"/>
      <c r="HFQ1314" s="1"/>
      <c r="HFR1314" s="1"/>
      <c r="HFS1314" s="1"/>
      <c r="HFT1314" s="1"/>
      <c r="HFU1314" s="1"/>
      <c r="HFV1314" s="1"/>
      <c r="HFW1314" s="1"/>
      <c r="HFX1314" s="1"/>
      <c r="HFY1314" s="1"/>
      <c r="HFZ1314" s="1"/>
      <c r="HGA1314" s="1"/>
      <c r="HGB1314" s="1"/>
      <c r="HGC1314" s="1"/>
      <c r="HGD1314" s="1"/>
      <c r="HGE1314" s="1"/>
      <c r="HGF1314" s="1"/>
      <c r="HGG1314" s="1"/>
      <c r="HGH1314" s="1"/>
      <c r="HGI1314" s="1"/>
      <c r="HGJ1314" s="1"/>
      <c r="HGK1314" s="1"/>
      <c r="HGL1314" s="1"/>
      <c r="HGM1314" s="1"/>
      <c r="HGN1314" s="1"/>
      <c r="HGO1314" s="1"/>
      <c r="HGP1314" s="1"/>
      <c r="HGQ1314" s="1"/>
      <c r="HGR1314" s="1"/>
      <c r="HGS1314" s="1"/>
      <c r="HGT1314" s="1"/>
      <c r="HGU1314" s="1"/>
      <c r="HGV1314" s="1"/>
      <c r="HGW1314" s="1"/>
      <c r="HGX1314" s="1"/>
      <c r="HGY1314" s="1"/>
      <c r="HGZ1314" s="1"/>
      <c r="HHA1314" s="1"/>
      <c r="HHB1314" s="1"/>
      <c r="HHC1314" s="1"/>
      <c r="HHD1314" s="1"/>
      <c r="HHE1314" s="1"/>
      <c r="HHF1314" s="1"/>
      <c r="HHG1314" s="1"/>
      <c r="HHH1314" s="1"/>
      <c r="HHI1314" s="1"/>
      <c r="HHJ1314" s="1"/>
      <c r="HHK1314" s="1"/>
      <c r="HHL1314" s="1"/>
      <c r="HHM1314" s="1"/>
      <c r="HHN1314" s="1"/>
      <c r="HHO1314" s="1"/>
      <c r="HHP1314" s="1"/>
      <c r="HHQ1314" s="1"/>
      <c r="HHR1314" s="1"/>
      <c r="HHS1314" s="1"/>
      <c r="HHT1314" s="1"/>
      <c r="HHU1314" s="1"/>
      <c r="HHV1314" s="1"/>
      <c r="HHW1314" s="1"/>
      <c r="HHX1314" s="1"/>
      <c r="HHY1314" s="1"/>
      <c r="HHZ1314" s="1"/>
      <c r="HIA1314" s="1"/>
      <c r="HIB1314" s="1"/>
      <c r="HIC1314" s="1"/>
      <c r="HID1314" s="1"/>
      <c r="HIE1314" s="1"/>
      <c r="HIF1314" s="1"/>
      <c r="HIG1314" s="1"/>
      <c r="HIH1314" s="1"/>
      <c r="HII1314" s="1"/>
      <c r="HIJ1314" s="1"/>
      <c r="HIK1314" s="1"/>
      <c r="HIL1314" s="1"/>
      <c r="HIM1314" s="1"/>
      <c r="HIN1314" s="1"/>
      <c r="HIO1314" s="1"/>
      <c r="HIP1314" s="1"/>
      <c r="HIQ1314" s="1"/>
      <c r="HIR1314" s="1"/>
      <c r="HIS1314" s="1"/>
      <c r="HIT1314" s="1"/>
      <c r="HIU1314" s="1"/>
      <c r="HIV1314" s="1"/>
      <c r="HIW1314" s="1"/>
      <c r="HIX1314" s="1"/>
      <c r="HIY1314" s="1"/>
      <c r="HIZ1314" s="1"/>
      <c r="HJA1314" s="1"/>
      <c r="HJB1314" s="1"/>
      <c r="HJC1314" s="1"/>
      <c r="HJD1314" s="1"/>
      <c r="HJE1314" s="1"/>
      <c r="HJF1314" s="1"/>
      <c r="HJG1314" s="1"/>
      <c r="HJH1314" s="1"/>
      <c r="HJI1314" s="1"/>
      <c r="HJJ1314" s="1"/>
      <c r="HJK1314" s="1"/>
      <c r="HJL1314" s="1"/>
      <c r="HJM1314" s="1"/>
      <c r="HJN1314" s="1"/>
      <c r="HJO1314" s="1"/>
      <c r="HJP1314" s="1"/>
      <c r="HJQ1314" s="1"/>
      <c r="HJR1314" s="1"/>
      <c r="HJS1314" s="1"/>
      <c r="HJT1314" s="1"/>
      <c r="HJU1314" s="1"/>
      <c r="HJV1314" s="1"/>
      <c r="HJW1314" s="1"/>
      <c r="HJX1314" s="1"/>
      <c r="HJY1314" s="1"/>
      <c r="HJZ1314" s="1"/>
      <c r="HKA1314" s="1"/>
      <c r="HKB1314" s="1"/>
      <c r="HKC1314" s="1"/>
      <c r="HKD1314" s="1"/>
      <c r="HKE1314" s="1"/>
      <c r="HKF1314" s="1"/>
      <c r="HKG1314" s="1"/>
      <c r="HKH1314" s="1"/>
      <c r="HKI1314" s="1"/>
      <c r="HKJ1314" s="1"/>
      <c r="HKK1314" s="1"/>
      <c r="HKL1314" s="1"/>
      <c r="HKM1314" s="1"/>
      <c r="HKN1314" s="1"/>
      <c r="HKO1314" s="1"/>
      <c r="HKP1314" s="1"/>
      <c r="HKQ1314" s="1"/>
      <c r="HKR1314" s="1"/>
      <c r="HKS1314" s="1"/>
      <c r="HKT1314" s="1"/>
      <c r="HKU1314" s="1"/>
      <c r="HKV1314" s="1"/>
      <c r="HKW1314" s="1"/>
      <c r="HKX1314" s="1"/>
      <c r="HKY1314" s="1"/>
      <c r="HKZ1314" s="1"/>
      <c r="HLA1314" s="1"/>
      <c r="HLB1314" s="1"/>
      <c r="HLC1314" s="1"/>
      <c r="HLD1314" s="1"/>
      <c r="HLE1314" s="1"/>
      <c r="HLF1314" s="1"/>
      <c r="HLG1314" s="1"/>
      <c r="HLH1314" s="1"/>
      <c r="HLI1314" s="1"/>
      <c r="HLJ1314" s="1"/>
      <c r="HLK1314" s="1"/>
      <c r="HLL1314" s="1"/>
      <c r="HLM1314" s="1"/>
      <c r="HLN1314" s="1"/>
      <c r="HLO1314" s="1"/>
      <c r="HLP1314" s="1"/>
      <c r="HLQ1314" s="1"/>
      <c r="HLR1314" s="1"/>
      <c r="HLS1314" s="1"/>
      <c r="HLT1314" s="1"/>
      <c r="HLU1314" s="1"/>
      <c r="HLV1314" s="1"/>
      <c r="HLW1314" s="1"/>
      <c r="HLX1314" s="1"/>
      <c r="HLY1314" s="1"/>
      <c r="HLZ1314" s="1"/>
      <c r="HMA1314" s="1"/>
      <c r="HMB1314" s="1"/>
      <c r="HMC1314" s="1"/>
      <c r="HMD1314" s="1"/>
      <c r="HME1314" s="1"/>
      <c r="HMF1314" s="1"/>
      <c r="HMG1314" s="1"/>
      <c r="HMH1314" s="1"/>
      <c r="HMI1314" s="1"/>
      <c r="HMJ1314" s="1"/>
      <c r="HMK1314" s="1"/>
      <c r="HML1314" s="1"/>
      <c r="HMM1314" s="1"/>
      <c r="HMN1314" s="1"/>
      <c r="HMO1314" s="1"/>
      <c r="HMP1314" s="1"/>
      <c r="HMQ1314" s="1"/>
      <c r="HMR1314" s="1"/>
      <c r="HMS1314" s="1"/>
      <c r="HMT1314" s="1"/>
      <c r="HMU1314" s="1"/>
      <c r="HMV1314" s="1"/>
      <c r="HMW1314" s="1"/>
      <c r="HMX1314" s="1"/>
      <c r="HMY1314" s="1"/>
      <c r="HMZ1314" s="1"/>
      <c r="HNA1314" s="1"/>
      <c r="HNB1314" s="1"/>
      <c r="HNC1314" s="1"/>
      <c r="HND1314" s="1"/>
      <c r="HNE1314" s="1"/>
      <c r="HNF1314" s="1"/>
      <c r="HNG1314" s="1"/>
      <c r="HNH1314" s="1"/>
      <c r="HNI1314" s="1"/>
      <c r="HNJ1314" s="1"/>
      <c r="HNK1314" s="1"/>
      <c r="HNL1314" s="1"/>
      <c r="HNM1314" s="1"/>
      <c r="HNN1314" s="1"/>
      <c r="HNO1314" s="1"/>
      <c r="HNP1314" s="1"/>
      <c r="HNQ1314" s="1"/>
      <c r="HNR1314" s="1"/>
      <c r="HNS1314" s="1"/>
      <c r="HNT1314" s="1"/>
      <c r="HNU1314" s="1"/>
      <c r="HNV1314" s="1"/>
      <c r="HNW1314" s="1"/>
      <c r="HNX1314" s="1"/>
      <c r="HNY1314" s="1"/>
      <c r="HNZ1314" s="1"/>
      <c r="HOA1314" s="1"/>
      <c r="HOB1314" s="1"/>
      <c r="HOC1314" s="1"/>
      <c r="HOD1314" s="1"/>
      <c r="HOE1314" s="1"/>
      <c r="HOF1314" s="1"/>
      <c r="HOG1314" s="1"/>
      <c r="HOH1314" s="1"/>
      <c r="HOI1314" s="1"/>
      <c r="HOJ1314" s="1"/>
      <c r="HOK1314" s="1"/>
      <c r="HOL1314" s="1"/>
      <c r="HOM1314" s="1"/>
      <c r="HON1314" s="1"/>
      <c r="HOO1314" s="1"/>
      <c r="HOP1314" s="1"/>
      <c r="HOQ1314" s="1"/>
      <c r="HOR1314" s="1"/>
      <c r="HOS1314" s="1"/>
      <c r="HOT1314" s="1"/>
      <c r="HOU1314" s="1"/>
      <c r="HOV1314" s="1"/>
      <c r="HOW1314" s="1"/>
      <c r="HOX1314" s="1"/>
      <c r="HOY1314" s="1"/>
      <c r="HOZ1314" s="1"/>
      <c r="HPA1314" s="1"/>
      <c r="HPB1314" s="1"/>
      <c r="HPC1314" s="1"/>
      <c r="HPD1314" s="1"/>
      <c r="HPE1314" s="1"/>
      <c r="HPF1314" s="1"/>
      <c r="HPG1314" s="1"/>
      <c r="HPH1314" s="1"/>
      <c r="HPI1314" s="1"/>
      <c r="HPJ1314" s="1"/>
      <c r="HPK1314" s="1"/>
      <c r="HPL1314" s="1"/>
      <c r="HPM1314" s="1"/>
      <c r="HPN1314" s="1"/>
      <c r="HPO1314" s="1"/>
      <c r="HPP1314" s="1"/>
      <c r="HPQ1314" s="1"/>
      <c r="HPR1314" s="1"/>
      <c r="HPS1314" s="1"/>
      <c r="HPT1314" s="1"/>
      <c r="HPU1314" s="1"/>
      <c r="HPV1314" s="1"/>
      <c r="HPW1314" s="1"/>
      <c r="HPX1314" s="1"/>
      <c r="HPY1314" s="1"/>
      <c r="HPZ1314" s="1"/>
      <c r="HQA1314" s="1"/>
      <c r="HQB1314" s="1"/>
      <c r="HQC1314" s="1"/>
      <c r="HQD1314" s="1"/>
      <c r="HQE1314" s="1"/>
      <c r="HQF1314" s="1"/>
      <c r="HQG1314" s="1"/>
      <c r="HQH1314" s="1"/>
      <c r="HQI1314" s="1"/>
      <c r="HQJ1314" s="1"/>
      <c r="HQK1314" s="1"/>
      <c r="HQL1314" s="1"/>
      <c r="HQM1314" s="1"/>
      <c r="HQN1314" s="1"/>
      <c r="HQO1314" s="1"/>
      <c r="HQP1314" s="1"/>
      <c r="HQQ1314" s="1"/>
      <c r="HQR1314" s="1"/>
      <c r="HQS1314" s="1"/>
      <c r="HQT1314" s="1"/>
      <c r="HQU1314" s="1"/>
      <c r="HQV1314" s="1"/>
      <c r="HQW1314" s="1"/>
      <c r="HQX1314" s="1"/>
      <c r="HQY1314" s="1"/>
      <c r="HQZ1314" s="1"/>
      <c r="HRA1314" s="1"/>
      <c r="HRB1314" s="1"/>
      <c r="HRC1314" s="1"/>
      <c r="HRD1314" s="1"/>
      <c r="HRE1314" s="1"/>
      <c r="HRF1314" s="1"/>
      <c r="HRG1314" s="1"/>
      <c r="HRH1314" s="1"/>
      <c r="HRI1314" s="1"/>
      <c r="HRJ1314" s="1"/>
      <c r="HRK1314" s="1"/>
      <c r="HRL1314" s="1"/>
      <c r="HRM1314" s="1"/>
      <c r="HRN1314" s="1"/>
      <c r="HRO1314" s="1"/>
      <c r="HRP1314" s="1"/>
      <c r="HRQ1314" s="1"/>
      <c r="HRR1314" s="1"/>
      <c r="HRS1314" s="1"/>
      <c r="HRT1314" s="1"/>
      <c r="HRU1314" s="1"/>
      <c r="HRV1314" s="1"/>
      <c r="HRW1314" s="1"/>
      <c r="HRX1314" s="1"/>
      <c r="HRY1314" s="1"/>
      <c r="HRZ1314" s="1"/>
      <c r="HSA1314" s="1"/>
      <c r="HSB1314" s="1"/>
      <c r="HSC1314" s="1"/>
      <c r="HSD1314" s="1"/>
      <c r="HSE1314" s="1"/>
      <c r="HSF1314" s="1"/>
      <c r="HSG1314" s="1"/>
      <c r="HSH1314" s="1"/>
      <c r="HSI1314" s="1"/>
      <c r="HSJ1314" s="1"/>
      <c r="HSK1314" s="1"/>
      <c r="HSL1314" s="1"/>
      <c r="HSM1314" s="1"/>
      <c r="HSN1314" s="1"/>
      <c r="HSO1314" s="1"/>
      <c r="HSP1314" s="1"/>
      <c r="HSQ1314" s="1"/>
      <c r="HSR1314" s="1"/>
      <c r="HSS1314" s="1"/>
      <c r="HST1314" s="1"/>
      <c r="HSU1314" s="1"/>
      <c r="HSV1314" s="1"/>
      <c r="HSW1314" s="1"/>
      <c r="HSX1314" s="1"/>
      <c r="HSY1314" s="1"/>
      <c r="HSZ1314" s="1"/>
      <c r="HTA1314" s="1"/>
      <c r="HTB1314" s="1"/>
      <c r="HTC1314" s="1"/>
      <c r="HTD1314" s="1"/>
      <c r="HTE1314" s="1"/>
      <c r="HTF1314" s="1"/>
      <c r="HTG1314" s="1"/>
      <c r="HTH1314" s="1"/>
      <c r="HTI1314" s="1"/>
      <c r="HTJ1314" s="1"/>
      <c r="HTK1314" s="1"/>
      <c r="HTL1314" s="1"/>
      <c r="HTM1314" s="1"/>
      <c r="HTN1314" s="1"/>
      <c r="HTO1314" s="1"/>
      <c r="HTP1314" s="1"/>
      <c r="HTQ1314" s="1"/>
      <c r="HTR1314" s="1"/>
      <c r="HTS1314" s="1"/>
      <c r="HTT1314" s="1"/>
      <c r="HTU1314" s="1"/>
      <c r="HTV1314" s="1"/>
      <c r="HTW1314" s="1"/>
      <c r="HTX1314" s="1"/>
      <c r="HTY1314" s="1"/>
      <c r="HTZ1314" s="1"/>
      <c r="HUA1314" s="1"/>
      <c r="HUB1314" s="1"/>
      <c r="HUC1314" s="1"/>
      <c r="HUD1314" s="1"/>
      <c r="HUE1314" s="1"/>
      <c r="HUF1314" s="1"/>
      <c r="HUG1314" s="1"/>
      <c r="HUH1314" s="1"/>
      <c r="HUI1314" s="1"/>
      <c r="HUJ1314" s="1"/>
      <c r="HUK1314" s="1"/>
      <c r="HUL1314" s="1"/>
      <c r="HUM1314" s="1"/>
      <c r="HUN1314" s="1"/>
      <c r="HUO1314" s="1"/>
      <c r="HUP1314" s="1"/>
      <c r="HUQ1314" s="1"/>
      <c r="HUR1314" s="1"/>
      <c r="HUS1314" s="1"/>
      <c r="HUT1314" s="1"/>
      <c r="HUU1314" s="1"/>
      <c r="HUV1314" s="1"/>
      <c r="HUW1314" s="1"/>
      <c r="HUX1314" s="1"/>
      <c r="HUY1314" s="1"/>
      <c r="HUZ1314" s="1"/>
      <c r="HVA1314" s="1"/>
      <c r="HVB1314" s="1"/>
      <c r="HVC1314" s="1"/>
      <c r="HVD1314" s="1"/>
      <c r="HVE1314" s="1"/>
      <c r="HVF1314" s="1"/>
      <c r="HVG1314" s="1"/>
      <c r="HVH1314" s="1"/>
      <c r="HVI1314" s="1"/>
      <c r="HVJ1314" s="1"/>
      <c r="HVK1314" s="1"/>
      <c r="HVL1314" s="1"/>
      <c r="HVM1314" s="1"/>
      <c r="HVN1314" s="1"/>
      <c r="HVO1314" s="1"/>
      <c r="HVP1314" s="1"/>
      <c r="HVQ1314" s="1"/>
      <c r="HVR1314" s="1"/>
      <c r="HVS1314" s="1"/>
      <c r="HVT1314" s="1"/>
      <c r="HVU1314" s="1"/>
      <c r="HVV1314" s="1"/>
      <c r="HVW1314" s="1"/>
      <c r="HVX1314" s="1"/>
      <c r="HVY1314" s="1"/>
      <c r="HVZ1314" s="1"/>
      <c r="HWA1314" s="1"/>
      <c r="HWB1314" s="1"/>
      <c r="HWC1314" s="1"/>
      <c r="HWD1314" s="1"/>
      <c r="HWE1314" s="1"/>
      <c r="HWF1314" s="1"/>
      <c r="HWG1314" s="1"/>
      <c r="HWH1314" s="1"/>
      <c r="HWI1314" s="1"/>
      <c r="HWJ1314" s="1"/>
      <c r="HWK1314" s="1"/>
      <c r="HWL1314" s="1"/>
      <c r="HWM1314" s="1"/>
      <c r="HWN1314" s="1"/>
      <c r="HWO1314" s="1"/>
      <c r="HWP1314" s="1"/>
      <c r="HWQ1314" s="1"/>
      <c r="HWR1314" s="1"/>
      <c r="HWS1314" s="1"/>
      <c r="HWT1314" s="1"/>
      <c r="HWU1314" s="1"/>
      <c r="HWV1314" s="1"/>
      <c r="HWW1314" s="1"/>
      <c r="HWX1314" s="1"/>
      <c r="HWY1314" s="1"/>
      <c r="HWZ1314" s="1"/>
      <c r="HXA1314" s="1"/>
      <c r="HXB1314" s="1"/>
      <c r="HXC1314" s="1"/>
      <c r="HXD1314" s="1"/>
      <c r="HXE1314" s="1"/>
      <c r="HXF1314" s="1"/>
      <c r="HXG1314" s="1"/>
      <c r="HXH1314" s="1"/>
      <c r="HXI1314" s="1"/>
      <c r="HXJ1314" s="1"/>
      <c r="HXK1314" s="1"/>
      <c r="HXL1314" s="1"/>
      <c r="HXM1314" s="1"/>
      <c r="HXN1314" s="1"/>
      <c r="HXO1314" s="1"/>
      <c r="HXP1314" s="1"/>
      <c r="HXQ1314" s="1"/>
      <c r="HXR1314" s="1"/>
      <c r="HXS1314" s="1"/>
      <c r="HXT1314" s="1"/>
      <c r="HXU1314" s="1"/>
      <c r="HXV1314" s="1"/>
      <c r="HXW1314" s="1"/>
      <c r="HXX1314" s="1"/>
      <c r="HXY1314" s="1"/>
      <c r="HXZ1314" s="1"/>
      <c r="HYA1314" s="1"/>
      <c r="HYB1314" s="1"/>
      <c r="HYC1314" s="1"/>
      <c r="HYD1314" s="1"/>
      <c r="HYE1314" s="1"/>
      <c r="HYF1314" s="1"/>
      <c r="HYG1314" s="1"/>
      <c r="HYH1314" s="1"/>
      <c r="HYI1314" s="1"/>
      <c r="HYJ1314" s="1"/>
      <c r="HYK1314" s="1"/>
      <c r="HYL1314" s="1"/>
      <c r="HYM1314" s="1"/>
      <c r="HYN1314" s="1"/>
      <c r="HYO1314" s="1"/>
      <c r="HYP1314" s="1"/>
      <c r="HYQ1314" s="1"/>
      <c r="HYR1314" s="1"/>
      <c r="HYS1314" s="1"/>
      <c r="HYT1314" s="1"/>
      <c r="HYU1314" s="1"/>
      <c r="HYV1314" s="1"/>
      <c r="HYW1314" s="1"/>
      <c r="HYX1314" s="1"/>
      <c r="HYY1314" s="1"/>
      <c r="HYZ1314" s="1"/>
      <c r="HZA1314" s="1"/>
      <c r="HZB1314" s="1"/>
      <c r="HZC1314" s="1"/>
      <c r="HZD1314" s="1"/>
      <c r="HZE1314" s="1"/>
      <c r="HZF1314" s="1"/>
      <c r="HZG1314" s="1"/>
      <c r="HZH1314" s="1"/>
      <c r="HZI1314" s="1"/>
      <c r="HZJ1314" s="1"/>
      <c r="HZK1314" s="1"/>
      <c r="HZL1314" s="1"/>
      <c r="HZM1314" s="1"/>
      <c r="HZN1314" s="1"/>
      <c r="HZO1314" s="1"/>
      <c r="HZP1314" s="1"/>
      <c r="HZQ1314" s="1"/>
      <c r="HZR1314" s="1"/>
      <c r="HZS1314" s="1"/>
      <c r="HZT1314" s="1"/>
      <c r="HZU1314" s="1"/>
      <c r="HZV1314" s="1"/>
      <c r="HZW1314" s="1"/>
      <c r="HZX1314" s="1"/>
      <c r="HZY1314" s="1"/>
      <c r="HZZ1314" s="1"/>
      <c r="IAA1314" s="1"/>
      <c r="IAB1314" s="1"/>
      <c r="IAC1314" s="1"/>
      <c r="IAD1314" s="1"/>
      <c r="IAE1314" s="1"/>
      <c r="IAF1314" s="1"/>
      <c r="IAG1314" s="1"/>
      <c r="IAH1314" s="1"/>
      <c r="IAI1314" s="1"/>
      <c r="IAJ1314" s="1"/>
      <c r="IAK1314" s="1"/>
      <c r="IAL1314" s="1"/>
      <c r="IAM1314" s="1"/>
      <c r="IAN1314" s="1"/>
      <c r="IAO1314" s="1"/>
      <c r="IAP1314" s="1"/>
      <c r="IAQ1314" s="1"/>
      <c r="IAR1314" s="1"/>
      <c r="IAS1314" s="1"/>
      <c r="IAT1314" s="1"/>
      <c r="IAU1314" s="1"/>
      <c r="IAV1314" s="1"/>
      <c r="IAW1314" s="1"/>
      <c r="IAX1314" s="1"/>
      <c r="IAY1314" s="1"/>
      <c r="IAZ1314" s="1"/>
      <c r="IBA1314" s="1"/>
      <c r="IBB1314" s="1"/>
      <c r="IBC1314" s="1"/>
      <c r="IBD1314" s="1"/>
      <c r="IBE1314" s="1"/>
      <c r="IBF1314" s="1"/>
      <c r="IBG1314" s="1"/>
      <c r="IBH1314" s="1"/>
      <c r="IBI1314" s="1"/>
      <c r="IBJ1314" s="1"/>
      <c r="IBK1314" s="1"/>
      <c r="IBL1314" s="1"/>
      <c r="IBM1314" s="1"/>
      <c r="IBN1314" s="1"/>
      <c r="IBO1314" s="1"/>
      <c r="IBP1314" s="1"/>
      <c r="IBQ1314" s="1"/>
      <c r="IBR1314" s="1"/>
      <c r="IBS1314" s="1"/>
      <c r="IBT1314" s="1"/>
      <c r="IBU1314" s="1"/>
      <c r="IBV1314" s="1"/>
      <c r="IBW1314" s="1"/>
      <c r="IBX1314" s="1"/>
      <c r="IBY1314" s="1"/>
      <c r="IBZ1314" s="1"/>
      <c r="ICA1314" s="1"/>
      <c r="ICB1314" s="1"/>
      <c r="ICC1314" s="1"/>
      <c r="ICD1314" s="1"/>
      <c r="ICE1314" s="1"/>
      <c r="ICF1314" s="1"/>
      <c r="ICG1314" s="1"/>
      <c r="ICH1314" s="1"/>
      <c r="ICI1314" s="1"/>
      <c r="ICJ1314" s="1"/>
      <c r="ICK1314" s="1"/>
      <c r="ICL1314" s="1"/>
      <c r="ICM1314" s="1"/>
      <c r="ICN1314" s="1"/>
      <c r="ICO1314" s="1"/>
      <c r="ICP1314" s="1"/>
      <c r="ICQ1314" s="1"/>
      <c r="ICR1314" s="1"/>
      <c r="ICS1314" s="1"/>
      <c r="ICT1314" s="1"/>
      <c r="ICU1314" s="1"/>
      <c r="ICV1314" s="1"/>
      <c r="ICW1314" s="1"/>
      <c r="ICX1314" s="1"/>
      <c r="ICY1314" s="1"/>
      <c r="ICZ1314" s="1"/>
      <c r="IDA1314" s="1"/>
      <c r="IDB1314" s="1"/>
      <c r="IDC1314" s="1"/>
      <c r="IDD1314" s="1"/>
      <c r="IDE1314" s="1"/>
      <c r="IDF1314" s="1"/>
      <c r="IDG1314" s="1"/>
      <c r="IDH1314" s="1"/>
      <c r="IDI1314" s="1"/>
      <c r="IDJ1314" s="1"/>
      <c r="IDK1314" s="1"/>
      <c r="IDL1314" s="1"/>
      <c r="IDM1314" s="1"/>
      <c r="IDN1314" s="1"/>
      <c r="IDO1314" s="1"/>
      <c r="IDP1314" s="1"/>
      <c r="IDQ1314" s="1"/>
      <c r="IDR1314" s="1"/>
      <c r="IDS1314" s="1"/>
      <c r="IDT1314" s="1"/>
      <c r="IDU1314" s="1"/>
      <c r="IDV1314" s="1"/>
      <c r="IDW1314" s="1"/>
      <c r="IDX1314" s="1"/>
      <c r="IDY1314" s="1"/>
      <c r="IDZ1314" s="1"/>
      <c r="IEA1314" s="1"/>
      <c r="IEB1314" s="1"/>
      <c r="IEC1314" s="1"/>
      <c r="IED1314" s="1"/>
      <c r="IEE1314" s="1"/>
      <c r="IEF1314" s="1"/>
      <c r="IEG1314" s="1"/>
      <c r="IEH1314" s="1"/>
      <c r="IEI1314" s="1"/>
      <c r="IEJ1314" s="1"/>
      <c r="IEK1314" s="1"/>
      <c r="IEL1314" s="1"/>
      <c r="IEM1314" s="1"/>
      <c r="IEN1314" s="1"/>
      <c r="IEO1314" s="1"/>
      <c r="IEP1314" s="1"/>
      <c r="IEQ1314" s="1"/>
      <c r="IER1314" s="1"/>
      <c r="IES1314" s="1"/>
      <c r="IET1314" s="1"/>
      <c r="IEU1314" s="1"/>
      <c r="IEV1314" s="1"/>
      <c r="IEW1314" s="1"/>
      <c r="IEX1314" s="1"/>
      <c r="IEY1314" s="1"/>
      <c r="IEZ1314" s="1"/>
      <c r="IFA1314" s="1"/>
      <c r="IFB1314" s="1"/>
      <c r="IFC1314" s="1"/>
      <c r="IFD1314" s="1"/>
      <c r="IFE1314" s="1"/>
      <c r="IFF1314" s="1"/>
      <c r="IFG1314" s="1"/>
      <c r="IFH1314" s="1"/>
      <c r="IFI1314" s="1"/>
      <c r="IFJ1314" s="1"/>
      <c r="IFK1314" s="1"/>
      <c r="IFL1314" s="1"/>
      <c r="IFM1314" s="1"/>
      <c r="IFN1314" s="1"/>
      <c r="IFO1314" s="1"/>
      <c r="IFP1314" s="1"/>
      <c r="IFQ1314" s="1"/>
      <c r="IFR1314" s="1"/>
      <c r="IFS1314" s="1"/>
      <c r="IFT1314" s="1"/>
      <c r="IFU1314" s="1"/>
      <c r="IFV1314" s="1"/>
      <c r="IFW1314" s="1"/>
      <c r="IFX1314" s="1"/>
      <c r="IFY1314" s="1"/>
      <c r="IFZ1314" s="1"/>
      <c r="IGA1314" s="1"/>
      <c r="IGB1314" s="1"/>
      <c r="IGC1314" s="1"/>
      <c r="IGD1314" s="1"/>
      <c r="IGE1314" s="1"/>
      <c r="IGF1314" s="1"/>
      <c r="IGG1314" s="1"/>
      <c r="IGH1314" s="1"/>
      <c r="IGI1314" s="1"/>
      <c r="IGJ1314" s="1"/>
      <c r="IGK1314" s="1"/>
      <c r="IGL1314" s="1"/>
      <c r="IGM1314" s="1"/>
      <c r="IGN1314" s="1"/>
      <c r="IGO1314" s="1"/>
      <c r="IGP1314" s="1"/>
      <c r="IGQ1314" s="1"/>
      <c r="IGR1314" s="1"/>
      <c r="IGS1314" s="1"/>
      <c r="IGT1314" s="1"/>
      <c r="IGU1314" s="1"/>
      <c r="IGV1314" s="1"/>
      <c r="IGW1314" s="1"/>
      <c r="IGX1314" s="1"/>
      <c r="IGY1314" s="1"/>
      <c r="IGZ1314" s="1"/>
      <c r="IHA1314" s="1"/>
      <c r="IHB1314" s="1"/>
      <c r="IHC1314" s="1"/>
      <c r="IHD1314" s="1"/>
      <c r="IHE1314" s="1"/>
      <c r="IHF1314" s="1"/>
      <c r="IHG1314" s="1"/>
      <c r="IHH1314" s="1"/>
      <c r="IHI1314" s="1"/>
      <c r="IHJ1314" s="1"/>
      <c r="IHK1314" s="1"/>
      <c r="IHL1314" s="1"/>
      <c r="IHM1314" s="1"/>
      <c r="IHN1314" s="1"/>
      <c r="IHO1314" s="1"/>
      <c r="IHP1314" s="1"/>
      <c r="IHQ1314" s="1"/>
      <c r="IHR1314" s="1"/>
      <c r="IHS1314" s="1"/>
      <c r="IHT1314" s="1"/>
      <c r="IHU1314" s="1"/>
      <c r="IHV1314" s="1"/>
      <c r="IHW1314" s="1"/>
      <c r="IHX1314" s="1"/>
      <c r="IHY1314" s="1"/>
      <c r="IHZ1314" s="1"/>
      <c r="IIA1314" s="1"/>
      <c r="IIB1314" s="1"/>
      <c r="IIC1314" s="1"/>
      <c r="IID1314" s="1"/>
      <c r="IIE1314" s="1"/>
      <c r="IIF1314" s="1"/>
      <c r="IIG1314" s="1"/>
      <c r="IIH1314" s="1"/>
      <c r="III1314" s="1"/>
      <c r="IIJ1314" s="1"/>
      <c r="IIK1314" s="1"/>
      <c r="IIL1314" s="1"/>
      <c r="IIM1314" s="1"/>
      <c r="IIN1314" s="1"/>
      <c r="IIO1314" s="1"/>
      <c r="IIP1314" s="1"/>
      <c r="IIQ1314" s="1"/>
      <c r="IIR1314" s="1"/>
      <c r="IIS1314" s="1"/>
      <c r="IIT1314" s="1"/>
      <c r="IIU1314" s="1"/>
      <c r="IIV1314" s="1"/>
      <c r="IIW1314" s="1"/>
      <c r="IIX1314" s="1"/>
      <c r="IIY1314" s="1"/>
      <c r="IIZ1314" s="1"/>
      <c r="IJA1314" s="1"/>
      <c r="IJB1314" s="1"/>
      <c r="IJC1314" s="1"/>
      <c r="IJD1314" s="1"/>
      <c r="IJE1314" s="1"/>
      <c r="IJF1314" s="1"/>
      <c r="IJG1314" s="1"/>
      <c r="IJH1314" s="1"/>
      <c r="IJI1314" s="1"/>
      <c r="IJJ1314" s="1"/>
      <c r="IJK1314" s="1"/>
      <c r="IJL1314" s="1"/>
      <c r="IJM1314" s="1"/>
      <c r="IJN1314" s="1"/>
      <c r="IJO1314" s="1"/>
      <c r="IJP1314" s="1"/>
      <c r="IJQ1314" s="1"/>
      <c r="IJR1314" s="1"/>
      <c r="IJS1314" s="1"/>
      <c r="IJT1314" s="1"/>
      <c r="IJU1314" s="1"/>
      <c r="IJV1314" s="1"/>
      <c r="IJW1314" s="1"/>
      <c r="IJX1314" s="1"/>
      <c r="IJY1314" s="1"/>
      <c r="IJZ1314" s="1"/>
      <c r="IKA1314" s="1"/>
      <c r="IKB1314" s="1"/>
      <c r="IKC1314" s="1"/>
      <c r="IKD1314" s="1"/>
      <c r="IKE1314" s="1"/>
      <c r="IKF1314" s="1"/>
      <c r="IKG1314" s="1"/>
      <c r="IKH1314" s="1"/>
      <c r="IKI1314" s="1"/>
      <c r="IKJ1314" s="1"/>
      <c r="IKK1314" s="1"/>
      <c r="IKL1314" s="1"/>
      <c r="IKM1314" s="1"/>
      <c r="IKN1314" s="1"/>
      <c r="IKO1314" s="1"/>
      <c r="IKP1314" s="1"/>
      <c r="IKQ1314" s="1"/>
      <c r="IKR1314" s="1"/>
      <c r="IKS1314" s="1"/>
      <c r="IKT1314" s="1"/>
      <c r="IKU1314" s="1"/>
      <c r="IKV1314" s="1"/>
      <c r="IKW1314" s="1"/>
      <c r="IKX1314" s="1"/>
      <c r="IKY1314" s="1"/>
      <c r="IKZ1314" s="1"/>
      <c r="ILA1314" s="1"/>
      <c r="ILB1314" s="1"/>
      <c r="ILC1314" s="1"/>
      <c r="ILD1314" s="1"/>
      <c r="ILE1314" s="1"/>
      <c r="ILF1314" s="1"/>
      <c r="ILG1314" s="1"/>
      <c r="ILH1314" s="1"/>
      <c r="ILI1314" s="1"/>
      <c r="ILJ1314" s="1"/>
      <c r="ILK1314" s="1"/>
      <c r="ILL1314" s="1"/>
      <c r="ILM1314" s="1"/>
      <c r="ILN1314" s="1"/>
      <c r="ILO1314" s="1"/>
      <c r="ILP1314" s="1"/>
      <c r="ILQ1314" s="1"/>
      <c r="ILR1314" s="1"/>
      <c r="ILS1314" s="1"/>
      <c r="ILT1314" s="1"/>
      <c r="ILU1314" s="1"/>
      <c r="ILV1314" s="1"/>
      <c r="ILW1314" s="1"/>
      <c r="ILX1314" s="1"/>
      <c r="ILY1314" s="1"/>
      <c r="ILZ1314" s="1"/>
      <c r="IMA1314" s="1"/>
      <c r="IMB1314" s="1"/>
      <c r="IMC1314" s="1"/>
      <c r="IMD1314" s="1"/>
      <c r="IME1314" s="1"/>
      <c r="IMF1314" s="1"/>
      <c r="IMG1314" s="1"/>
      <c r="IMH1314" s="1"/>
      <c r="IMI1314" s="1"/>
      <c r="IMJ1314" s="1"/>
      <c r="IMK1314" s="1"/>
      <c r="IML1314" s="1"/>
      <c r="IMM1314" s="1"/>
      <c r="IMN1314" s="1"/>
      <c r="IMO1314" s="1"/>
      <c r="IMP1314" s="1"/>
      <c r="IMQ1314" s="1"/>
      <c r="IMR1314" s="1"/>
      <c r="IMS1314" s="1"/>
      <c r="IMT1314" s="1"/>
      <c r="IMU1314" s="1"/>
      <c r="IMV1314" s="1"/>
      <c r="IMW1314" s="1"/>
      <c r="IMX1314" s="1"/>
      <c r="IMY1314" s="1"/>
      <c r="IMZ1314" s="1"/>
      <c r="INA1314" s="1"/>
      <c r="INB1314" s="1"/>
      <c r="INC1314" s="1"/>
      <c r="IND1314" s="1"/>
      <c r="INE1314" s="1"/>
      <c r="INF1314" s="1"/>
      <c r="ING1314" s="1"/>
      <c r="INH1314" s="1"/>
      <c r="INI1314" s="1"/>
      <c r="INJ1314" s="1"/>
      <c r="INK1314" s="1"/>
      <c r="INL1314" s="1"/>
      <c r="INM1314" s="1"/>
      <c r="INN1314" s="1"/>
      <c r="INO1314" s="1"/>
      <c r="INP1314" s="1"/>
      <c r="INQ1314" s="1"/>
      <c r="INR1314" s="1"/>
      <c r="INS1314" s="1"/>
      <c r="INT1314" s="1"/>
      <c r="INU1314" s="1"/>
      <c r="INV1314" s="1"/>
      <c r="INW1314" s="1"/>
      <c r="INX1314" s="1"/>
      <c r="INY1314" s="1"/>
      <c r="INZ1314" s="1"/>
      <c r="IOA1314" s="1"/>
      <c r="IOB1314" s="1"/>
      <c r="IOC1314" s="1"/>
      <c r="IOD1314" s="1"/>
      <c r="IOE1314" s="1"/>
      <c r="IOF1314" s="1"/>
      <c r="IOG1314" s="1"/>
      <c r="IOH1314" s="1"/>
      <c r="IOI1314" s="1"/>
      <c r="IOJ1314" s="1"/>
      <c r="IOK1314" s="1"/>
      <c r="IOL1314" s="1"/>
      <c r="IOM1314" s="1"/>
      <c r="ION1314" s="1"/>
      <c r="IOO1314" s="1"/>
      <c r="IOP1314" s="1"/>
      <c r="IOQ1314" s="1"/>
      <c r="IOR1314" s="1"/>
      <c r="IOS1314" s="1"/>
      <c r="IOT1314" s="1"/>
      <c r="IOU1314" s="1"/>
      <c r="IOV1314" s="1"/>
      <c r="IOW1314" s="1"/>
      <c r="IOX1314" s="1"/>
      <c r="IOY1314" s="1"/>
      <c r="IOZ1314" s="1"/>
      <c r="IPA1314" s="1"/>
      <c r="IPB1314" s="1"/>
      <c r="IPC1314" s="1"/>
      <c r="IPD1314" s="1"/>
      <c r="IPE1314" s="1"/>
      <c r="IPF1314" s="1"/>
      <c r="IPG1314" s="1"/>
      <c r="IPH1314" s="1"/>
      <c r="IPI1314" s="1"/>
      <c r="IPJ1314" s="1"/>
      <c r="IPK1314" s="1"/>
      <c r="IPL1314" s="1"/>
      <c r="IPM1314" s="1"/>
      <c r="IPN1314" s="1"/>
      <c r="IPO1314" s="1"/>
      <c r="IPP1314" s="1"/>
      <c r="IPQ1314" s="1"/>
      <c r="IPR1314" s="1"/>
      <c r="IPS1314" s="1"/>
      <c r="IPT1314" s="1"/>
      <c r="IPU1314" s="1"/>
      <c r="IPV1314" s="1"/>
      <c r="IPW1314" s="1"/>
      <c r="IPX1314" s="1"/>
      <c r="IPY1314" s="1"/>
      <c r="IPZ1314" s="1"/>
      <c r="IQA1314" s="1"/>
      <c r="IQB1314" s="1"/>
      <c r="IQC1314" s="1"/>
      <c r="IQD1314" s="1"/>
      <c r="IQE1314" s="1"/>
      <c r="IQF1314" s="1"/>
      <c r="IQG1314" s="1"/>
      <c r="IQH1314" s="1"/>
      <c r="IQI1314" s="1"/>
      <c r="IQJ1314" s="1"/>
      <c r="IQK1314" s="1"/>
      <c r="IQL1314" s="1"/>
      <c r="IQM1314" s="1"/>
      <c r="IQN1314" s="1"/>
      <c r="IQO1314" s="1"/>
      <c r="IQP1314" s="1"/>
      <c r="IQQ1314" s="1"/>
      <c r="IQR1314" s="1"/>
      <c r="IQS1314" s="1"/>
      <c r="IQT1314" s="1"/>
      <c r="IQU1314" s="1"/>
      <c r="IQV1314" s="1"/>
      <c r="IQW1314" s="1"/>
      <c r="IQX1314" s="1"/>
      <c r="IQY1314" s="1"/>
      <c r="IQZ1314" s="1"/>
      <c r="IRA1314" s="1"/>
      <c r="IRB1314" s="1"/>
      <c r="IRC1314" s="1"/>
      <c r="IRD1314" s="1"/>
      <c r="IRE1314" s="1"/>
      <c r="IRF1314" s="1"/>
      <c r="IRG1314" s="1"/>
      <c r="IRH1314" s="1"/>
      <c r="IRI1314" s="1"/>
      <c r="IRJ1314" s="1"/>
      <c r="IRK1314" s="1"/>
      <c r="IRL1314" s="1"/>
      <c r="IRM1314" s="1"/>
      <c r="IRN1314" s="1"/>
      <c r="IRO1314" s="1"/>
      <c r="IRP1314" s="1"/>
      <c r="IRQ1314" s="1"/>
      <c r="IRR1314" s="1"/>
      <c r="IRS1314" s="1"/>
      <c r="IRT1314" s="1"/>
      <c r="IRU1314" s="1"/>
      <c r="IRV1314" s="1"/>
      <c r="IRW1314" s="1"/>
      <c r="IRX1314" s="1"/>
      <c r="IRY1314" s="1"/>
      <c r="IRZ1314" s="1"/>
      <c r="ISA1314" s="1"/>
      <c r="ISB1314" s="1"/>
      <c r="ISC1314" s="1"/>
      <c r="ISD1314" s="1"/>
      <c r="ISE1314" s="1"/>
      <c r="ISF1314" s="1"/>
      <c r="ISG1314" s="1"/>
      <c r="ISH1314" s="1"/>
      <c r="ISI1314" s="1"/>
      <c r="ISJ1314" s="1"/>
      <c r="ISK1314" s="1"/>
      <c r="ISL1314" s="1"/>
      <c r="ISM1314" s="1"/>
      <c r="ISN1314" s="1"/>
      <c r="ISO1314" s="1"/>
      <c r="ISP1314" s="1"/>
      <c r="ISQ1314" s="1"/>
      <c r="ISR1314" s="1"/>
      <c r="ISS1314" s="1"/>
      <c r="IST1314" s="1"/>
      <c r="ISU1314" s="1"/>
      <c r="ISV1314" s="1"/>
      <c r="ISW1314" s="1"/>
      <c r="ISX1314" s="1"/>
      <c r="ISY1314" s="1"/>
      <c r="ISZ1314" s="1"/>
      <c r="ITA1314" s="1"/>
      <c r="ITB1314" s="1"/>
      <c r="ITC1314" s="1"/>
      <c r="ITD1314" s="1"/>
      <c r="ITE1314" s="1"/>
      <c r="ITF1314" s="1"/>
      <c r="ITG1314" s="1"/>
      <c r="ITH1314" s="1"/>
      <c r="ITI1314" s="1"/>
      <c r="ITJ1314" s="1"/>
      <c r="ITK1314" s="1"/>
      <c r="ITL1314" s="1"/>
      <c r="ITM1314" s="1"/>
      <c r="ITN1314" s="1"/>
      <c r="ITO1314" s="1"/>
      <c r="ITP1314" s="1"/>
      <c r="ITQ1314" s="1"/>
      <c r="ITR1314" s="1"/>
      <c r="ITS1314" s="1"/>
      <c r="ITT1314" s="1"/>
      <c r="ITU1314" s="1"/>
      <c r="ITV1314" s="1"/>
      <c r="ITW1314" s="1"/>
      <c r="ITX1314" s="1"/>
      <c r="ITY1314" s="1"/>
      <c r="ITZ1314" s="1"/>
      <c r="IUA1314" s="1"/>
      <c r="IUB1314" s="1"/>
      <c r="IUC1314" s="1"/>
      <c r="IUD1314" s="1"/>
      <c r="IUE1314" s="1"/>
      <c r="IUF1314" s="1"/>
      <c r="IUG1314" s="1"/>
      <c r="IUH1314" s="1"/>
      <c r="IUI1314" s="1"/>
      <c r="IUJ1314" s="1"/>
      <c r="IUK1314" s="1"/>
      <c r="IUL1314" s="1"/>
      <c r="IUM1314" s="1"/>
      <c r="IUN1314" s="1"/>
      <c r="IUO1314" s="1"/>
      <c r="IUP1314" s="1"/>
      <c r="IUQ1314" s="1"/>
      <c r="IUR1314" s="1"/>
      <c r="IUS1314" s="1"/>
      <c r="IUT1314" s="1"/>
      <c r="IUU1314" s="1"/>
      <c r="IUV1314" s="1"/>
      <c r="IUW1314" s="1"/>
      <c r="IUX1314" s="1"/>
      <c r="IUY1314" s="1"/>
      <c r="IUZ1314" s="1"/>
      <c r="IVA1314" s="1"/>
      <c r="IVB1314" s="1"/>
      <c r="IVC1314" s="1"/>
      <c r="IVD1314" s="1"/>
      <c r="IVE1314" s="1"/>
      <c r="IVF1314" s="1"/>
      <c r="IVG1314" s="1"/>
      <c r="IVH1314" s="1"/>
      <c r="IVI1314" s="1"/>
      <c r="IVJ1314" s="1"/>
      <c r="IVK1314" s="1"/>
      <c r="IVL1314" s="1"/>
      <c r="IVM1314" s="1"/>
      <c r="IVN1314" s="1"/>
      <c r="IVO1314" s="1"/>
      <c r="IVP1314" s="1"/>
      <c r="IVQ1314" s="1"/>
      <c r="IVR1314" s="1"/>
      <c r="IVS1314" s="1"/>
      <c r="IVT1314" s="1"/>
      <c r="IVU1314" s="1"/>
      <c r="IVV1314" s="1"/>
      <c r="IVW1314" s="1"/>
      <c r="IVX1314" s="1"/>
      <c r="IVY1314" s="1"/>
      <c r="IVZ1314" s="1"/>
      <c r="IWA1314" s="1"/>
      <c r="IWB1314" s="1"/>
      <c r="IWC1314" s="1"/>
      <c r="IWD1314" s="1"/>
      <c r="IWE1314" s="1"/>
      <c r="IWF1314" s="1"/>
      <c r="IWG1314" s="1"/>
      <c r="IWH1314" s="1"/>
      <c r="IWI1314" s="1"/>
      <c r="IWJ1314" s="1"/>
      <c r="IWK1314" s="1"/>
      <c r="IWL1314" s="1"/>
      <c r="IWM1314" s="1"/>
      <c r="IWN1314" s="1"/>
      <c r="IWO1314" s="1"/>
      <c r="IWP1314" s="1"/>
      <c r="IWQ1314" s="1"/>
      <c r="IWR1314" s="1"/>
      <c r="IWS1314" s="1"/>
      <c r="IWT1314" s="1"/>
      <c r="IWU1314" s="1"/>
      <c r="IWV1314" s="1"/>
      <c r="IWW1314" s="1"/>
      <c r="IWX1314" s="1"/>
      <c r="IWY1314" s="1"/>
      <c r="IWZ1314" s="1"/>
      <c r="IXA1314" s="1"/>
      <c r="IXB1314" s="1"/>
      <c r="IXC1314" s="1"/>
      <c r="IXD1314" s="1"/>
      <c r="IXE1314" s="1"/>
      <c r="IXF1314" s="1"/>
      <c r="IXG1314" s="1"/>
      <c r="IXH1314" s="1"/>
      <c r="IXI1314" s="1"/>
      <c r="IXJ1314" s="1"/>
      <c r="IXK1314" s="1"/>
      <c r="IXL1314" s="1"/>
      <c r="IXM1314" s="1"/>
      <c r="IXN1314" s="1"/>
      <c r="IXO1314" s="1"/>
      <c r="IXP1314" s="1"/>
      <c r="IXQ1314" s="1"/>
      <c r="IXR1314" s="1"/>
      <c r="IXS1314" s="1"/>
      <c r="IXT1314" s="1"/>
      <c r="IXU1314" s="1"/>
      <c r="IXV1314" s="1"/>
      <c r="IXW1314" s="1"/>
      <c r="IXX1314" s="1"/>
      <c r="IXY1314" s="1"/>
      <c r="IXZ1314" s="1"/>
      <c r="IYA1314" s="1"/>
      <c r="IYB1314" s="1"/>
      <c r="IYC1314" s="1"/>
      <c r="IYD1314" s="1"/>
      <c r="IYE1314" s="1"/>
      <c r="IYF1314" s="1"/>
      <c r="IYG1314" s="1"/>
      <c r="IYH1314" s="1"/>
      <c r="IYI1314" s="1"/>
      <c r="IYJ1314" s="1"/>
      <c r="IYK1314" s="1"/>
      <c r="IYL1314" s="1"/>
      <c r="IYM1314" s="1"/>
      <c r="IYN1314" s="1"/>
      <c r="IYO1314" s="1"/>
      <c r="IYP1314" s="1"/>
      <c r="IYQ1314" s="1"/>
      <c r="IYR1314" s="1"/>
      <c r="IYS1314" s="1"/>
      <c r="IYT1314" s="1"/>
      <c r="IYU1314" s="1"/>
      <c r="IYV1314" s="1"/>
      <c r="IYW1314" s="1"/>
      <c r="IYX1314" s="1"/>
      <c r="IYY1314" s="1"/>
      <c r="IYZ1314" s="1"/>
      <c r="IZA1314" s="1"/>
      <c r="IZB1314" s="1"/>
      <c r="IZC1314" s="1"/>
      <c r="IZD1314" s="1"/>
      <c r="IZE1314" s="1"/>
      <c r="IZF1314" s="1"/>
      <c r="IZG1314" s="1"/>
      <c r="IZH1314" s="1"/>
      <c r="IZI1314" s="1"/>
      <c r="IZJ1314" s="1"/>
      <c r="IZK1314" s="1"/>
      <c r="IZL1314" s="1"/>
      <c r="IZM1314" s="1"/>
      <c r="IZN1314" s="1"/>
      <c r="IZO1314" s="1"/>
      <c r="IZP1314" s="1"/>
      <c r="IZQ1314" s="1"/>
      <c r="IZR1314" s="1"/>
      <c r="IZS1314" s="1"/>
      <c r="IZT1314" s="1"/>
      <c r="IZU1314" s="1"/>
      <c r="IZV1314" s="1"/>
      <c r="IZW1314" s="1"/>
      <c r="IZX1314" s="1"/>
      <c r="IZY1314" s="1"/>
      <c r="IZZ1314" s="1"/>
      <c r="JAA1314" s="1"/>
      <c r="JAB1314" s="1"/>
      <c r="JAC1314" s="1"/>
      <c r="JAD1314" s="1"/>
      <c r="JAE1314" s="1"/>
      <c r="JAF1314" s="1"/>
      <c r="JAG1314" s="1"/>
      <c r="JAH1314" s="1"/>
      <c r="JAI1314" s="1"/>
      <c r="JAJ1314" s="1"/>
      <c r="JAK1314" s="1"/>
      <c r="JAL1314" s="1"/>
      <c r="JAM1314" s="1"/>
      <c r="JAN1314" s="1"/>
      <c r="JAO1314" s="1"/>
      <c r="JAP1314" s="1"/>
      <c r="JAQ1314" s="1"/>
      <c r="JAR1314" s="1"/>
      <c r="JAS1314" s="1"/>
      <c r="JAT1314" s="1"/>
      <c r="JAU1314" s="1"/>
      <c r="JAV1314" s="1"/>
      <c r="JAW1314" s="1"/>
      <c r="JAX1314" s="1"/>
      <c r="JAY1314" s="1"/>
      <c r="JAZ1314" s="1"/>
      <c r="JBA1314" s="1"/>
      <c r="JBB1314" s="1"/>
      <c r="JBC1314" s="1"/>
      <c r="JBD1314" s="1"/>
      <c r="JBE1314" s="1"/>
      <c r="JBF1314" s="1"/>
      <c r="JBG1314" s="1"/>
      <c r="JBH1314" s="1"/>
      <c r="JBI1314" s="1"/>
      <c r="JBJ1314" s="1"/>
      <c r="JBK1314" s="1"/>
      <c r="JBL1314" s="1"/>
      <c r="JBM1314" s="1"/>
      <c r="JBN1314" s="1"/>
      <c r="JBO1314" s="1"/>
      <c r="JBP1314" s="1"/>
      <c r="JBQ1314" s="1"/>
      <c r="JBR1314" s="1"/>
      <c r="JBS1314" s="1"/>
      <c r="JBT1314" s="1"/>
      <c r="JBU1314" s="1"/>
      <c r="JBV1314" s="1"/>
      <c r="JBW1314" s="1"/>
      <c r="JBX1314" s="1"/>
      <c r="JBY1314" s="1"/>
      <c r="JBZ1314" s="1"/>
      <c r="JCA1314" s="1"/>
      <c r="JCB1314" s="1"/>
      <c r="JCC1314" s="1"/>
      <c r="JCD1314" s="1"/>
      <c r="JCE1314" s="1"/>
      <c r="JCF1314" s="1"/>
      <c r="JCG1314" s="1"/>
      <c r="JCH1314" s="1"/>
      <c r="JCI1314" s="1"/>
      <c r="JCJ1314" s="1"/>
      <c r="JCK1314" s="1"/>
      <c r="JCL1314" s="1"/>
      <c r="JCM1314" s="1"/>
      <c r="JCN1314" s="1"/>
      <c r="JCO1314" s="1"/>
      <c r="JCP1314" s="1"/>
      <c r="JCQ1314" s="1"/>
      <c r="JCR1314" s="1"/>
      <c r="JCS1314" s="1"/>
      <c r="JCT1314" s="1"/>
      <c r="JCU1314" s="1"/>
      <c r="JCV1314" s="1"/>
      <c r="JCW1314" s="1"/>
      <c r="JCX1314" s="1"/>
      <c r="JCY1314" s="1"/>
      <c r="JCZ1314" s="1"/>
      <c r="JDA1314" s="1"/>
      <c r="JDB1314" s="1"/>
      <c r="JDC1314" s="1"/>
      <c r="JDD1314" s="1"/>
      <c r="JDE1314" s="1"/>
      <c r="JDF1314" s="1"/>
      <c r="JDG1314" s="1"/>
      <c r="JDH1314" s="1"/>
      <c r="JDI1314" s="1"/>
      <c r="JDJ1314" s="1"/>
      <c r="JDK1314" s="1"/>
      <c r="JDL1314" s="1"/>
      <c r="JDM1314" s="1"/>
      <c r="JDN1314" s="1"/>
      <c r="JDO1314" s="1"/>
      <c r="JDP1314" s="1"/>
      <c r="JDQ1314" s="1"/>
      <c r="JDR1314" s="1"/>
      <c r="JDS1314" s="1"/>
      <c r="JDT1314" s="1"/>
      <c r="JDU1314" s="1"/>
      <c r="JDV1314" s="1"/>
      <c r="JDW1314" s="1"/>
      <c r="JDX1314" s="1"/>
      <c r="JDY1314" s="1"/>
      <c r="JDZ1314" s="1"/>
      <c r="JEA1314" s="1"/>
      <c r="JEB1314" s="1"/>
      <c r="JEC1314" s="1"/>
      <c r="JED1314" s="1"/>
      <c r="JEE1314" s="1"/>
      <c r="JEF1314" s="1"/>
      <c r="JEG1314" s="1"/>
      <c r="JEH1314" s="1"/>
      <c r="JEI1314" s="1"/>
      <c r="JEJ1314" s="1"/>
      <c r="JEK1314" s="1"/>
      <c r="JEL1314" s="1"/>
      <c r="JEM1314" s="1"/>
      <c r="JEN1314" s="1"/>
      <c r="JEO1314" s="1"/>
      <c r="JEP1314" s="1"/>
      <c r="JEQ1314" s="1"/>
      <c r="JER1314" s="1"/>
      <c r="JES1314" s="1"/>
      <c r="JET1314" s="1"/>
      <c r="JEU1314" s="1"/>
      <c r="JEV1314" s="1"/>
      <c r="JEW1314" s="1"/>
      <c r="JEX1314" s="1"/>
      <c r="JEY1314" s="1"/>
      <c r="JEZ1314" s="1"/>
      <c r="JFA1314" s="1"/>
      <c r="JFB1314" s="1"/>
      <c r="JFC1314" s="1"/>
      <c r="JFD1314" s="1"/>
      <c r="JFE1314" s="1"/>
      <c r="JFF1314" s="1"/>
      <c r="JFG1314" s="1"/>
      <c r="JFH1314" s="1"/>
      <c r="JFI1314" s="1"/>
      <c r="JFJ1314" s="1"/>
      <c r="JFK1314" s="1"/>
      <c r="JFL1314" s="1"/>
      <c r="JFM1314" s="1"/>
      <c r="JFN1314" s="1"/>
      <c r="JFO1314" s="1"/>
      <c r="JFP1314" s="1"/>
      <c r="JFQ1314" s="1"/>
      <c r="JFR1314" s="1"/>
      <c r="JFS1314" s="1"/>
      <c r="JFT1314" s="1"/>
      <c r="JFU1314" s="1"/>
      <c r="JFV1314" s="1"/>
      <c r="JFW1314" s="1"/>
      <c r="JFX1314" s="1"/>
      <c r="JFY1314" s="1"/>
      <c r="JFZ1314" s="1"/>
      <c r="JGA1314" s="1"/>
      <c r="JGB1314" s="1"/>
      <c r="JGC1314" s="1"/>
      <c r="JGD1314" s="1"/>
      <c r="JGE1314" s="1"/>
      <c r="JGF1314" s="1"/>
      <c r="JGG1314" s="1"/>
      <c r="JGH1314" s="1"/>
      <c r="JGI1314" s="1"/>
      <c r="JGJ1314" s="1"/>
      <c r="JGK1314" s="1"/>
      <c r="JGL1314" s="1"/>
      <c r="JGM1314" s="1"/>
      <c r="JGN1314" s="1"/>
      <c r="JGO1314" s="1"/>
      <c r="JGP1314" s="1"/>
      <c r="JGQ1314" s="1"/>
      <c r="JGR1314" s="1"/>
      <c r="JGS1314" s="1"/>
      <c r="JGT1314" s="1"/>
      <c r="JGU1314" s="1"/>
      <c r="JGV1314" s="1"/>
      <c r="JGW1314" s="1"/>
      <c r="JGX1314" s="1"/>
      <c r="JGY1314" s="1"/>
      <c r="JGZ1314" s="1"/>
      <c r="JHA1314" s="1"/>
      <c r="JHB1314" s="1"/>
      <c r="JHC1314" s="1"/>
      <c r="JHD1314" s="1"/>
      <c r="JHE1314" s="1"/>
      <c r="JHF1314" s="1"/>
      <c r="JHG1314" s="1"/>
      <c r="JHH1314" s="1"/>
      <c r="JHI1314" s="1"/>
      <c r="JHJ1314" s="1"/>
      <c r="JHK1314" s="1"/>
      <c r="JHL1314" s="1"/>
      <c r="JHM1314" s="1"/>
      <c r="JHN1314" s="1"/>
      <c r="JHO1314" s="1"/>
      <c r="JHP1314" s="1"/>
      <c r="JHQ1314" s="1"/>
      <c r="JHR1314" s="1"/>
      <c r="JHS1314" s="1"/>
      <c r="JHT1314" s="1"/>
      <c r="JHU1314" s="1"/>
      <c r="JHV1314" s="1"/>
      <c r="JHW1314" s="1"/>
      <c r="JHX1314" s="1"/>
      <c r="JHY1314" s="1"/>
      <c r="JHZ1314" s="1"/>
      <c r="JIA1314" s="1"/>
      <c r="JIB1314" s="1"/>
      <c r="JIC1314" s="1"/>
      <c r="JID1314" s="1"/>
      <c r="JIE1314" s="1"/>
      <c r="JIF1314" s="1"/>
      <c r="JIG1314" s="1"/>
      <c r="JIH1314" s="1"/>
      <c r="JII1314" s="1"/>
      <c r="JIJ1314" s="1"/>
      <c r="JIK1314" s="1"/>
      <c r="JIL1314" s="1"/>
      <c r="JIM1314" s="1"/>
      <c r="JIN1314" s="1"/>
      <c r="JIO1314" s="1"/>
      <c r="JIP1314" s="1"/>
      <c r="JIQ1314" s="1"/>
      <c r="JIR1314" s="1"/>
      <c r="JIS1314" s="1"/>
      <c r="JIT1314" s="1"/>
      <c r="JIU1314" s="1"/>
      <c r="JIV1314" s="1"/>
      <c r="JIW1314" s="1"/>
      <c r="JIX1314" s="1"/>
      <c r="JIY1314" s="1"/>
      <c r="JIZ1314" s="1"/>
      <c r="JJA1314" s="1"/>
      <c r="JJB1314" s="1"/>
      <c r="JJC1314" s="1"/>
      <c r="JJD1314" s="1"/>
      <c r="JJE1314" s="1"/>
      <c r="JJF1314" s="1"/>
      <c r="JJG1314" s="1"/>
      <c r="JJH1314" s="1"/>
      <c r="JJI1314" s="1"/>
      <c r="JJJ1314" s="1"/>
      <c r="JJK1314" s="1"/>
      <c r="JJL1314" s="1"/>
      <c r="JJM1314" s="1"/>
      <c r="JJN1314" s="1"/>
      <c r="JJO1314" s="1"/>
      <c r="JJP1314" s="1"/>
      <c r="JJQ1314" s="1"/>
      <c r="JJR1314" s="1"/>
      <c r="JJS1314" s="1"/>
      <c r="JJT1314" s="1"/>
      <c r="JJU1314" s="1"/>
      <c r="JJV1314" s="1"/>
      <c r="JJW1314" s="1"/>
      <c r="JJX1314" s="1"/>
      <c r="JJY1314" s="1"/>
      <c r="JJZ1314" s="1"/>
      <c r="JKA1314" s="1"/>
      <c r="JKB1314" s="1"/>
      <c r="JKC1314" s="1"/>
      <c r="JKD1314" s="1"/>
      <c r="JKE1314" s="1"/>
      <c r="JKF1314" s="1"/>
      <c r="JKG1314" s="1"/>
      <c r="JKH1314" s="1"/>
      <c r="JKI1314" s="1"/>
      <c r="JKJ1314" s="1"/>
      <c r="JKK1314" s="1"/>
      <c r="JKL1314" s="1"/>
      <c r="JKM1314" s="1"/>
      <c r="JKN1314" s="1"/>
      <c r="JKO1314" s="1"/>
      <c r="JKP1314" s="1"/>
      <c r="JKQ1314" s="1"/>
      <c r="JKR1314" s="1"/>
      <c r="JKS1314" s="1"/>
      <c r="JKT1314" s="1"/>
      <c r="JKU1314" s="1"/>
      <c r="JKV1314" s="1"/>
      <c r="JKW1314" s="1"/>
      <c r="JKX1314" s="1"/>
      <c r="JKY1314" s="1"/>
      <c r="JKZ1314" s="1"/>
      <c r="JLA1314" s="1"/>
      <c r="JLB1314" s="1"/>
      <c r="JLC1314" s="1"/>
      <c r="JLD1314" s="1"/>
      <c r="JLE1314" s="1"/>
      <c r="JLF1314" s="1"/>
      <c r="JLG1314" s="1"/>
      <c r="JLH1314" s="1"/>
      <c r="JLI1314" s="1"/>
      <c r="JLJ1314" s="1"/>
      <c r="JLK1314" s="1"/>
      <c r="JLL1314" s="1"/>
      <c r="JLM1314" s="1"/>
      <c r="JLN1314" s="1"/>
      <c r="JLO1314" s="1"/>
      <c r="JLP1314" s="1"/>
      <c r="JLQ1314" s="1"/>
      <c r="JLR1314" s="1"/>
      <c r="JLS1314" s="1"/>
      <c r="JLT1314" s="1"/>
      <c r="JLU1314" s="1"/>
      <c r="JLV1314" s="1"/>
      <c r="JLW1314" s="1"/>
      <c r="JLX1314" s="1"/>
      <c r="JLY1314" s="1"/>
      <c r="JLZ1314" s="1"/>
      <c r="JMA1314" s="1"/>
      <c r="JMB1314" s="1"/>
      <c r="JMC1314" s="1"/>
      <c r="JMD1314" s="1"/>
      <c r="JME1314" s="1"/>
      <c r="JMF1314" s="1"/>
      <c r="JMG1314" s="1"/>
      <c r="JMH1314" s="1"/>
      <c r="JMI1314" s="1"/>
      <c r="JMJ1314" s="1"/>
      <c r="JMK1314" s="1"/>
      <c r="JML1314" s="1"/>
      <c r="JMM1314" s="1"/>
      <c r="JMN1314" s="1"/>
      <c r="JMO1314" s="1"/>
      <c r="JMP1314" s="1"/>
      <c r="JMQ1314" s="1"/>
      <c r="JMR1314" s="1"/>
      <c r="JMS1314" s="1"/>
      <c r="JMT1314" s="1"/>
      <c r="JMU1314" s="1"/>
      <c r="JMV1314" s="1"/>
      <c r="JMW1314" s="1"/>
      <c r="JMX1314" s="1"/>
      <c r="JMY1314" s="1"/>
      <c r="JMZ1314" s="1"/>
      <c r="JNA1314" s="1"/>
      <c r="JNB1314" s="1"/>
      <c r="JNC1314" s="1"/>
      <c r="JND1314" s="1"/>
      <c r="JNE1314" s="1"/>
      <c r="JNF1314" s="1"/>
      <c r="JNG1314" s="1"/>
      <c r="JNH1314" s="1"/>
      <c r="JNI1314" s="1"/>
      <c r="JNJ1314" s="1"/>
      <c r="JNK1314" s="1"/>
      <c r="JNL1314" s="1"/>
      <c r="JNM1314" s="1"/>
      <c r="JNN1314" s="1"/>
      <c r="JNO1314" s="1"/>
      <c r="JNP1314" s="1"/>
      <c r="JNQ1314" s="1"/>
      <c r="JNR1314" s="1"/>
      <c r="JNS1314" s="1"/>
      <c r="JNT1314" s="1"/>
      <c r="JNU1314" s="1"/>
      <c r="JNV1314" s="1"/>
      <c r="JNW1314" s="1"/>
      <c r="JNX1314" s="1"/>
      <c r="JNY1314" s="1"/>
      <c r="JNZ1314" s="1"/>
      <c r="JOA1314" s="1"/>
      <c r="JOB1314" s="1"/>
      <c r="JOC1314" s="1"/>
      <c r="JOD1314" s="1"/>
      <c r="JOE1314" s="1"/>
      <c r="JOF1314" s="1"/>
      <c r="JOG1314" s="1"/>
      <c r="JOH1314" s="1"/>
      <c r="JOI1314" s="1"/>
      <c r="JOJ1314" s="1"/>
      <c r="JOK1314" s="1"/>
      <c r="JOL1314" s="1"/>
      <c r="JOM1314" s="1"/>
      <c r="JON1314" s="1"/>
      <c r="JOO1314" s="1"/>
      <c r="JOP1314" s="1"/>
      <c r="JOQ1314" s="1"/>
      <c r="JOR1314" s="1"/>
      <c r="JOS1314" s="1"/>
      <c r="JOT1314" s="1"/>
      <c r="JOU1314" s="1"/>
      <c r="JOV1314" s="1"/>
      <c r="JOW1314" s="1"/>
      <c r="JOX1314" s="1"/>
      <c r="JOY1314" s="1"/>
      <c r="JOZ1314" s="1"/>
      <c r="JPA1314" s="1"/>
      <c r="JPB1314" s="1"/>
      <c r="JPC1314" s="1"/>
      <c r="JPD1314" s="1"/>
      <c r="JPE1314" s="1"/>
      <c r="JPF1314" s="1"/>
      <c r="JPG1314" s="1"/>
      <c r="JPH1314" s="1"/>
      <c r="JPI1314" s="1"/>
      <c r="JPJ1314" s="1"/>
      <c r="JPK1314" s="1"/>
      <c r="JPL1314" s="1"/>
      <c r="JPM1314" s="1"/>
      <c r="JPN1314" s="1"/>
      <c r="JPO1314" s="1"/>
      <c r="JPP1314" s="1"/>
      <c r="JPQ1314" s="1"/>
      <c r="JPR1314" s="1"/>
      <c r="JPS1314" s="1"/>
      <c r="JPT1314" s="1"/>
      <c r="JPU1314" s="1"/>
      <c r="JPV1314" s="1"/>
      <c r="JPW1314" s="1"/>
      <c r="JPX1314" s="1"/>
      <c r="JPY1314" s="1"/>
      <c r="JPZ1314" s="1"/>
      <c r="JQA1314" s="1"/>
      <c r="JQB1314" s="1"/>
      <c r="JQC1314" s="1"/>
      <c r="JQD1314" s="1"/>
      <c r="JQE1314" s="1"/>
      <c r="JQF1314" s="1"/>
      <c r="JQG1314" s="1"/>
      <c r="JQH1314" s="1"/>
      <c r="JQI1314" s="1"/>
      <c r="JQJ1314" s="1"/>
      <c r="JQK1314" s="1"/>
      <c r="JQL1314" s="1"/>
      <c r="JQM1314" s="1"/>
      <c r="JQN1314" s="1"/>
      <c r="JQO1314" s="1"/>
      <c r="JQP1314" s="1"/>
      <c r="JQQ1314" s="1"/>
      <c r="JQR1314" s="1"/>
      <c r="JQS1314" s="1"/>
      <c r="JQT1314" s="1"/>
      <c r="JQU1314" s="1"/>
      <c r="JQV1314" s="1"/>
      <c r="JQW1314" s="1"/>
      <c r="JQX1314" s="1"/>
      <c r="JQY1314" s="1"/>
      <c r="JQZ1314" s="1"/>
      <c r="JRA1314" s="1"/>
      <c r="JRB1314" s="1"/>
      <c r="JRC1314" s="1"/>
      <c r="JRD1314" s="1"/>
      <c r="JRE1314" s="1"/>
      <c r="JRF1314" s="1"/>
      <c r="JRG1314" s="1"/>
      <c r="JRH1314" s="1"/>
      <c r="JRI1314" s="1"/>
      <c r="JRJ1314" s="1"/>
      <c r="JRK1314" s="1"/>
      <c r="JRL1314" s="1"/>
      <c r="JRM1314" s="1"/>
      <c r="JRN1314" s="1"/>
      <c r="JRO1314" s="1"/>
      <c r="JRP1314" s="1"/>
      <c r="JRQ1314" s="1"/>
      <c r="JRR1314" s="1"/>
      <c r="JRS1314" s="1"/>
      <c r="JRT1314" s="1"/>
      <c r="JRU1314" s="1"/>
      <c r="JRV1314" s="1"/>
      <c r="JRW1314" s="1"/>
      <c r="JRX1314" s="1"/>
      <c r="JRY1314" s="1"/>
      <c r="JRZ1314" s="1"/>
      <c r="JSA1314" s="1"/>
      <c r="JSB1314" s="1"/>
      <c r="JSC1314" s="1"/>
      <c r="JSD1314" s="1"/>
      <c r="JSE1314" s="1"/>
      <c r="JSF1314" s="1"/>
      <c r="JSG1314" s="1"/>
      <c r="JSH1314" s="1"/>
      <c r="JSI1314" s="1"/>
      <c r="JSJ1314" s="1"/>
      <c r="JSK1314" s="1"/>
      <c r="JSL1314" s="1"/>
      <c r="JSM1314" s="1"/>
      <c r="JSN1314" s="1"/>
      <c r="JSO1314" s="1"/>
      <c r="JSP1314" s="1"/>
      <c r="JSQ1314" s="1"/>
      <c r="JSR1314" s="1"/>
      <c r="JSS1314" s="1"/>
      <c r="JST1314" s="1"/>
      <c r="JSU1314" s="1"/>
      <c r="JSV1314" s="1"/>
      <c r="JSW1314" s="1"/>
      <c r="JSX1314" s="1"/>
      <c r="JSY1314" s="1"/>
      <c r="JSZ1314" s="1"/>
      <c r="JTA1314" s="1"/>
      <c r="JTB1314" s="1"/>
      <c r="JTC1314" s="1"/>
      <c r="JTD1314" s="1"/>
      <c r="JTE1314" s="1"/>
      <c r="JTF1314" s="1"/>
      <c r="JTG1314" s="1"/>
      <c r="JTH1314" s="1"/>
      <c r="JTI1314" s="1"/>
      <c r="JTJ1314" s="1"/>
      <c r="JTK1314" s="1"/>
      <c r="JTL1314" s="1"/>
      <c r="JTM1314" s="1"/>
      <c r="JTN1314" s="1"/>
      <c r="JTO1314" s="1"/>
      <c r="JTP1314" s="1"/>
      <c r="JTQ1314" s="1"/>
      <c r="JTR1314" s="1"/>
      <c r="JTS1314" s="1"/>
      <c r="JTT1314" s="1"/>
      <c r="JTU1314" s="1"/>
      <c r="JTV1314" s="1"/>
      <c r="JTW1314" s="1"/>
      <c r="JTX1314" s="1"/>
      <c r="JTY1314" s="1"/>
      <c r="JTZ1314" s="1"/>
      <c r="JUA1314" s="1"/>
      <c r="JUB1314" s="1"/>
      <c r="JUC1314" s="1"/>
      <c r="JUD1314" s="1"/>
      <c r="JUE1314" s="1"/>
      <c r="JUF1314" s="1"/>
      <c r="JUG1314" s="1"/>
      <c r="JUH1314" s="1"/>
      <c r="JUI1314" s="1"/>
      <c r="JUJ1314" s="1"/>
      <c r="JUK1314" s="1"/>
      <c r="JUL1314" s="1"/>
      <c r="JUM1314" s="1"/>
      <c r="JUN1314" s="1"/>
      <c r="JUO1314" s="1"/>
      <c r="JUP1314" s="1"/>
      <c r="JUQ1314" s="1"/>
      <c r="JUR1314" s="1"/>
      <c r="JUS1314" s="1"/>
      <c r="JUT1314" s="1"/>
      <c r="JUU1314" s="1"/>
      <c r="JUV1314" s="1"/>
      <c r="JUW1314" s="1"/>
      <c r="JUX1314" s="1"/>
      <c r="JUY1314" s="1"/>
      <c r="JUZ1314" s="1"/>
      <c r="JVA1314" s="1"/>
      <c r="JVB1314" s="1"/>
      <c r="JVC1314" s="1"/>
      <c r="JVD1314" s="1"/>
      <c r="JVE1314" s="1"/>
      <c r="JVF1314" s="1"/>
      <c r="JVG1314" s="1"/>
      <c r="JVH1314" s="1"/>
      <c r="JVI1314" s="1"/>
      <c r="JVJ1314" s="1"/>
      <c r="JVK1314" s="1"/>
      <c r="JVL1314" s="1"/>
      <c r="JVM1314" s="1"/>
      <c r="JVN1314" s="1"/>
      <c r="JVO1314" s="1"/>
      <c r="JVP1314" s="1"/>
      <c r="JVQ1314" s="1"/>
      <c r="JVR1314" s="1"/>
      <c r="JVS1314" s="1"/>
      <c r="JVT1314" s="1"/>
      <c r="JVU1314" s="1"/>
      <c r="JVV1314" s="1"/>
      <c r="JVW1314" s="1"/>
      <c r="JVX1314" s="1"/>
      <c r="JVY1314" s="1"/>
      <c r="JVZ1314" s="1"/>
      <c r="JWA1314" s="1"/>
      <c r="JWB1314" s="1"/>
      <c r="JWC1314" s="1"/>
      <c r="JWD1314" s="1"/>
      <c r="JWE1314" s="1"/>
      <c r="JWF1314" s="1"/>
      <c r="JWG1314" s="1"/>
      <c r="JWH1314" s="1"/>
      <c r="JWI1314" s="1"/>
      <c r="JWJ1314" s="1"/>
      <c r="JWK1314" s="1"/>
      <c r="JWL1314" s="1"/>
      <c r="JWM1314" s="1"/>
      <c r="JWN1314" s="1"/>
      <c r="JWO1314" s="1"/>
      <c r="JWP1314" s="1"/>
      <c r="JWQ1314" s="1"/>
      <c r="JWR1314" s="1"/>
      <c r="JWS1314" s="1"/>
      <c r="JWT1314" s="1"/>
      <c r="JWU1314" s="1"/>
      <c r="JWV1314" s="1"/>
      <c r="JWW1314" s="1"/>
      <c r="JWX1314" s="1"/>
      <c r="JWY1314" s="1"/>
      <c r="JWZ1314" s="1"/>
      <c r="JXA1314" s="1"/>
      <c r="JXB1314" s="1"/>
      <c r="JXC1314" s="1"/>
      <c r="JXD1314" s="1"/>
      <c r="JXE1314" s="1"/>
      <c r="JXF1314" s="1"/>
      <c r="JXG1314" s="1"/>
      <c r="JXH1314" s="1"/>
      <c r="JXI1314" s="1"/>
      <c r="JXJ1314" s="1"/>
      <c r="JXK1314" s="1"/>
      <c r="JXL1314" s="1"/>
      <c r="JXM1314" s="1"/>
      <c r="JXN1314" s="1"/>
      <c r="JXO1314" s="1"/>
      <c r="JXP1314" s="1"/>
      <c r="JXQ1314" s="1"/>
      <c r="JXR1314" s="1"/>
      <c r="JXS1314" s="1"/>
      <c r="JXT1314" s="1"/>
      <c r="JXU1314" s="1"/>
      <c r="JXV1314" s="1"/>
      <c r="JXW1314" s="1"/>
      <c r="JXX1314" s="1"/>
      <c r="JXY1314" s="1"/>
      <c r="JXZ1314" s="1"/>
      <c r="JYA1314" s="1"/>
      <c r="JYB1314" s="1"/>
      <c r="JYC1314" s="1"/>
      <c r="JYD1314" s="1"/>
      <c r="JYE1314" s="1"/>
      <c r="JYF1314" s="1"/>
      <c r="JYG1314" s="1"/>
      <c r="JYH1314" s="1"/>
      <c r="JYI1314" s="1"/>
      <c r="JYJ1314" s="1"/>
      <c r="JYK1314" s="1"/>
      <c r="JYL1314" s="1"/>
      <c r="JYM1314" s="1"/>
      <c r="JYN1314" s="1"/>
      <c r="JYO1314" s="1"/>
      <c r="JYP1314" s="1"/>
      <c r="JYQ1314" s="1"/>
      <c r="JYR1314" s="1"/>
      <c r="JYS1314" s="1"/>
      <c r="JYT1314" s="1"/>
      <c r="JYU1314" s="1"/>
      <c r="JYV1314" s="1"/>
      <c r="JYW1314" s="1"/>
      <c r="JYX1314" s="1"/>
      <c r="JYY1314" s="1"/>
      <c r="JYZ1314" s="1"/>
      <c r="JZA1314" s="1"/>
      <c r="JZB1314" s="1"/>
      <c r="JZC1314" s="1"/>
      <c r="JZD1314" s="1"/>
      <c r="JZE1314" s="1"/>
      <c r="JZF1314" s="1"/>
      <c r="JZG1314" s="1"/>
      <c r="JZH1314" s="1"/>
      <c r="JZI1314" s="1"/>
      <c r="JZJ1314" s="1"/>
      <c r="JZK1314" s="1"/>
      <c r="JZL1314" s="1"/>
      <c r="JZM1314" s="1"/>
      <c r="JZN1314" s="1"/>
      <c r="JZO1314" s="1"/>
      <c r="JZP1314" s="1"/>
      <c r="JZQ1314" s="1"/>
      <c r="JZR1314" s="1"/>
      <c r="JZS1314" s="1"/>
      <c r="JZT1314" s="1"/>
      <c r="JZU1314" s="1"/>
      <c r="JZV1314" s="1"/>
      <c r="JZW1314" s="1"/>
      <c r="JZX1314" s="1"/>
      <c r="JZY1314" s="1"/>
      <c r="JZZ1314" s="1"/>
      <c r="KAA1314" s="1"/>
      <c r="KAB1314" s="1"/>
      <c r="KAC1314" s="1"/>
      <c r="KAD1314" s="1"/>
      <c r="KAE1314" s="1"/>
      <c r="KAF1314" s="1"/>
      <c r="KAG1314" s="1"/>
      <c r="KAH1314" s="1"/>
      <c r="KAI1314" s="1"/>
      <c r="KAJ1314" s="1"/>
      <c r="KAK1314" s="1"/>
      <c r="KAL1314" s="1"/>
      <c r="KAM1314" s="1"/>
      <c r="KAN1314" s="1"/>
      <c r="KAO1314" s="1"/>
      <c r="KAP1314" s="1"/>
      <c r="KAQ1314" s="1"/>
      <c r="KAR1314" s="1"/>
      <c r="KAS1314" s="1"/>
      <c r="KAT1314" s="1"/>
      <c r="KAU1314" s="1"/>
      <c r="KAV1314" s="1"/>
      <c r="KAW1314" s="1"/>
      <c r="KAX1314" s="1"/>
      <c r="KAY1314" s="1"/>
      <c r="KAZ1314" s="1"/>
      <c r="KBA1314" s="1"/>
      <c r="KBB1314" s="1"/>
      <c r="KBC1314" s="1"/>
      <c r="KBD1314" s="1"/>
      <c r="KBE1314" s="1"/>
      <c r="KBF1314" s="1"/>
      <c r="KBG1314" s="1"/>
      <c r="KBH1314" s="1"/>
      <c r="KBI1314" s="1"/>
      <c r="KBJ1314" s="1"/>
      <c r="KBK1314" s="1"/>
      <c r="KBL1314" s="1"/>
      <c r="KBM1314" s="1"/>
      <c r="KBN1314" s="1"/>
      <c r="KBO1314" s="1"/>
      <c r="KBP1314" s="1"/>
      <c r="KBQ1314" s="1"/>
      <c r="KBR1314" s="1"/>
      <c r="KBS1314" s="1"/>
      <c r="KBT1314" s="1"/>
      <c r="KBU1314" s="1"/>
      <c r="KBV1314" s="1"/>
      <c r="KBW1314" s="1"/>
      <c r="KBX1314" s="1"/>
      <c r="KBY1314" s="1"/>
      <c r="KBZ1314" s="1"/>
      <c r="KCA1314" s="1"/>
      <c r="KCB1314" s="1"/>
      <c r="KCC1314" s="1"/>
      <c r="KCD1314" s="1"/>
      <c r="KCE1314" s="1"/>
      <c r="KCF1314" s="1"/>
      <c r="KCG1314" s="1"/>
      <c r="KCH1314" s="1"/>
      <c r="KCI1314" s="1"/>
      <c r="KCJ1314" s="1"/>
      <c r="KCK1314" s="1"/>
      <c r="KCL1314" s="1"/>
      <c r="KCM1314" s="1"/>
      <c r="KCN1314" s="1"/>
      <c r="KCO1314" s="1"/>
      <c r="KCP1314" s="1"/>
      <c r="KCQ1314" s="1"/>
      <c r="KCR1314" s="1"/>
      <c r="KCS1314" s="1"/>
      <c r="KCT1314" s="1"/>
      <c r="KCU1314" s="1"/>
      <c r="KCV1314" s="1"/>
      <c r="KCW1314" s="1"/>
      <c r="KCX1314" s="1"/>
      <c r="KCY1314" s="1"/>
      <c r="KCZ1314" s="1"/>
      <c r="KDA1314" s="1"/>
      <c r="KDB1314" s="1"/>
      <c r="KDC1314" s="1"/>
      <c r="KDD1314" s="1"/>
      <c r="KDE1314" s="1"/>
      <c r="KDF1314" s="1"/>
      <c r="KDG1314" s="1"/>
      <c r="KDH1314" s="1"/>
      <c r="KDI1314" s="1"/>
      <c r="KDJ1314" s="1"/>
      <c r="KDK1314" s="1"/>
      <c r="KDL1314" s="1"/>
      <c r="KDM1314" s="1"/>
      <c r="KDN1314" s="1"/>
      <c r="KDO1314" s="1"/>
      <c r="KDP1314" s="1"/>
      <c r="KDQ1314" s="1"/>
      <c r="KDR1314" s="1"/>
      <c r="KDS1314" s="1"/>
      <c r="KDT1314" s="1"/>
      <c r="KDU1314" s="1"/>
      <c r="KDV1314" s="1"/>
      <c r="KDW1314" s="1"/>
      <c r="KDX1314" s="1"/>
      <c r="KDY1314" s="1"/>
      <c r="KDZ1314" s="1"/>
      <c r="KEA1314" s="1"/>
      <c r="KEB1314" s="1"/>
      <c r="KEC1314" s="1"/>
      <c r="KED1314" s="1"/>
      <c r="KEE1314" s="1"/>
      <c r="KEF1314" s="1"/>
      <c r="KEG1314" s="1"/>
      <c r="KEH1314" s="1"/>
      <c r="KEI1314" s="1"/>
      <c r="KEJ1314" s="1"/>
      <c r="KEK1314" s="1"/>
      <c r="KEL1314" s="1"/>
      <c r="KEM1314" s="1"/>
      <c r="KEN1314" s="1"/>
      <c r="KEO1314" s="1"/>
      <c r="KEP1314" s="1"/>
      <c r="KEQ1314" s="1"/>
      <c r="KER1314" s="1"/>
      <c r="KES1314" s="1"/>
      <c r="KET1314" s="1"/>
      <c r="KEU1314" s="1"/>
      <c r="KEV1314" s="1"/>
      <c r="KEW1314" s="1"/>
      <c r="KEX1314" s="1"/>
      <c r="KEY1314" s="1"/>
      <c r="KEZ1314" s="1"/>
      <c r="KFA1314" s="1"/>
      <c r="KFB1314" s="1"/>
      <c r="KFC1314" s="1"/>
      <c r="KFD1314" s="1"/>
      <c r="KFE1314" s="1"/>
      <c r="KFF1314" s="1"/>
      <c r="KFG1314" s="1"/>
      <c r="KFH1314" s="1"/>
      <c r="KFI1314" s="1"/>
      <c r="KFJ1314" s="1"/>
      <c r="KFK1314" s="1"/>
      <c r="KFL1314" s="1"/>
      <c r="KFM1314" s="1"/>
      <c r="KFN1314" s="1"/>
      <c r="KFO1314" s="1"/>
      <c r="KFP1314" s="1"/>
      <c r="KFQ1314" s="1"/>
      <c r="KFR1314" s="1"/>
      <c r="KFS1314" s="1"/>
      <c r="KFT1314" s="1"/>
      <c r="KFU1314" s="1"/>
      <c r="KFV1314" s="1"/>
      <c r="KFW1314" s="1"/>
      <c r="KFX1314" s="1"/>
      <c r="KFY1314" s="1"/>
      <c r="KFZ1314" s="1"/>
      <c r="KGA1314" s="1"/>
      <c r="KGB1314" s="1"/>
      <c r="KGC1314" s="1"/>
      <c r="KGD1314" s="1"/>
      <c r="KGE1314" s="1"/>
      <c r="KGF1314" s="1"/>
      <c r="KGG1314" s="1"/>
      <c r="KGH1314" s="1"/>
      <c r="KGI1314" s="1"/>
      <c r="KGJ1314" s="1"/>
      <c r="KGK1314" s="1"/>
      <c r="KGL1314" s="1"/>
      <c r="KGM1314" s="1"/>
      <c r="KGN1314" s="1"/>
      <c r="KGO1314" s="1"/>
      <c r="KGP1314" s="1"/>
      <c r="KGQ1314" s="1"/>
      <c r="KGR1314" s="1"/>
      <c r="KGS1314" s="1"/>
      <c r="KGT1314" s="1"/>
      <c r="KGU1314" s="1"/>
      <c r="KGV1314" s="1"/>
      <c r="KGW1314" s="1"/>
      <c r="KGX1314" s="1"/>
      <c r="KGY1314" s="1"/>
      <c r="KGZ1314" s="1"/>
      <c r="KHA1314" s="1"/>
      <c r="KHB1314" s="1"/>
      <c r="KHC1314" s="1"/>
      <c r="KHD1314" s="1"/>
      <c r="KHE1314" s="1"/>
      <c r="KHF1314" s="1"/>
      <c r="KHG1314" s="1"/>
      <c r="KHH1314" s="1"/>
      <c r="KHI1314" s="1"/>
      <c r="KHJ1314" s="1"/>
      <c r="KHK1314" s="1"/>
      <c r="KHL1314" s="1"/>
      <c r="KHM1314" s="1"/>
      <c r="KHN1314" s="1"/>
      <c r="KHO1314" s="1"/>
      <c r="KHP1314" s="1"/>
      <c r="KHQ1314" s="1"/>
      <c r="KHR1314" s="1"/>
      <c r="KHS1314" s="1"/>
      <c r="KHT1314" s="1"/>
      <c r="KHU1314" s="1"/>
      <c r="KHV1314" s="1"/>
      <c r="KHW1314" s="1"/>
      <c r="KHX1314" s="1"/>
      <c r="KHY1314" s="1"/>
      <c r="KHZ1314" s="1"/>
      <c r="KIA1314" s="1"/>
      <c r="KIB1314" s="1"/>
      <c r="KIC1314" s="1"/>
      <c r="KID1314" s="1"/>
      <c r="KIE1314" s="1"/>
      <c r="KIF1314" s="1"/>
      <c r="KIG1314" s="1"/>
      <c r="KIH1314" s="1"/>
      <c r="KII1314" s="1"/>
      <c r="KIJ1314" s="1"/>
      <c r="KIK1314" s="1"/>
      <c r="KIL1314" s="1"/>
      <c r="KIM1314" s="1"/>
      <c r="KIN1314" s="1"/>
      <c r="KIO1314" s="1"/>
      <c r="KIP1314" s="1"/>
      <c r="KIQ1314" s="1"/>
      <c r="KIR1314" s="1"/>
      <c r="KIS1314" s="1"/>
      <c r="KIT1314" s="1"/>
      <c r="KIU1314" s="1"/>
      <c r="KIV1314" s="1"/>
      <c r="KIW1314" s="1"/>
      <c r="KIX1314" s="1"/>
      <c r="KIY1314" s="1"/>
      <c r="KIZ1314" s="1"/>
      <c r="KJA1314" s="1"/>
      <c r="KJB1314" s="1"/>
      <c r="KJC1314" s="1"/>
      <c r="KJD1314" s="1"/>
      <c r="KJE1314" s="1"/>
      <c r="KJF1314" s="1"/>
      <c r="KJG1314" s="1"/>
      <c r="KJH1314" s="1"/>
      <c r="KJI1314" s="1"/>
      <c r="KJJ1314" s="1"/>
      <c r="KJK1314" s="1"/>
      <c r="KJL1314" s="1"/>
      <c r="KJM1314" s="1"/>
      <c r="KJN1314" s="1"/>
      <c r="KJO1314" s="1"/>
      <c r="KJP1314" s="1"/>
      <c r="KJQ1314" s="1"/>
      <c r="KJR1314" s="1"/>
      <c r="KJS1314" s="1"/>
      <c r="KJT1314" s="1"/>
      <c r="KJU1314" s="1"/>
      <c r="KJV1314" s="1"/>
      <c r="KJW1314" s="1"/>
      <c r="KJX1314" s="1"/>
      <c r="KJY1314" s="1"/>
      <c r="KJZ1314" s="1"/>
      <c r="KKA1314" s="1"/>
      <c r="KKB1314" s="1"/>
      <c r="KKC1314" s="1"/>
      <c r="KKD1314" s="1"/>
      <c r="KKE1314" s="1"/>
      <c r="KKF1314" s="1"/>
      <c r="KKG1314" s="1"/>
      <c r="KKH1314" s="1"/>
      <c r="KKI1314" s="1"/>
      <c r="KKJ1314" s="1"/>
      <c r="KKK1314" s="1"/>
      <c r="KKL1314" s="1"/>
      <c r="KKM1314" s="1"/>
      <c r="KKN1314" s="1"/>
      <c r="KKO1314" s="1"/>
      <c r="KKP1314" s="1"/>
      <c r="KKQ1314" s="1"/>
      <c r="KKR1314" s="1"/>
      <c r="KKS1314" s="1"/>
      <c r="KKT1314" s="1"/>
      <c r="KKU1314" s="1"/>
      <c r="KKV1314" s="1"/>
      <c r="KKW1314" s="1"/>
      <c r="KKX1314" s="1"/>
      <c r="KKY1314" s="1"/>
      <c r="KKZ1314" s="1"/>
      <c r="KLA1314" s="1"/>
      <c r="KLB1314" s="1"/>
      <c r="KLC1314" s="1"/>
      <c r="KLD1314" s="1"/>
      <c r="KLE1314" s="1"/>
      <c r="KLF1314" s="1"/>
      <c r="KLG1314" s="1"/>
      <c r="KLH1314" s="1"/>
      <c r="KLI1314" s="1"/>
      <c r="KLJ1314" s="1"/>
      <c r="KLK1314" s="1"/>
      <c r="KLL1314" s="1"/>
      <c r="KLM1314" s="1"/>
      <c r="KLN1314" s="1"/>
      <c r="KLO1314" s="1"/>
      <c r="KLP1314" s="1"/>
      <c r="KLQ1314" s="1"/>
      <c r="KLR1314" s="1"/>
      <c r="KLS1314" s="1"/>
      <c r="KLT1314" s="1"/>
      <c r="KLU1314" s="1"/>
      <c r="KLV1314" s="1"/>
      <c r="KLW1314" s="1"/>
      <c r="KLX1314" s="1"/>
      <c r="KLY1314" s="1"/>
      <c r="KLZ1314" s="1"/>
      <c r="KMA1314" s="1"/>
      <c r="KMB1314" s="1"/>
      <c r="KMC1314" s="1"/>
      <c r="KMD1314" s="1"/>
      <c r="KME1314" s="1"/>
      <c r="KMF1314" s="1"/>
      <c r="KMG1314" s="1"/>
      <c r="KMH1314" s="1"/>
      <c r="KMI1314" s="1"/>
      <c r="KMJ1314" s="1"/>
      <c r="KMK1314" s="1"/>
      <c r="KML1314" s="1"/>
      <c r="KMM1314" s="1"/>
      <c r="KMN1314" s="1"/>
      <c r="KMO1314" s="1"/>
      <c r="KMP1314" s="1"/>
      <c r="KMQ1314" s="1"/>
      <c r="KMR1314" s="1"/>
      <c r="KMS1314" s="1"/>
      <c r="KMT1314" s="1"/>
      <c r="KMU1314" s="1"/>
      <c r="KMV1314" s="1"/>
      <c r="KMW1314" s="1"/>
      <c r="KMX1314" s="1"/>
      <c r="KMY1314" s="1"/>
      <c r="KMZ1314" s="1"/>
      <c r="KNA1314" s="1"/>
      <c r="KNB1314" s="1"/>
      <c r="KNC1314" s="1"/>
      <c r="KND1314" s="1"/>
      <c r="KNE1314" s="1"/>
      <c r="KNF1314" s="1"/>
      <c r="KNG1314" s="1"/>
      <c r="KNH1314" s="1"/>
      <c r="KNI1314" s="1"/>
      <c r="KNJ1314" s="1"/>
      <c r="KNK1314" s="1"/>
      <c r="KNL1314" s="1"/>
      <c r="KNM1314" s="1"/>
      <c r="KNN1314" s="1"/>
      <c r="KNO1314" s="1"/>
      <c r="KNP1314" s="1"/>
      <c r="KNQ1314" s="1"/>
      <c r="KNR1314" s="1"/>
      <c r="KNS1314" s="1"/>
      <c r="KNT1314" s="1"/>
      <c r="KNU1314" s="1"/>
      <c r="KNV1314" s="1"/>
      <c r="KNW1314" s="1"/>
      <c r="KNX1314" s="1"/>
      <c r="KNY1314" s="1"/>
      <c r="KNZ1314" s="1"/>
      <c r="KOA1314" s="1"/>
      <c r="KOB1314" s="1"/>
      <c r="KOC1314" s="1"/>
      <c r="KOD1314" s="1"/>
      <c r="KOE1314" s="1"/>
      <c r="KOF1314" s="1"/>
      <c r="KOG1314" s="1"/>
      <c r="KOH1314" s="1"/>
      <c r="KOI1314" s="1"/>
      <c r="KOJ1314" s="1"/>
      <c r="KOK1314" s="1"/>
      <c r="KOL1314" s="1"/>
      <c r="KOM1314" s="1"/>
      <c r="KON1314" s="1"/>
      <c r="KOO1314" s="1"/>
      <c r="KOP1314" s="1"/>
      <c r="KOQ1314" s="1"/>
      <c r="KOR1314" s="1"/>
      <c r="KOS1314" s="1"/>
      <c r="KOT1314" s="1"/>
      <c r="KOU1314" s="1"/>
      <c r="KOV1314" s="1"/>
      <c r="KOW1314" s="1"/>
      <c r="KOX1314" s="1"/>
      <c r="KOY1314" s="1"/>
      <c r="KOZ1314" s="1"/>
      <c r="KPA1314" s="1"/>
      <c r="KPB1314" s="1"/>
      <c r="KPC1314" s="1"/>
      <c r="KPD1314" s="1"/>
      <c r="KPE1314" s="1"/>
      <c r="KPF1314" s="1"/>
      <c r="KPG1314" s="1"/>
      <c r="KPH1314" s="1"/>
      <c r="KPI1314" s="1"/>
      <c r="KPJ1314" s="1"/>
      <c r="KPK1314" s="1"/>
      <c r="KPL1314" s="1"/>
      <c r="KPM1314" s="1"/>
      <c r="KPN1314" s="1"/>
      <c r="KPO1314" s="1"/>
      <c r="KPP1314" s="1"/>
      <c r="KPQ1314" s="1"/>
      <c r="KPR1314" s="1"/>
      <c r="KPS1314" s="1"/>
      <c r="KPT1314" s="1"/>
      <c r="KPU1314" s="1"/>
      <c r="KPV1314" s="1"/>
      <c r="KPW1314" s="1"/>
      <c r="KPX1314" s="1"/>
      <c r="KPY1314" s="1"/>
      <c r="KPZ1314" s="1"/>
      <c r="KQA1314" s="1"/>
      <c r="KQB1314" s="1"/>
      <c r="KQC1314" s="1"/>
      <c r="KQD1314" s="1"/>
      <c r="KQE1314" s="1"/>
      <c r="KQF1314" s="1"/>
      <c r="KQG1314" s="1"/>
      <c r="KQH1314" s="1"/>
      <c r="KQI1314" s="1"/>
      <c r="KQJ1314" s="1"/>
      <c r="KQK1314" s="1"/>
      <c r="KQL1314" s="1"/>
      <c r="KQM1314" s="1"/>
      <c r="KQN1314" s="1"/>
      <c r="KQO1314" s="1"/>
      <c r="KQP1314" s="1"/>
      <c r="KQQ1314" s="1"/>
      <c r="KQR1314" s="1"/>
      <c r="KQS1314" s="1"/>
      <c r="KQT1314" s="1"/>
      <c r="KQU1314" s="1"/>
      <c r="KQV1314" s="1"/>
      <c r="KQW1314" s="1"/>
      <c r="KQX1314" s="1"/>
      <c r="KQY1314" s="1"/>
      <c r="KQZ1314" s="1"/>
      <c r="KRA1314" s="1"/>
      <c r="KRB1314" s="1"/>
      <c r="KRC1314" s="1"/>
      <c r="KRD1314" s="1"/>
      <c r="KRE1314" s="1"/>
      <c r="KRF1314" s="1"/>
      <c r="KRG1314" s="1"/>
      <c r="KRH1314" s="1"/>
      <c r="KRI1314" s="1"/>
      <c r="KRJ1314" s="1"/>
      <c r="KRK1314" s="1"/>
      <c r="KRL1314" s="1"/>
      <c r="KRM1314" s="1"/>
      <c r="KRN1314" s="1"/>
      <c r="KRO1314" s="1"/>
      <c r="KRP1314" s="1"/>
      <c r="KRQ1314" s="1"/>
      <c r="KRR1314" s="1"/>
      <c r="KRS1314" s="1"/>
      <c r="KRT1314" s="1"/>
      <c r="KRU1314" s="1"/>
      <c r="KRV1314" s="1"/>
      <c r="KRW1314" s="1"/>
      <c r="KRX1314" s="1"/>
      <c r="KRY1314" s="1"/>
      <c r="KRZ1314" s="1"/>
      <c r="KSA1314" s="1"/>
      <c r="KSB1314" s="1"/>
      <c r="KSC1314" s="1"/>
      <c r="KSD1314" s="1"/>
      <c r="KSE1314" s="1"/>
      <c r="KSF1314" s="1"/>
      <c r="KSG1314" s="1"/>
      <c r="KSH1314" s="1"/>
      <c r="KSI1314" s="1"/>
      <c r="KSJ1314" s="1"/>
      <c r="KSK1314" s="1"/>
      <c r="KSL1314" s="1"/>
      <c r="KSM1314" s="1"/>
      <c r="KSN1314" s="1"/>
      <c r="KSO1314" s="1"/>
      <c r="KSP1314" s="1"/>
      <c r="KSQ1314" s="1"/>
      <c r="KSR1314" s="1"/>
      <c r="KSS1314" s="1"/>
      <c r="KST1314" s="1"/>
      <c r="KSU1314" s="1"/>
      <c r="KSV1314" s="1"/>
      <c r="KSW1314" s="1"/>
      <c r="KSX1314" s="1"/>
      <c r="KSY1314" s="1"/>
      <c r="KSZ1314" s="1"/>
      <c r="KTA1314" s="1"/>
      <c r="KTB1314" s="1"/>
      <c r="KTC1314" s="1"/>
      <c r="KTD1314" s="1"/>
      <c r="KTE1314" s="1"/>
      <c r="KTF1314" s="1"/>
      <c r="KTG1314" s="1"/>
      <c r="KTH1314" s="1"/>
      <c r="KTI1314" s="1"/>
      <c r="KTJ1314" s="1"/>
      <c r="KTK1314" s="1"/>
      <c r="KTL1314" s="1"/>
      <c r="KTM1314" s="1"/>
      <c r="KTN1314" s="1"/>
      <c r="KTO1314" s="1"/>
      <c r="KTP1314" s="1"/>
      <c r="KTQ1314" s="1"/>
      <c r="KTR1314" s="1"/>
      <c r="KTS1314" s="1"/>
      <c r="KTT1314" s="1"/>
      <c r="KTU1314" s="1"/>
      <c r="KTV1314" s="1"/>
      <c r="KTW1314" s="1"/>
      <c r="KTX1314" s="1"/>
      <c r="KTY1314" s="1"/>
      <c r="KTZ1314" s="1"/>
      <c r="KUA1314" s="1"/>
      <c r="KUB1314" s="1"/>
      <c r="KUC1314" s="1"/>
      <c r="KUD1314" s="1"/>
      <c r="KUE1314" s="1"/>
      <c r="KUF1314" s="1"/>
      <c r="KUG1314" s="1"/>
      <c r="KUH1314" s="1"/>
      <c r="KUI1314" s="1"/>
      <c r="KUJ1314" s="1"/>
      <c r="KUK1314" s="1"/>
      <c r="KUL1314" s="1"/>
      <c r="KUM1314" s="1"/>
      <c r="KUN1314" s="1"/>
      <c r="KUO1314" s="1"/>
      <c r="KUP1314" s="1"/>
      <c r="KUQ1314" s="1"/>
      <c r="KUR1314" s="1"/>
      <c r="KUS1314" s="1"/>
      <c r="KUT1314" s="1"/>
      <c r="KUU1314" s="1"/>
      <c r="KUV1314" s="1"/>
      <c r="KUW1314" s="1"/>
      <c r="KUX1314" s="1"/>
      <c r="KUY1314" s="1"/>
      <c r="KUZ1314" s="1"/>
      <c r="KVA1314" s="1"/>
      <c r="KVB1314" s="1"/>
      <c r="KVC1314" s="1"/>
      <c r="KVD1314" s="1"/>
      <c r="KVE1314" s="1"/>
      <c r="KVF1314" s="1"/>
      <c r="KVG1314" s="1"/>
      <c r="KVH1314" s="1"/>
      <c r="KVI1314" s="1"/>
      <c r="KVJ1314" s="1"/>
      <c r="KVK1314" s="1"/>
      <c r="KVL1314" s="1"/>
      <c r="KVM1314" s="1"/>
      <c r="KVN1314" s="1"/>
      <c r="KVO1314" s="1"/>
      <c r="KVP1314" s="1"/>
      <c r="KVQ1314" s="1"/>
      <c r="KVR1314" s="1"/>
      <c r="KVS1314" s="1"/>
      <c r="KVT1314" s="1"/>
      <c r="KVU1314" s="1"/>
      <c r="KVV1314" s="1"/>
      <c r="KVW1314" s="1"/>
      <c r="KVX1314" s="1"/>
      <c r="KVY1314" s="1"/>
      <c r="KVZ1314" s="1"/>
      <c r="KWA1314" s="1"/>
      <c r="KWB1314" s="1"/>
      <c r="KWC1314" s="1"/>
      <c r="KWD1314" s="1"/>
      <c r="KWE1314" s="1"/>
      <c r="KWF1314" s="1"/>
      <c r="KWG1314" s="1"/>
      <c r="KWH1314" s="1"/>
      <c r="KWI1314" s="1"/>
      <c r="KWJ1314" s="1"/>
      <c r="KWK1314" s="1"/>
      <c r="KWL1314" s="1"/>
      <c r="KWM1314" s="1"/>
      <c r="KWN1314" s="1"/>
      <c r="KWO1314" s="1"/>
      <c r="KWP1314" s="1"/>
      <c r="KWQ1314" s="1"/>
      <c r="KWR1314" s="1"/>
      <c r="KWS1314" s="1"/>
      <c r="KWT1314" s="1"/>
      <c r="KWU1314" s="1"/>
      <c r="KWV1314" s="1"/>
      <c r="KWW1314" s="1"/>
      <c r="KWX1314" s="1"/>
      <c r="KWY1314" s="1"/>
      <c r="KWZ1314" s="1"/>
      <c r="KXA1314" s="1"/>
      <c r="KXB1314" s="1"/>
      <c r="KXC1314" s="1"/>
      <c r="KXD1314" s="1"/>
      <c r="KXE1314" s="1"/>
      <c r="KXF1314" s="1"/>
      <c r="KXG1314" s="1"/>
      <c r="KXH1314" s="1"/>
      <c r="KXI1314" s="1"/>
      <c r="KXJ1314" s="1"/>
      <c r="KXK1314" s="1"/>
      <c r="KXL1314" s="1"/>
      <c r="KXM1314" s="1"/>
      <c r="KXN1314" s="1"/>
      <c r="KXO1314" s="1"/>
      <c r="KXP1314" s="1"/>
      <c r="KXQ1314" s="1"/>
      <c r="KXR1314" s="1"/>
      <c r="KXS1314" s="1"/>
      <c r="KXT1314" s="1"/>
      <c r="KXU1314" s="1"/>
      <c r="KXV1314" s="1"/>
      <c r="KXW1314" s="1"/>
      <c r="KXX1314" s="1"/>
      <c r="KXY1314" s="1"/>
      <c r="KXZ1314" s="1"/>
      <c r="KYA1314" s="1"/>
      <c r="KYB1314" s="1"/>
      <c r="KYC1314" s="1"/>
      <c r="KYD1314" s="1"/>
      <c r="KYE1314" s="1"/>
      <c r="KYF1314" s="1"/>
      <c r="KYG1314" s="1"/>
      <c r="KYH1314" s="1"/>
      <c r="KYI1314" s="1"/>
      <c r="KYJ1314" s="1"/>
      <c r="KYK1314" s="1"/>
      <c r="KYL1314" s="1"/>
      <c r="KYM1314" s="1"/>
      <c r="KYN1314" s="1"/>
      <c r="KYO1314" s="1"/>
      <c r="KYP1314" s="1"/>
      <c r="KYQ1314" s="1"/>
      <c r="KYR1314" s="1"/>
      <c r="KYS1314" s="1"/>
      <c r="KYT1314" s="1"/>
      <c r="KYU1314" s="1"/>
      <c r="KYV1314" s="1"/>
      <c r="KYW1314" s="1"/>
      <c r="KYX1314" s="1"/>
      <c r="KYY1314" s="1"/>
      <c r="KYZ1314" s="1"/>
      <c r="KZA1314" s="1"/>
      <c r="KZB1314" s="1"/>
      <c r="KZC1314" s="1"/>
      <c r="KZD1314" s="1"/>
      <c r="KZE1314" s="1"/>
      <c r="KZF1314" s="1"/>
      <c r="KZG1314" s="1"/>
      <c r="KZH1314" s="1"/>
      <c r="KZI1314" s="1"/>
      <c r="KZJ1314" s="1"/>
      <c r="KZK1314" s="1"/>
      <c r="KZL1314" s="1"/>
      <c r="KZM1314" s="1"/>
      <c r="KZN1314" s="1"/>
      <c r="KZO1314" s="1"/>
      <c r="KZP1314" s="1"/>
      <c r="KZQ1314" s="1"/>
      <c r="KZR1314" s="1"/>
      <c r="KZS1314" s="1"/>
      <c r="KZT1314" s="1"/>
      <c r="KZU1314" s="1"/>
      <c r="KZV1314" s="1"/>
      <c r="KZW1314" s="1"/>
      <c r="KZX1314" s="1"/>
      <c r="KZY1314" s="1"/>
      <c r="KZZ1314" s="1"/>
      <c r="LAA1314" s="1"/>
      <c r="LAB1314" s="1"/>
      <c r="LAC1314" s="1"/>
      <c r="LAD1314" s="1"/>
      <c r="LAE1314" s="1"/>
      <c r="LAF1314" s="1"/>
      <c r="LAG1314" s="1"/>
      <c r="LAH1314" s="1"/>
      <c r="LAI1314" s="1"/>
      <c r="LAJ1314" s="1"/>
      <c r="LAK1314" s="1"/>
      <c r="LAL1314" s="1"/>
      <c r="LAM1314" s="1"/>
      <c r="LAN1314" s="1"/>
      <c r="LAO1314" s="1"/>
      <c r="LAP1314" s="1"/>
      <c r="LAQ1314" s="1"/>
      <c r="LAR1314" s="1"/>
      <c r="LAS1314" s="1"/>
      <c r="LAT1314" s="1"/>
      <c r="LAU1314" s="1"/>
      <c r="LAV1314" s="1"/>
      <c r="LAW1314" s="1"/>
      <c r="LAX1314" s="1"/>
      <c r="LAY1314" s="1"/>
      <c r="LAZ1314" s="1"/>
      <c r="LBA1314" s="1"/>
      <c r="LBB1314" s="1"/>
      <c r="LBC1314" s="1"/>
      <c r="LBD1314" s="1"/>
      <c r="LBE1314" s="1"/>
      <c r="LBF1314" s="1"/>
      <c r="LBG1314" s="1"/>
      <c r="LBH1314" s="1"/>
      <c r="LBI1314" s="1"/>
      <c r="LBJ1314" s="1"/>
      <c r="LBK1314" s="1"/>
      <c r="LBL1314" s="1"/>
      <c r="LBM1314" s="1"/>
      <c r="LBN1314" s="1"/>
      <c r="LBO1314" s="1"/>
      <c r="LBP1314" s="1"/>
      <c r="LBQ1314" s="1"/>
      <c r="LBR1314" s="1"/>
      <c r="LBS1314" s="1"/>
      <c r="LBT1314" s="1"/>
      <c r="LBU1314" s="1"/>
      <c r="LBV1314" s="1"/>
      <c r="LBW1314" s="1"/>
      <c r="LBX1314" s="1"/>
      <c r="LBY1314" s="1"/>
      <c r="LBZ1314" s="1"/>
      <c r="LCA1314" s="1"/>
      <c r="LCB1314" s="1"/>
      <c r="LCC1314" s="1"/>
      <c r="LCD1314" s="1"/>
      <c r="LCE1314" s="1"/>
      <c r="LCF1314" s="1"/>
      <c r="LCG1314" s="1"/>
      <c r="LCH1314" s="1"/>
      <c r="LCI1314" s="1"/>
      <c r="LCJ1314" s="1"/>
      <c r="LCK1314" s="1"/>
      <c r="LCL1314" s="1"/>
      <c r="LCM1314" s="1"/>
      <c r="LCN1314" s="1"/>
      <c r="LCO1314" s="1"/>
      <c r="LCP1314" s="1"/>
      <c r="LCQ1314" s="1"/>
      <c r="LCR1314" s="1"/>
      <c r="LCS1314" s="1"/>
      <c r="LCT1314" s="1"/>
      <c r="LCU1314" s="1"/>
      <c r="LCV1314" s="1"/>
      <c r="LCW1314" s="1"/>
      <c r="LCX1314" s="1"/>
      <c r="LCY1314" s="1"/>
      <c r="LCZ1314" s="1"/>
      <c r="LDA1314" s="1"/>
      <c r="LDB1314" s="1"/>
      <c r="LDC1314" s="1"/>
      <c r="LDD1314" s="1"/>
      <c r="LDE1314" s="1"/>
      <c r="LDF1314" s="1"/>
      <c r="LDG1314" s="1"/>
      <c r="LDH1314" s="1"/>
      <c r="LDI1314" s="1"/>
      <c r="LDJ1314" s="1"/>
      <c r="LDK1314" s="1"/>
      <c r="LDL1314" s="1"/>
      <c r="LDM1314" s="1"/>
      <c r="LDN1314" s="1"/>
      <c r="LDO1314" s="1"/>
      <c r="LDP1314" s="1"/>
      <c r="LDQ1314" s="1"/>
      <c r="LDR1314" s="1"/>
      <c r="LDS1314" s="1"/>
      <c r="LDT1314" s="1"/>
      <c r="LDU1314" s="1"/>
      <c r="LDV1314" s="1"/>
      <c r="LDW1314" s="1"/>
      <c r="LDX1314" s="1"/>
      <c r="LDY1314" s="1"/>
      <c r="LDZ1314" s="1"/>
      <c r="LEA1314" s="1"/>
      <c r="LEB1314" s="1"/>
      <c r="LEC1314" s="1"/>
      <c r="LED1314" s="1"/>
      <c r="LEE1314" s="1"/>
      <c r="LEF1314" s="1"/>
      <c r="LEG1314" s="1"/>
      <c r="LEH1314" s="1"/>
      <c r="LEI1314" s="1"/>
      <c r="LEJ1314" s="1"/>
      <c r="LEK1314" s="1"/>
      <c r="LEL1314" s="1"/>
      <c r="LEM1314" s="1"/>
      <c r="LEN1314" s="1"/>
      <c r="LEO1314" s="1"/>
      <c r="LEP1314" s="1"/>
      <c r="LEQ1314" s="1"/>
      <c r="LER1314" s="1"/>
      <c r="LES1314" s="1"/>
      <c r="LET1314" s="1"/>
      <c r="LEU1314" s="1"/>
      <c r="LEV1314" s="1"/>
      <c r="LEW1314" s="1"/>
      <c r="LEX1314" s="1"/>
      <c r="LEY1314" s="1"/>
      <c r="LEZ1314" s="1"/>
      <c r="LFA1314" s="1"/>
      <c r="LFB1314" s="1"/>
      <c r="LFC1314" s="1"/>
      <c r="LFD1314" s="1"/>
      <c r="LFE1314" s="1"/>
      <c r="LFF1314" s="1"/>
      <c r="LFG1314" s="1"/>
      <c r="LFH1314" s="1"/>
      <c r="LFI1314" s="1"/>
      <c r="LFJ1314" s="1"/>
      <c r="LFK1314" s="1"/>
      <c r="LFL1314" s="1"/>
      <c r="LFM1314" s="1"/>
      <c r="LFN1314" s="1"/>
      <c r="LFO1314" s="1"/>
      <c r="LFP1314" s="1"/>
      <c r="LFQ1314" s="1"/>
      <c r="LFR1314" s="1"/>
      <c r="LFS1314" s="1"/>
      <c r="LFT1314" s="1"/>
      <c r="LFU1314" s="1"/>
      <c r="LFV1314" s="1"/>
      <c r="LFW1314" s="1"/>
      <c r="LFX1314" s="1"/>
      <c r="LFY1314" s="1"/>
      <c r="LFZ1314" s="1"/>
      <c r="LGA1314" s="1"/>
      <c r="LGB1314" s="1"/>
      <c r="LGC1314" s="1"/>
      <c r="LGD1314" s="1"/>
      <c r="LGE1314" s="1"/>
      <c r="LGF1314" s="1"/>
      <c r="LGG1314" s="1"/>
      <c r="LGH1314" s="1"/>
      <c r="LGI1314" s="1"/>
      <c r="LGJ1314" s="1"/>
      <c r="LGK1314" s="1"/>
      <c r="LGL1314" s="1"/>
      <c r="LGM1314" s="1"/>
      <c r="LGN1314" s="1"/>
      <c r="LGO1314" s="1"/>
      <c r="LGP1314" s="1"/>
      <c r="LGQ1314" s="1"/>
      <c r="LGR1314" s="1"/>
      <c r="LGS1314" s="1"/>
      <c r="LGT1314" s="1"/>
      <c r="LGU1314" s="1"/>
      <c r="LGV1314" s="1"/>
      <c r="LGW1314" s="1"/>
      <c r="LGX1314" s="1"/>
      <c r="LGY1314" s="1"/>
      <c r="LGZ1314" s="1"/>
      <c r="LHA1314" s="1"/>
      <c r="LHB1314" s="1"/>
      <c r="LHC1314" s="1"/>
      <c r="LHD1314" s="1"/>
      <c r="LHE1314" s="1"/>
      <c r="LHF1314" s="1"/>
      <c r="LHG1314" s="1"/>
      <c r="LHH1314" s="1"/>
      <c r="LHI1314" s="1"/>
      <c r="LHJ1314" s="1"/>
      <c r="LHK1314" s="1"/>
      <c r="LHL1314" s="1"/>
      <c r="LHM1314" s="1"/>
      <c r="LHN1314" s="1"/>
      <c r="LHO1314" s="1"/>
      <c r="LHP1314" s="1"/>
      <c r="LHQ1314" s="1"/>
      <c r="LHR1314" s="1"/>
      <c r="LHS1314" s="1"/>
      <c r="LHT1314" s="1"/>
      <c r="LHU1314" s="1"/>
      <c r="LHV1314" s="1"/>
      <c r="LHW1314" s="1"/>
      <c r="LHX1314" s="1"/>
      <c r="LHY1314" s="1"/>
      <c r="LHZ1314" s="1"/>
      <c r="LIA1314" s="1"/>
      <c r="LIB1314" s="1"/>
      <c r="LIC1314" s="1"/>
      <c r="LID1314" s="1"/>
      <c r="LIE1314" s="1"/>
      <c r="LIF1314" s="1"/>
      <c r="LIG1314" s="1"/>
      <c r="LIH1314" s="1"/>
      <c r="LII1314" s="1"/>
      <c r="LIJ1314" s="1"/>
      <c r="LIK1314" s="1"/>
      <c r="LIL1314" s="1"/>
      <c r="LIM1314" s="1"/>
      <c r="LIN1314" s="1"/>
      <c r="LIO1314" s="1"/>
      <c r="LIP1314" s="1"/>
      <c r="LIQ1314" s="1"/>
      <c r="LIR1314" s="1"/>
      <c r="LIS1314" s="1"/>
      <c r="LIT1314" s="1"/>
      <c r="LIU1314" s="1"/>
      <c r="LIV1314" s="1"/>
      <c r="LIW1314" s="1"/>
      <c r="LIX1314" s="1"/>
      <c r="LIY1314" s="1"/>
      <c r="LIZ1314" s="1"/>
      <c r="LJA1314" s="1"/>
      <c r="LJB1314" s="1"/>
      <c r="LJC1314" s="1"/>
      <c r="LJD1314" s="1"/>
      <c r="LJE1314" s="1"/>
      <c r="LJF1314" s="1"/>
      <c r="LJG1314" s="1"/>
      <c r="LJH1314" s="1"/>
      <c r="LJI1314" s="1"/>
      <c r="LJJ1314" s="1"/>
      <c r="LJK1314" s="1"/>
      <c r="LJL1314" s="1"/>
      <c r="LJM1314" s="1"/>
      <c r="LJN1314" s="1"/>
      <c r="LJO1314" s="1"/>
      <c r="LJP1314" s="1"/>
      <c r="LJQ1314" s="1"/>
      <c r="LJR1314" s="1"/>
      <c r="LJS1314" s="1"/>
      <c r="LJT1314" s="1"/>
      <c r="LJU1314" s="1"/>
      <c r="LJV1314" s="1"/>
      <c r="LJW1314" s="1"/>
      <c r="LJX1314" s="1"/>
      <c r="LJY1314" s="1"/>
      <c r="LJZ1314" s="1"/>
      <c r="LKA1314" s="1"/>
      <c r="LKB1314" s="1"/>
      <c r="LKC1314" s="1"/>
      <c r="LKD1314" s="1"/>
      <c r="LKE1314" s="1"/>
      <c r="LKF1314" s="1"/>
      <c r="LKG1314" s="1"/>
      <c r="LKH1314" s="1"/>
      <c r="LKI1314" s="1"/>
      <c r="LKJ1314" s="1"/>
      <c r="LKK1314" s="1"/>
      <c r="LKL1314" s="1"/>
      <c r="LKM1314" s="1"/>
      <c r="LKN1314" s="1"/>
      <c r="LKO1314" s="1"/>
      <c r="LKP1314" s="1"/>
      <c r="LKQ1314" s="1"/>
      <c r="LKR1314" s="1"/>
      <c r="LKS1314" s="1"/>
      <c r="LKT1314" s="1"/>
      <c r="LKU1314" s="1"/>
      <c r="LKV1314" s="1"/>
      <c r="LKW1314" s="1"/>
      <c r="LKX1314" s="1"/>
      <c r="LKY1314" s="1"/>
      <c r="LKZ1314" s="1"/>
      <c r="LLA1314" s="1"/>
      <c r="LLB1314" s="1"/>
      <c r="LLC1314" s="1"/>
      <c r="LLD1314" s="1"/>
      <c r="LLE1314" s="1"/>
      <c r="LLF1314" s="1"/>
      <c r="LLG1314" s="1"/>
      <c r="LLH1314" s="1"/>
      <c r="LLI1314" s="1"/>
      <c r="LLJ1314" s="1"/>
      <c r="LLK1314" s="1"/>
      <c r="LLL1314" s="1"/>
      <c r="LLM1314" s="1"/>
      <c r="LLN1314" s="1"/>
      <c r="LLO1314" s="1"/>
      <c r="LLP1314" s="1"/>
      <c r="LLQ1314" s="1"/>
      <c r="LLR1314" s="1"/>
      <c r="LLS1314" s="1"/>
      <c r="LLT1314" s="1"/>
      <c r="LLU1314" s="1"/>
      <c r="LLV1314" s="1"/>
      <c r="LLW1314" s="1"/>
      <c r="LLX1314" s="1"/>
      <c r="LLY1314" s="1"/>
      <c r="LLZ1314" s="1"/>
      <c r="LMA1314" s="1"/>
      <c r="LMB1314" s="1"/>
      <c r="LMC1314" s="1"/>
      <c r="LMD1314" s="1"/>
      <c r="LME1314" s="1"/>
      <c r="LMF1314" s="1"/>
      <c r="LMG1314" s="1"/>
      <c r="LMH1314" s="1"/>
      <c r="LMI1314" s="1"/>
      <c r="LMJ1314" s="1"/>
      <c r="LMK1314" s="1"/>
      <c r="LML1314" s="1"/>
      <c r="LMM1314" s="1"/>
      <c r="LMN1314" s="1"/>
      <c r="LMO1314" s="1"/>
      <c r="LMP1314" s="1"/>
      <c r="LMQ1314" s="1"/>
      <c r="LMR1314" s="1"/>
      <c r="LMS1314" s="1"/>
      <c r="LMT1314" s="1"/>
      <c r="LMU1314" s="1"/>
      <c r="LMV1314" s="1"/>
      <c r="LMW1314" s="1"/>
      <c r="LMX1314" s="1"/>
      <c r="LMY1314" s="1"/>
      <c r="LMZ1314" s="1"/>
      <c r="LNA1314" s="1"/>
      <c r="LNB1314" s="1"/>
      <c r="LNC1314" s="1"/>
      <c r="LND1314" s="1"/>
      <c r="LNE1314" s="1"/>
      <c r="LNF1314" s="1"/>
      <c r="LNG1314" s="1"/>
      <c r="LNH1314" s="1"/>
      <c r="LNI1314" s="1"/>
      <c r="LNJ1314" s="1"/>
      <c r="LNK1314" s="1"/>
      <c r="LNL1314" s="1"/>
      <c r="LNM1314" s="1"/>
      <c r="LNN1314" s="1"/>
      <c r="LNO1314" s="1"/>
      <c r="LNP1314" s="1"/>
      <c r="LNQ1314" s="1"/>
      <c r="LNR1314" s="1"/>
      <c r="LNS1314" s="1"/>
      <c r="LNT1314" s="1"/>
      <c r="LNU1314" s="1"/>
      <c r="LNV1314" s="1"/>
      <c r="LNW1314" s="1"/>
      <c r="LNX1314" s="1"/>
      <c r="LNY1314" s="1"/>
      <c r="LNZ1314" s="1"/>
      <c r="LOA1314" s="1"/>
      <c r="LOB1314" s="1"/>
      <c r="LOC1314" s="1"/>
      <c r="LOD1314" s="1"/>
      <c r="LOE1314" s="1"/>
      <c r="LOF1314" s="1"/>
      <c r="LOG1314" s="1"/>
      <c r="LOH1314" s="1"/>
      <c r="LOI1314" s="1"/>
      <c r="LOJ1314" s="1"/>
      <c r="LOK1314" s="1"/>
      <c r="LOL1314" s="1"/>
      <c r="LOM1314" s="1"/>
      <c r="LON1314" s="1"/>
      <c r="LOO1314" s="1"/>
      <c r="LOP1314" s="1"/>
      <c r="LOQ1314" s="1"/>
      <c r="LOR1314" s="1"/>
      <c r="LOS1314" s="1"/>
      <c r="LOT1314" s="1"/>
      <c r="LOU1314" s="1"/>
      <c r="LOV1314" s="1"/>
      <c r="LOW1314" s="1"/>
      <c r="LOX1314" s="1"/>
      <c r="LOY1314" s="1"/>
      <c r="LOZ1314" s="1"/>
      <c r="LPA1314" s="1"/>
      <c r="LPB1314" s="1"/>
      <c r="LPC1314" s="1"/>
      <c r="LPD1314" s="1"/>
      <c r="LPE1314" s="1"/>
      <c r="LPF1314" s="1"/>
      <c r="LPG1314" s="1"/>
      <c r="LPH1314" s="1"/>
      <c r="LPI1314" s="1"/>
      <c r="LPJ1314" s="1"/>
      <c r="LPK1314" s="1"/>
      <c r="LPL1314" s="1"/>
      <c r="LPM1314" s="1"/>
      <c r="LPN1314" s="1"/>
      <c r="LPO1314" s="1"/>
      <c r="LPP1314" s="1"/>
      <c r="LPQ1314" s="1"/>
      <c r="LPR1314" s="1"/>
      <c r="LPS1314" s="1"/>
      <c r="LPT1314" s="1"/>
      <c r="LPU1314" s="1"/>
      <c r="LPV1314" s="1"/>
      <c r="LPW1314" s="1"/>
      <c r="LPX1314" s="1"/>
      <c r="LPY1314" s="1"/>
      <c r="LPZ1314" s="1"/>
      <c r="LQA1314" s="1"/>
      <c r="LQB1314" s="1"/>
      <c r="LQC1314" s="1"/>
      <c r="LQD1314" s="1"/>
      <c r="LQE1314" s="1"/>
      <c r="LQF1314" s="1"/>
      <c r="LQG1314" s="1"/>
      <c r="LQH1314" s="1"/>
      <c r="LQI1314" s="1"/>
      <c r="LQJ1314" s="1"/>
      <c r="LQK1314" s="1"/>
      <c r="LQL1314" s="1"/>
      <c r="LQM1314" s="1"/>
      <c r="LQN1314" s="1"/>
      <c r="LQO1314" s="1"/>
      <c r="LQP1314" s="1"/>
      <c r="LQQ1314" s="1"/>
      <c r="LQR1314" s="1"/>
      <c r="LQS1314" s="1"/>
      <c r="LQT1314" s="1"/>
      <c r="LQU1314" s="1"/>
      <c r="LQV1314" s="1"/>
      <c r="LQW1314" s="1"/>
      <c r="LQX1314" s="1"/>
      <c r="LQY1314" s="1"/>
      <c r="LQZ1314" s="1"/>
      <c r="LRA1314" s="1"/>
      <c r="LRB1314" s="1"/>
      <c r="LRC1314" s="1"/>
      <c r="LRD1314" s="1"/>
      <c r="LRE1314" s="1"/>
      <c r="LRF1314" s="1"/>
      <c r="LRG1314" s="1"/>
      <c r="LRH1314" s="1"/>
      <c r="LRI1314" s="1"/>
      <c r="LRJ1314" s="1"/>
      <c r="LRK1314" s="1"/>
      <c r="LRL1314" s="1"/>
      <c r="LRM1314" s="1"/>
      <c r="LRN1314" s="1"/>
      <c r="LRO1314" s="1"/>
      <c r="LRP1314" s="1"/>
      <c r="LRQ1314" s="1"/>
      <c r="LRR1314" s="1"/>
      <c r="LRS1314" s="1"/>
      <c r="LRT1314" s="1"/>
      <c r="LRU1314" s="1"/>
      <c r="LRV1314" s="1"/>
      <c r="LRW1314" s="1"/>
      <c r="LRX1314" s="1"/>
      <c r="LRY1314" s="1"/>
      <c r="LRZ1314" s="1"/>
      <c r="LSA1314" s="1"/>
      <c r="LSB1314" s="1"/>
      <c r="LSC1314" s="1"/>
      <c r="LSD1314" s="1"/>
      <c r="LSE1314" s="1"/>
      <c r="LSF1314" s="1"/>
      <c r="LSG1314" s="1"/>
      <c r="LSH1314" s="1"/>
      <c r="LSI1314" s="1"/>
      <c r="LSJ1314" s="1"/>
      <c r="LSK1314" s="1"/>
      <c r="LSL1314" s="1"/>
      <c r="LSM1314" s="1"/>
      <c r="LSN1314" s="1"/>
      <c r="LSO1314" s="1"/>
      <c r="LSP1314" s="1"/>
      <c r="LSQ1314" s="1"/>
      <c r="LSR1314" s="1"/>
      <c r="LSS1314" s="1"/>
      <c r="LST1314" s="1"/>
      <c r="LSU1314" s="1"/>
      <c r="LSV1314" s="1"/>
      <c r="LSW1314" s="1"/>
      <c r="LSX1314" s="1"/>
      <c r="LSY1314" s="1"/>
      <c r="LSZ1314" s="1"/>
      <c r="LTA1314" s="1"/>
      <c r="LTB1314" s="1"/>
      <c r="LTC1314" s="1"/>
      <c r="LTD1314" s="1"/>
      <c r="LTE1314" s="1"/>
      <c r="LTF1314" s="1"/>
      <c r="LTG1314" s="1"/>
      <c r="LTH1314" s="1"/>
      <c r="LTI1314" s="1"/>
      <c r="LTJ1314" s="1"/>
      <c r="LTK1314" s="1"/>
      <c r="LTL1314" s="1"/>
      <c r="LTM1314" s="1"/>
      <c r="LTN1314" s="1"/>
      <c r="LTO1314" s="1"/>
      <c r="LTP1314" s="1"/>
      <c r="LTQ1314" s="1"/>
      <c r="LTR1314" s="1"/>
      <c r="LTS1314" s="1"/>
      <c r="LTT1314" s="1"/>
      <c r="LTU1314" s="1"/>
      <c r="LTV1314" s="1"/>
      <c r="LTW1314" s="1"/>
      <c r="LTX1314" s="1"/>
      <c r="LTY1314" s="1"/>
      <c r="LTZ1314" s="1"/>
      <c r="LUA1314" s="1"/>
      <c r="LUB1314" s="1"/>
      <c r="LUC1314" s="1"/>
      <c r="LUD1314" s="1"/>
      <c r="LUE1314" s="1"/>
      <c r="LUF1314" s="1"/>
      <c r="LUG1314" s="1"/>
      <c r="LUH1314" s="1"/>
      <c r="LUI1314" s="1"/>
      <c r="LUJ1314" s="1"/>
      <c r="LUK1314" s="1"/>
      <c r="LUL1314" s="1"/>
      <c r="LUM1314" s="1"/>
      <c r="LUN1314" s="1"/>
      <c r="LUO1314" s="1"/>
      <c r="LUP1314" s="1"/>
      <c r="LUQ1314" s="1"/>
      <c r="LUR1314" s="1"/>
      <c r="LUS1314" s="1"/>
      <c r="LUT1314" s="1"/>
      <c r="LUU1314" s="1"/>
      <c r="LUV1314" s="1"/>
      <c r="LUW1314" s="1"/>
      <c r="LUX1314" s="1"/>
      <c r="LUY1314" s="1"/>
      <c r="LUZ1314" s="1"/>
      <c r="LVA1314" s="1"/>
      <c r="LVB1314" s="1"/>
      <c r="LVC1314" s="1"/>
      <c r="LVD1314" s="1"/>
      <c r="LVE1314" s="1"/>
      <c r="LVF1314" s="1"/>
      <c r="LVG1314" s="1"/>
      <c r="LVH1314" s="1"/>
      <c r="LVI1314" s="1"/>
      <c r="LVJ1314" s="1"/>
      <c r="LVK1314" s="1"/>
      <c r="LVL1314" s="1"/>
      <c r="LVM1314" s="1"/>
      <c r="LVN1314" s="1"/>
      <c r="LVO1314" s="1"/>
      <c r="LVP1314" s="1"/>
      <c r="LVQ1314" s="1"/>
      <c r="LVR1314" s="1"/>
      <c r="LVS1314" s="1"/>
      <c r="LVT1314" s="1"/>
      <c r="LVU1314" s="1"/>
      <c r="LVV1314" s="1"/>
      <c r="LVW1314" s="1"/>
      <c r="LVX1314" s="1"/>
      <c r="LVY1314" s="1"/>
      <c r="LVZ1314" s="1"/>
      <c r="LWA1314" s="1"/>
      <c r="LWB1314" s="1"/>
      <c r="LWC1314" s="1"/>
      <c r="LWD1314" s="1"/>
      <c r="LWE1314" s="1"/>
      <c r="LWF1314" s="1"/>
      <c r="LWG1314" s="1"/>
      <c r="LWH1314" s="1"/>
      <c r="LWI1314" s="1"/>
      <c r="LWJ1314" s="1"/>
      <c r="LWK1314" s="1"/>
      <c r="LWL1314" s="1"/>
      <c r="LWM1314" s="1"/>
      <c r="LWN1314" s="1"/>
      <c r="LWO1314" s="1"/>
      <c r="LWP1314" s="1"/>
      <c r="LWQ1314" s="1"/>
      <c r="LWR1314" s="1"/>
      <c r="LWS1314" s="1"/>
      <c r="LWT1314" s="1"/>
      <c r="LWU1314" s="1"/>
      <c r="LWV1314" s="1"/>
      <c r="LWW1314" s="1"/>
      <c r="LWX1314" s="1"/>
      <c r="LWY1314" s="1"/>
      <c r="LWZ1314" s="1"/>
      <c r="LXA1314" s="1"/>
      <c r="LXB1314" s="1"/>
      <c r="LXC1314" s="1"/>
      <c r="LXD1314" s="1"/>
      <c r="LXE1314" s="1"/>
      <c r="LXF1314" s="1"/>
      <c r="LXG1314" s="1"/>
      <c r="LXH1314" s="1"/>
      <c r="LXI1314" s="1"/>
      <c r="LXJ1314" s="1"/>
      <c r="LXK1314" s="1"/>
      <c r="LXL1314" s="1"/>
      <c r="LXM1314" s="1"/>
      <c r="LXN1314" s="1"/>
      <c r="LXO1314" s="1"/>
      <c r="LXP1314" s="1"/>
      <c r="LXQ1314" s="1"/>
      <c r="LXR1314" s="1"/>
      <c r="LXS1314" s="1"/>
      <c r="LXT1314" s="1"/>
      <c r="LXU1314" s="1"/>
      <c r="LXV1314" s="1"/>
      <c r="LXW1314" s="1"/>
      <c r="LXX1314" s="1"/>
      <c r="LXY1314" s="1"/>
      <c r="LXZ1314" s="1"/>
      <c r="LYA1314" s="1"/>
      <c r="LYB1314" s="1"/>
      <c r="LYC1314" s="1"/>
      <c r="LYD1314" s="1"/>
      <c r="LYE1314" s="1"/>
      <c r="LYF1314" s="1"/>
      <c r="LYG1314" s="1"/>
      <c r="LYH1314" s="1"/>
      <c r="LYI1314" s="1"/>
      <c r="LYJ1314" s="1"/>
      <c r="LYK1314" s="1"/>
      <c r="LYL1314" s="1"/>
      <c r="LYM1314" s="1"/>
      <c r="LYN1314" s="1"/>
      <c r="LYO1314" s="1"/>
      <c r="LYP1314" s="1"/>
      <c r="LYQ1314" s="1"/>
      <c r="LYR1314" s="1"/>
      <c r="LYS1314" s="1"/>
      <c r="LYT1314" s="1"/>
      <c r="LYU1314" s="1"/>
      <c r="LYV1314" s="1"/>
      <c r="LYW1314" s="1"/>
      <c r="LYX1314" s="1"/>
      <c r="LYY1314" s="1"/>
      <c r="LYZ1314" s="1"/>
      <c r="LZA1314" s="1"/>
      <c r="LZB1314" s="1"/>
      <c r="LZC1314" s="1"/>
      <c r="LZD1314" s="1"/>
      <c r="LZE1314" s="1"/>
      <c r="LZF1314" s="1"/>
      <c r="LZG1314" s="1"/>
      <c r="LZH1314" s="1"/>
      <c r="LZI1314" s="1"/>
      <c r="LZJ1314" s="1"/>
      <c r="LZK1314" s="1"/>
      <c r="LZL1314" s="1"/>
      <c r="LZM1314" s="1"/>
      <c r="LZN1314" s="1"/>
      <c r="LZO1314" s="1"/>
      <c r="LZP1314" s="1"/>
      <c r="LZQ1314" s="1"/>
      <c r="LZR1314" s="1"/>
      <c r="LZS1314" s="1"/>
      <c r="LZT1314" s="1"/>
      <c r="LZU1314" s="1"/>
      <c r="LZV1314" s="1"/>
      <c r="LZW1314" s="1"/>
      <c r="LZX1314" s="1"/>
      <c r="LZY1314" s="1"/>
      <c r="LZZ1314" s="1"/>
      <c r="MAA1314" s="1"/>
      <c r="MAB1314" s="1"/>
      <c r="MAC1314" s="1"/>
      <c r="MAD1314" s="1"/>
      <c r="MAE1314" s="1"/>
      <c r="MAF1314" s="1"/>
      <c r="MAG1314" s="1"/>
      <c r="MAH1314" s="1"/>
      <c r="MAI1314" s="1"/>
      <c r="MAJ1314" s="1"/>
      <c r="MAK1314" s="1"/>
      <c r="MAL1314" s="1"/>
      <c r="MAM1314" s="1"/>
      <c r="MAN1314" s="1"/>
      <c r="MAO1314" s="1"/>
      <c r="MAP1314" s="1"/>
      <c r="MAQ1314" s="1"/>
      <c r="MAR1314" s="1"/>
      <c r="MAS1314" s="1"/>
      <c r="MAT1314" s="1"/>
      <c r="MAU1314" s="1"/>
      <c r="MAV1314" s="1"/>
      <c r="MAW1314" s="1"/>
      <c r="MAX1314" s="1"/>
      <c r="MAY1314" s="1"/>
      <c r="MAZ1314" s="1"/>
      <c r="MBA1314" s="1"/>
      <c r="MBB1314" s="1"/>
      <c r="MBC1314" s="1"/>
      <c r="MBD1314" s="1"/>
      <c r="MBE1314" s="1"/>
      <c r="MBF1314" s="1"/>
      <c r="MBG1314" s="1"/>
      <c r="MBH1314" s="1"/>
      <c r="MBI1314" s="1"/>
      <c r="MBJ1314" s="1"/>
      <c r="MBK1314" s="1"/>
      <c r="MBL1314" s="1"/>
      <c r="MBM1314" s="1"/>
      <c r="MBN1314" s="1"/>
      <c r="MBO1314" s="1"/>
      <c r="MBP1314" s="1"/>
      <c r="MBQ1314" s="1"/>
      <c r="MBR1314" s="1"/>
      <c r="MBS1314" s="1"/>
      <c r="MBT1314" s="1"/>
      <c r="MBU1314" s="1"/>
      <c r="MBV1314" s="1"/>
      <c r="MBW1314" s="1"/>
      <c r="MBX1314" s="1"/>
      <c r="MBY1314" s="1"/>
      <c r="MBZ1314" s="1"/>
      <c r="MCA1314" s="1"/>
      <c r="MCB1314" s="1"/>
      <c r="MCC1314" s="1"/>
      <c r="MCD1314" s="1"/>
      <c r="MCE1314" s="1"/>
      <c r="MCF1314" s="1"/>
      <c r="MCG1314" s="1"/>
      <c r="MCH1314" s="1"/>
      <c r="MCI1314" s="1"/>
      <c r="MCJ1314" s="1"/>
      <c r="MCK1314" s="1"/>
      <c r="MCL1314" s="1"/>
      <c r="MCM1314" s="1"/>
      <c r="MCN1314" s="1"/>
      <c r="MCO1314" s="1"/>
      <c r="MCP1314" s="1"/>
      <c r="MCQ1314" s="1"/>
      <c r="MCR1314" s="1"/>
      <c r="MCS1314" s="1"/>
      <c r="MCT1314" s="1"/>
      <c r="MCU1314" s="1"/>
      <c r="MCV1314" s="1"/>
      <c r="MCW1314" s="1"/>
      <c r="MCX1314" s="1"/>
      <c r="MCY1314" s="1"/>
      <c r="MCZ1314" s="1"/>
      <c r="MDA1314" s="1"/>
      <c r="MDB1314" s="1"/>
      <c r="MDC1314" s="1"/>
      <c r="MDD1314" s="1"/>
      <c r="MDE1314" s="1"/>
      <c r="MDF1314" s="1"/>
      <c r="MDG1314" s="1"/>
      <c r="MDH1314" s="1"/>
      <c r="MDI1314" s="1"/>
      <c r="MDJ1314" s="1"/>
      <c r="MDK1314" s="1"/>
      <c r="MDL1314" s="1"/>
      <c r="MDM1314" s="1"/>
      <c r="MDN1314" s="1"/>
      <c r="MDO1314" s="1"/>
      <c r="MDP1314" s="1"/>
      <c r="MDQ1314" s="1"/>
      <c r="MDR1314" s="1"/>
      <c r="MDS1314" s="1"/>
      <c r="MDT1314" s="1"/>
      <c r="MDU1314" s="1"/>
      <c r="MDV1314" s="1"/>
      <c r="MDW1314" s="1"/>
      <c r="MDX1314" s="1"/>
      <c r="MDY1314" s="1"/>
      <c r="MDZ1314" s="1"/>
      <c r="MEA1314" s="1"/>
      <c r="MEB1314" s="1"/>
      <c r="MEC1314" s="1"/>
      <c r="MED1314" s="1"/>
      <c r="MEE1314" s="1"/>
      <c r="MEF1314" s="1"/>
      <c r="MEG1314" s="1"/>
      <c r="MEH1314" s="1"/>
      <c r="MEI1314" s="1"/>
      <c r="MEJ1314" s="1"/>
      <c r="MEK1314" s="1"/>
      <c r="MEL1314" s="1"/>
      <c r="MEM1314" s="1"/>
      <c r="MEN1314" s="1"/>
      <c r="MEO1314" s="1"/>
      <c r="MEP1314" s="1"/>
      <c r="MEQ1314" s="1"/>
      <c r="MER1314" s="1"/>
      <c r="MES1314" s="1"/>
      <c r="MET1314" s="1"/>
      <c r="MEU1314" s="1"/>
      <c r="MEV1314" s="1"/>
      <c r="MEW1314" s="1"/>
      <c r="MEX1314" s="1"/>
      <c r="MEY1314" s="1"/>
      <c r="MEZ1314" s="1"/>
      <c r="MFA1314" s="1"/>
      <c r="MFB1314" s="1"/>
      <c r="MFC1314" s="1"/>
      <c r="MFD1314" s="1"/>
      <c r="MFE1314" s="1"/>
      <c r="MFF1314" s="1"/>
      <c r="MFG1314" s="1"/>
      <c r="MFH1314" s="1"/>
      <c r="MFI1314" s="1"/>
      <c r="MFJ1314" s="1"/>
      <c r="MFK1314" s="1"/>
      <c r="MFL1314" s="1"/>
      <c r="MFM1314" s="1"/>
      <c r="MFN1314" s="1"/>
      <c r="MFO1314" s="1"/>
      <c r="MFP1314" s="1"/>
      <c r="MFQ1314" s="1"/>
      <c r="MFR1314" s="1"/>
      <c r="MFS1314" s="1"/>
      <c r="MFT1314" s="1"/>
      <c r="MFU1314" s="1"/>
      <c r="MFV1314" s="1"/>
      <c r="MFW1314" s="1"/>
      <c r="MFX1314" s="1"/>
      <c r="MFY1314" s="1"/>
      <c r="MFZ1314" s="1"/>
      <c r="MGA1314" s="1"/>
      <c r="MGB1314" s="1"/>
      <c r="MGC1314" s="1"/>
      <c r="MGD1314" s="1"/>
      <c r="MGE1314" s="1"/>
      <c r="MGF1314" s="1"/>
      <c r="MGG1314" s="1"/>
      <c r="MGH1314" s="1"/>
      <c r="MGI1314" s="1"/>
      <c r="MGJ1314" s="1"/>
      <c r="MGK1314" s="1"/>
      <c r="MGL1314" s="1"/>
      <c r="MGM1314" s="1"/>
      <c r="MGN1314" s="1"/>
      <c r="MGO1314" s="1"/>
      <c r="MGP1314" s="1"/>
      <c r="MGQ1314" s="1"/>
      <c r="MGR1314" s="1"/>
      <c r="MGS1314" s="1"/>
      <c r="MGT1314" s="1"/>
      <c r="MGU1314" s="1"/>
      <c r="MGV1314" s="1"/>
      <c r="MGW1314" s="1"/>
      <c r="MGX1314" s="1"/>
      <c r="MGY1314" s="1"/>
      <c r="MGZ1314" s="1"/>
      <c r="MHA1314" s="1"/>
      <c r="MHB1314" s="1"/>
      <c r="MHC1314" s="1"/>
      <c r="MHD1314" s="1"/>
      <c r="MHE1314" s="1"/>
      <c r="MHF1314" s="1"/>
      <c r="MHG1314" s="1"/>
      <c r="MHH1314" s="1"/>
      <c r="MHI1314" s="1"/>
      <c r="MHJ1314" s="1"/>
      <c r="MHK1314" s="1"/>
      <c r="MHL1314" s="1"/>
      <c r="MHM1314" s="1"/>
      <c r="MHN1314" s="1"/>
      <c r="MHO1314" s="1"/>
      <c r="MHP1314" s="1"/>
      <c r="MHQ1314" s="1"/>
      <c r="MHR1314" s="1"/>
      <c r="MHS1314" s="1"/>
      <c r="MHT1314" s="1"/>
      <c r="MHU1314" s="1"/>
      <c r="MHV1314" s="1"/>
      <c r="MHW1314" s="1"/>
      <c r="MHX1314" s="1"/>
      <c r="MHY1314" s="1"/>
      <c r="MHZ1314" s="1"/>
      <c r="MIA1314" s="1"/>
      <c r="MIB1314" s="1"/>
      <c r="MIC1314" s="1"/>
      <c r="MID1314" s="1"/>
      <c r="MIE1314" s="1"/>
      <c r="MIF1314" s="1"/>
      <c r="MIG1314" s="1"/>
      <c r="MIH1314" s="1"/>
      <c r="MII1314" s="1"/>
      <c r="MIJ1314" s="1"/>
      <c r="MIK1314" s="1"/>
      <c r="MIL1314" s="1"/>
      <c r="MIM1314" s="1"/>
      <c r="MIN1314" s="1"/>
      <c r="MIO1314" s="1"/>
      <c r="MIP1314" s="1"/>
      <c r="MIQ1314" s="1"/>
      <c r="MIR1314" s="1"/>
      <c r="MIS1314" s="1"/>
      <c r="MIT1314" s="1"/>
      <c r="MIU1314" s="1"/>
      <c r="MIV1314" s="1"/>
      <c r="MIW1314" s="1"/>
      <c r="MIX1314" s="1"/>
      <c r="MIY1314" s="1"/>
      <c r="MIZ1314" s="1"/>
      <c r="MJA1314" s="1"/>
      <c r="MJB1314" s="1"/>
      <c r="MJC1314" s="1"/>
      <c r="MJD1314" s="1"/>
      <c r="MJE1314" s="1"/>
      <c r="MJF1314" s="1"/>
      <c r="MJG1314" s="1"/>
      <c r="MJH1314" s="1"/>
      <c r="MJI1314" s="1"/>
      <c r="MJJ1314" s="1"/>
      <c r="MJK1314" s="1"/>
      <c r="MJL1314" s="1"/>
      <c r="MJM1314" s="1"/>
      <c r="MJN1314" s="1"/>
      <c r="MJO1314" s="1"/>
      <c r="MJP1314" s="1"/>
      <c r="MJQ1314" s="1"/>
      <c r="MJR1314" s="1"/>
      <c r="MJS1314" s="1"/>
      <c r="MJT1314" s="1"/>
      <c r="MJU1314" s="1"/>
      <c r="MJV1314" s="1"/>
      <c r="MJW1314" s="1"/>
      <c r="MJX1314" s="1"/>
      <c r="MJY1314" s="1"/>
      <c r="MJZ1314" s="1"/>
      <c r="MKA1314" s="1"/>
      <c r="MKB1314" s="1"/>
      <c r="MKC1314" s="1"/>
      <c r="MKD1314" s="1"/>
      <c r="MKE1314" s="1"/>
      <c r="MKF1314" s="1"/>
      <c r="MKG1314" s="1"/>
      <c r="MKH1314" s="1"/>
      <c r="MKI1314" s="1"/>
      <c r="MKJ1314" s="1"/>
      <c r="MKK1314" s="1"/>
      <c r="MKL1314" s="1"/>
      <c r="MKM1314" s="1"/>
      <c r="MKN1314" s="1"/>
      <c r="MKO1314" s="1"/>
      <c r="MKP1314" s="1"/>
      <c r="MKQ1314" s="1"/>
      <c r="MKR1314" s="1"/>
      <c r="MKS1314" s="1"/>
      <c r="MKT1314" s="1"/>
      <c r="MKU1314" s="1"/>
      <c r="MKV1314" s="1"/>
      <c r="MKW1314" s="1"/>
      <c r="MKX1314" s="1"/>
      <c r="MKY1314" s="1"/>
      <c r="MKZ1314" s="1"/>
      <c r="MLA1314" s="1"/>
      <c r="MLB1314" s="1"/>
      <c r="MLC1314" s="1"/>
      <c r="MLD1314" s="1"/>
      <c r="MLE1314" s="1"/>
      <c r="MLF1314" s="1"/>
      <c r="MLG1314" s="1"/>
      <c r="MLH1314" s="1"/>
      <c r="MLI1314" s="1"/>
      <c r="MLJ1314" s="1"/>
      <c r="MLK1314" s="1"/>
      <c r="MLL1314" s="1"/>
      <c r="MLM1314" s="1"/>
      <c r="MLN1314" s="1"/>
      <c r="MLO1314" s="1"/>
      <c r="MLP1314" s="1"/>
      <c r="MLQ1314" s="1"/>
      <c r="MLR1314" s="1"/>
      <c r="MLS1314" s="1"/>
      <c r="MLT1314" s="1"/>
      <c r="MLU1314" s="1"/>
      <c r="MLV1314" s="1"/>
      <c r="MLW1314" s="1"/>
      <c r="MLX1314" s="1"/>
      <c r="MLY1314" s="1"/>
      <c r="MLZ1314" s="1"/>
      <c r="MMA1314" s="1"/>
      <c r="MMB1314" s="1"/>
      <c r="MMC1314" s="1"/>
      <c r="MMD1314" s="1"/>
      <c r="MME1314" s="1"/>
      <c r="MMF1314" s="1"/>
      <c r="MMG1314" s="1"/>
      <c r="MMH1314" s="1"/>
      <c r="MMI1314" s="1"/>
      <c r="MMJ1314" s="1"/>
      <c r="MMK1314" s="1"/>
      <c r="MML1314" s="1"/>
      <c r="MMM1314" s="1"/>
      <c r="MMN1314" s="1"/>
      <c r="MMO1314" s="1"/>
      <c r="MMP1314" s="1"/>
      <c r="MMQ1314" s="1"/>
      <c r="MMR1314" s="1"/>
      <c r="MMS1314" s="1"/>
      <c r="MMT1314" s="1"/>
      <c r="MMU1314" s="1"/>
      <c r="MMV1314" s="1"/>
      <c r="MMW1314" s="1"/>
      <c r="MMX1314" s="1"/>
      <c r="MMY1314" s="1"/>
      <c r="MMZ1314" s="1"/>
      <c r="MNA1314" s="1"/>
      <c r="MNB1314" s="1"/>
      <c r="MNC1314" s="1"/>
      <c r="MND1314" s="1"/>
      <c r="MNE1314" s="1"/>
      <c r="MNF1314" s="1"/>
      <c r="MNG1314" s="1"/>
      <c r="MNH1314" s="1"/>
      <c r="MNI1314" s="1"/>
      <c r="MNJ1314" s="1"/>
      <c r="MNK1314" s="1"/>
      <c r="MNL1314" s="1"/>
      <c r="MNM1314" s="1"/>
      <c r="MNN1314" s="1"/>
      <c r="MNO1314" s="1"/>
      <c r="MNP1314" s="1"/>
      <c r="MNQ1314" s="1"/>
      <c r="MNR1314" s="1"/>
      <c r="MNS1314" s="1"/>
      <c r="MNT1314" s="1"/>
      <c r="MNU1314" s="1"/>
      <c r="MNV1314" s="1"/>
      <c r="MNW1314" s="1"/>
      <c r="MNX1314" s="1"/>
      <c r="MNY1314" s="1"/>
      <c r="MNZ1314" s="1"/>
      <c r="MOA1314" s="1"/>
      <c r="MOB1314" s="1"/>
      <c r="MOC1314" s="1"/>
      <c r="MOD1314" s="1"/>
      <c r="MOE1314" s="1"/>
      <c r="MOF1314" s="1"/>
      <c r="MOG1314" s="1"/>
      <c r="MOH1314" s="1"/>
      <c r="MOI1314" s="1"/>
      <c r="MOJ1314" s="1"/>
      <c r="MOK1314" s="1"/>
      <c r="MOL1314" s="1"/>
      <c r="MOM1314" s="1"/>
      <c r="MON1314" s="1"/>
      <c r="MOO1314" s="1"/>
      <c r="MOP1314" s="1"/>
      <c r="MOQ1314" s="1"/>
      <c r="MOR1314" s="1"/>
      <c r="MOS1314" s="1"/>
      <c r="MOT1314" s="1"/>
      <c r="MOU1314" s="1"/>
      <c r="MOV1314" s="1"/>
      <c r="MOW1314" s="1"/>
      <c r="MOX1314" s="1"/>
      <c r="MOY1314" s="1"/>
      <c r="MOZ1314" s="1"/>
      <c r="MPA1314" s="1"/>
      <c r="MPB1314" s="1"/>
      <c r="MPC1314" s="1"/>
      <c r="MPD1314" s="1"/>
      <c r="MPE1314" s="1"/>
      <c r="MPF1314" s="1"/>
      <c r="MPG1314" s="1"/>
      <c r="MPH1314" s="1"/>
      <c r="MPI1314" s="1"/>
      <c r="MPJ1314" s="1"/>
      <c r="MPK1314" s="1"/>
      <c r="MPL1314" s="1"/>
      <c r="MPM1314" s="1"/>
      <c r="MPN1314" s="1"/>
      <c r="MPO1314" s="1"/>
      <c r="MPP1314" s="1"/>
      <c r="MPQ1314" s="1"/>
      <c r="MPR1314" s="1"/>
      <c r="MPS1314" s="1"/>
      <c r="MPT1314" s="1"/>
      <c r="MPU1314" s="1"/>
      <c r="MPV1314" s="1"/>
      <c r="MPW1314" s="1"/>
      <c r="MPX1314" s="1"/>
      <c r="MPY1314" s="1"/>
      <c r="MPZ1314" s="1"/>
      <c r="MQA1314" s="1"/>
      <c r="MQB1314" s="1"/>
      <c r="MQC1314" s="1"/>
      <c r="MQD1314" s="1"/>
      <c r="MQE1314" s="1"/>
      <c r="MQF1314" s="1"/>
      <c r="MQG1314" s="1"/>
      <c r="MQH1314" s="1"/>
      <c r="MQI1314" s="1"/>
      <c r="MQJ1314" s="1"/>
      <c r="MQK1314" s="1"/>
      <c r="MQL1314" s="1"/>
      <c r="MQM1314" s="1"/>
      <c r="MQN1314" s="1"/>
      <c r="MQO1314" s="1"/>
      <c r="MQP1314" s="1"/>
      <c r="MQQ1314" s="1"/>
      <c r="MQR1314" s="1"/>
      <c r="MQS1314" s="1"/>
      <c r="MQT1314" s="1"/>
      <c r="MQU1314" s="1"/>
      <c r="MQV1314" s="1"/>
      <c r="MQW1314" s="1"/>
      <c r="MQX1314" s="1"/>
      <c r="MQY1314" s="1"/>
      <c r="MQZ1314" s="1"/>
      <c r="MRA1314" s="1"/>
      <c r="MRB1314" s="1"/>
      <c r="MRC1314" s="1"/>
      <c r="MRD1314" s="1"/>
      <c r="MRE1314" s="1"/>
      <c r="MRF1314" s="1"/>
      <c r="MRG1314" s="1"/>
      <c r="MRH1314" s="1"/>
      <c r="MRI1314" s="1"/>
      <c r="MRJ1314" s="1"/>
      <c r="MRK1314" s="1"/>
      <c r="MRL1314" s="1"/>
      <c r="MRM1314" s="1"/>
      <c r="MRN1314" s="1"/>
      <c r="MRO1314" s="1"/>
      <c r="MRP1314" s="1"/>
      <c r="MRQ1314" s="1"/>
      <c r="MRR1314" s="1"/>
      <c r="MRS1314" s="1"/>
      <c r="MRT1314" s="1"/>
      <c r="MRU1314" s="1"/>
      <c r="MRV1314" s="1"/>
      <c r="MRW1314" s="1"/>
      <c r="MRX1314" s="1"/>
      <c r="MRY1314" s="1"/>
      <c r="MRZ1314" s="1"/>
      <c r="MSA1314" s="1"/>
      <c r="MSB1314" s="1"/>
      <c r="MSC1314" s="1"/>
      <c r="MSD1314" s="1"/>
      <c r="MSE1314" s="1"/>
      <c r="MSF1314" s="1"/>
      <c r="MSG1314" s="1"/>
      <c r="MSH1314" s="1"/>
      <c r="MSI1314" s="1"/>
      <c r="MSJ1314" s="1"/>
      <c r="MSK1314" s="1"/>
      <c r="MSL1314" s="1"/>
      <c r="MSM1314" s="1"/>
      <c r="MSN1314" s="1"/>
      <c r="MSO1314" s="1"/>
      <c r="MSP1314" s="1"/>
      <c r="MSQ1314" s="1"/>
      <c r="MSR1314" s="1"/>
      <c r="MSS1314" s="1"/>
      <c r="MST1314" s="1"/>
      <c r="MSU1314" s="1"/>
      <c r="MSV1314" s="1"/>
      <c r="MSW1314" s="1"/>
      <c r="MSX1314" s="1"/>
      <c r="MSY1314" s="1"/>
      <c r="MSZ1314" s="1"/>
      <c r="MTA1314" s="1"/>
      <c r="MTB1314" s="1"/>
      <c r="MTC1314" s="1"/>
      <c r="MTD1314" s="1"/>
      <c r="MTE1314" s="1"/>
      <c r="MTF1314" s="1"/>
      <c r="MTG1314" s="1"/>
      <c r="MTH1314" s="1"/>
      <c r="MTI1314" s="1"/>
      <c r="MTJ1314" s="1"/>
      <c r="MTK1314" s="1"/>
      <c r="MTL1314" s="1"/>
      <c r="MTM1314" s="1"/>
      <c r="MTN1314" s="1"/>
      <c r="MTO1314" s="1"/>
      <c r="MTP1314" s="1"/>
      <c r="MTQ1314" s="1"/>
      <c r="MTR1314" s="1"/>
      <c r="MTS1314" s="1"/>
      <c r="MTT1314" s="1"/>
      <c r="MTU1314" s="1"/>
      <c r="MTV1314" s="1"/>
      <c r="MTW1314" s="1"/>
      <c r="MTX1314" s="1"/>
      <c r="MTY1314" s="1"/>
      <c r="MTZ1314" s="1"/>
      <c r="MUA1314" s="1"/>
      <c r="MUB1314" s="1"/>
      <c r="MUC1314" s="1"/>
      <c r="MUD1314" s="1"/>
      <c r="MUE1314" s="1"/>
      <c r="MUF1314" s="1"/>
      <c r="MUG1314" s="1"/>
      <c r="MUH1314" s="1"/>
      <c r="MUI1314" s="1"/>
      <c r="MUJ1314" s="1"/>
      <c r="MUK1314" s="1"/>
      <c r="MUL1314" s="1"/>
      <c r="MUM1314" s="1"/>
      <c r="MUN1314" s="1"/>
      <c r="MUO1314" s="1"/>
      <c r="MUP1314" s="1"/>
      <c r="MUQ1314" s="1"/>
      <c r="MUR1314" s="1"/>
      <c r="MUS1314" s="1"/>
      <c r="MUT1314" s="1"/>
      <c r="MUU1314" s="1"/>
      <c r="MUV1314" s="1"/>
      <c r="MUW1314" s="1"/>
      <c r="MUX1314" s="1"/>
      <c r="MUY1314" s="1"/>
      <c r="MUZ1314" s="1"/>
      <c r="MVA1314" s="1"/>
      <c r="MVB1314" s="1"/>
      <c r="MVC1314" s="1"/>
      <c r="MVD1314" s="1"/>
      <c r="MVE1314" s="1"/>
      <c r="MVF1314" s="1"/>
      <c r="MVG1314" s="1"/>
      <c r="MVH1314" s="1"/>
      <c r="MVI1314" s="1"/>
      <c r="MVJ1314" s="1"/>
      <c r="MVK1314" s="1"/>
      <c r="MVL1314" s="1"/>
      <c r="MVM1314" s="1"/>
      <c r="MVN1314" s="1"/>
      <c r="MVO1314" s="1"/>
      <c r="MVP1314" s="1"/>
      <c r="MVQ1314" s="1"/>
      <c r="MVR1314" s="1"/>
      <c r="MVS1314" s="1"/>
      <c r="MVT1314" s="1"/>
      <c r="MVU1314" s="1"/>
      <c r="MVV1314" s="1"/>
      <c r="MVW1314" s="1"/>
      <c r="MVX1314" s="1"/>
      <c r="MVY1314" s="1"/>
      <c r="MVZ1314" s="1"/>
      <c r="MWA1314" s="1"/>
      <c r="MWB1314" s="1"/>
      <c r="MWC1314" s="1"/>
      <c r="MWD1314" s="1"/>
      <c r="MWE1314" s="1"/>
      <c r="MWF1314" s="1"/>
      <c r="MWG1314" s="1"/>
      <c r="MWH1314" s="1"/>
      <c r="MWI1314" s="1"/>
      <c r="MWJ1314" s="1"/>
      <c r="MWK1314" s="1"/>
      <c r="MWL1314" s="1"/>
      <c r="MWM1314" s="1"/>
      <c r="MWN1314" s="1"/>
      <c r="MWO1314" s="1"/>
      <c r="MWP1314" s="1"/>
      <c r="MWQ1314" s="1"/>
      <c r="MWR1314" s="1"/>
      <c r="MWS1314" s="1"/>
      <c r="MWT1314" s="1"/>
      <c r="MWU1314" s="1"/>
      <c r="MWV1314" s="1"/>
      <c r="MWW1314" s="1"/>
      <c r="MWX1314" s="1"/>
      <c r="MWY1314" s="1"/>
      <c r="MWZ1314" s="1"/>
      <c r="MXA1314" s="1"/>
      <c r="MXB1314" s="1"/>
      <c r="MXC1314" s="1"/>
      <c r="MXD1314" s="1"/>
      <c r="MXE1314" s="1"/>
      <c r="MXF1314" s="1"/>
      <c r="MXG1314" s="1"/>
      <c r="MXH1314" s="1"/>
      <c r="MXI1314" s="1"/>
      <c r="MXJ1314" s="1"/>
      <c r="MXK1314" s="1"/>
      <c r="MXL1314" s="1"/>
      <c r="MXM1314" s="1"/>
      <c r="MXN1314" s="1"/>
      <c r="MXO1314" s="1"/>
      <c r="MXP1314" s="1"/>
      <c r="MXQ1314" s="1"/>
      <c r="MXR1314" s="1"/>
      <c r="MXS1314" s="1"/>
      <c r="MXT1314" s="1"/>
      <c r="MXU1314" s="1"/>
      <c r="MXV1314" s="1"/>
      <c r="MXW1314" s="1"/>
      <c r="MXX1314" s="1"/>
      <c r="MXY1314" s="1"/>
      <c r="MXZ1314" s="1"/>
      <c r="MYA1314" s="1"/>
      <c r="MYB1314" s="1"/>
      <c r="MYC1314" s="1"/>
      <c r="MYD1314" s="1"/>
      <c r="MYE1314" s="1"/>
      <c r="MYF1314" s="1"/>
      <c r="MYG1314" s="1"/>
      <c r="MYH1314" s="1"/>
      <c r="MYI1314" s="1"/>
      <c r="MYJ1314" s="1"/>
      <c r="MYK1314" s="1"/>
      <c r="MYL1314" s="1"/>
      <c r="MYM1314" s="1"/>
      <c r="MYN1314" s="1"/>
      <c r="MYO1314" s="1"/>
      <c r="MYP1314" s="1"/>
      <c r="MYQ1314" s="1"/>
      <c r="MYR1314" s="1"/>
      <c r="MYS1314" s="1"/>
      <c r="MYT1314" s="1"/>
      <c r="MYU1314" s="1"/>
      <c r="MYV1314" s="1"/>
      <c r="MYW1314" s="1"/>
      <c r="MYX1314" s="1"/>
      <c r="MYY1314" s="1"/>
      <c r="MYZ1314" s="1"/>
      <c r="MZA1314" s="1"/>
      <c r="MZB1314" s="1"/>
      <c r="MZC1314" s="1"/>
      <c r="MZD1314" s="1"/>
      <c r="MZE1314" s="1"/>
      <c r="MZF1314" s="1"/>
      <c r="MZG1314" s="1"/>
      <c r="MZH1314" s="1"/>
      <c r="MZI1314" s="1"/>
      <c r="MZJ1314" s="1"/>
      <c r="MZK1314" s="1"/>
      <c r="MZL1314" s="1"/>
      <c r="MZM1314" s="1"/>
      <c r="MZN1314" s="1"/>
      <c r="MZO1314" s="1"/>
      <c r="MZP1314" s="1"/>
      <c r="MZQ1314" s="1"/>
      <c r="MZR1314" s="1"/>
      <c r="MZS1314" s="1"/>
      <c r="MZT1314" s="1"/>
      <c r="MZU1314" s="1"/>
      <c r="MZV1314" s="1"/>
      <c r="MZW1314" s="1"/>
      <c r="MZX1314" s="1"/>
      <c r="MZY1314" s="1"/>
      <c r="MZZ1314" s="1"/>
      <c r="NAA1314" s="1"/>
      <c r="NAB1314" s="1"/>
      <c r="NAC1314" s="1"/>
      <c r="NAD1314" s="1"/>
      <c r="NAE1314" s="1"/>
      <c r="NAF1314" s="1"/>
      <c r="NAG1314" s="1"/>
      <c r="NAH1314" s="1"/>
      <c r="NAI1314" s="1"/>
      <c r="NAJ1314" s="1"/>
      <c r="NAK1314" s="1"/>
      <c r="NAL1314" s="1"/>
      <c r="NAM1314" s="1"/>
      <c r="NAN1314" s="1"/>
      <c r="NAO1314" s="1"/>
      <c r="NAP1314" s="1"/>
      <c r="NAQ1314" s="1"/>
      <c r="NAR1314" s="1"/>
      <c r="NAS1314" s="1"/>
      <c r="NAT1314" s="1"/>
      <c r="NAU1314" s="1"/>
      <c r="NAV1314" s="1"/>
      <c r="NAW1314" s="1"/>
      <c r="NAX1314" s="1"/>
      <c r="NAY1314" s="1"/>
      <c r="NAZ1314" s="1"/>
      <c r="NBA1314" s="1"/>
      <c r="NBB1314" s="1"/>
      <c r="NBC1314" s="1"/>
      <c r="NBD1314" s="1"/>
      <c r="NBE1314" s="1"/>
      <c r="NBF1314" s="1"/>
      <c r="NBG1314" s="1"/>
      <c r="NBH1314" s="1"/>
      <c r="NBI1314" s="1"/>
      <c r="NBJ1314" s="1"/>
      <c r="NBK1314" s="1"/>
      <c r="NBL1314" s="1"/>
      <c r="NBM1314" s="1"/>
      <c r="NBN1314" s="1"/>
      <c r="NBO1314" s="1"/>
      <c r="NBP1314" s="1"/>
      <c r="NBQ1314" s="1"/>
      <c r="NBR1314" s="1"/>
      <c r="NBS1314" s="1"/>
      <c r="NBT1314" s="1"/>
      <c r="NBU1314" s="1"/>
      <c r="NBV1314" s="1"/>
      <c r="NBW1314" s="1"/>
      <c r="NBX1314" s="1"/>
      <c r="NBY1314" s="1"/>
      <c r="NBZ1314" s="1"/>
      <c r="NCA1314" s="1"/>
      <c r="NCB1314" s="1"/>
      <c r="NCC1314" s="1"/>
      <c r="NCD1314" s="1"/>
      <c r="NCE1314" s="1"/>
      <c r="NCF1314" s="1"/>
      <c r="NCG1314" s="1"/>
      <c r="NCH1314" s="1"/>
      <c r="NCI1314" s="1"/>
      <c r="NCJ1314" s="1"/>
      <c r="NCK1314" s="1"/>
      <c r="NCL1314" s="1"/>
      <c r="NCM1314" s="1"/>
      <c r="NCN1314" s="1"/>
      <c r="NCO1314" s="1"/>
      <c r="NCP1314" s="1"/>
      <c r="NCQ1314" s="1"/>
      <c r="NCR1314" s="1"/>
      <c r="NCS1314" s="1"/>
      <c r="NCT1314" s="1"/>
      <c r="NCU1314" s="1"/>
      <c r="NCV1314" s="1"/>
      <c r="NCW1314" s="1"/>
      <c r="NCX1314" s="1"/>
      <c r="NCY1314" s="1"/>
      <c r="NCZ1314" s="1"/>
      <c r="NDA1314" s="1"/>
      <c r="NDB1314" s="1"/>
      <c r="NDC1314" s="1"/>
      <c r="NDD1314" s="1"/>
      <c r="NDE1314" s="1"/>
      <c r="NDF1314" s="1"/>
      <c r="NDG1314" s="1"/>
      <c r="NDH1314" s="1"/>
      <c r="NDI1314" s="1"/>
      <c r="NDJ1314" s="1"/>
      <c r="NDK1314" s="1"/>
      <c r="NDL1314" s="1"/>
      <c r="NDM1314" s="1"/>
      <c r="NDN1314" s="1"/>
      <c r="NDO1314" s="1"/>
      <c r="NDP1314" s="1"/>
      <c r="NDQ1314" s="1"/>
      <c r="NDR1314" s="1"/>
      <c r="NDS1314" s="1"/>
      <c r="NDT1314" s="1"/>
      <c r="NDU1314" s="1"/>
      <c r="NDV1314" s="1"/>
      <c r="NDW1314" s="1"/>
      <c r="NDX1314" s="1"/>
      <c r="NDY1314" s="1"/>
      <c r="NDZ1314" s="1"/>
      <c r="NEA1314" s="1"/>
      <c r="NEB1314" s="1"/>
      <c r="NEC1314" s="1"/>
      <c r="NED1314" s="1"/>
      <c r="NEE1314" s="1"/>
      <c r="NEF1314" s="1"/>
      <c r="NEG1314" s="1"/>
      <c r="NEH1314" s="1"/>
      <c r="NEI1314" s="1"/>
      <c r="NEJ1314" s="1"/>
      <c r="NEK1314" s="1"/>
      <c r="NEL1314" s="1"/>
      <c r="NEM1314" s="1"/>
      <c r="NEN1314" s="1"/>
      <c r="NEO1314" s="1"/>
      <c r="NEP1314" s="1"/>
      <c r="NEQ1314" s="1"/>
      <c r="NER1314" s="1"/>
      <c r="NES1314" s="1"/>
      <c r="NET1314" s="1"/>
      <c r="NEU1314" s="1"/>
      <c r="NEV1314" s="1"/>
      <c r="NEW1314" s="1"/>
      <c r="NEX1314" s="1"/>
      <c r="NEY1314" s="1"/>
      <c r="NEZ1314" s="1"/>
      <c r="NFA1314" s="1"/>
      <c r="NFB1314" s="1"/>
      <c r="NFC1314" s="1"/>
      <c r="NFD1314" s="1"/>
      <c r="NFE1314" s="1"/>
      <c r="NFF1314" s="1"/>
      <c r="NFG1314" s="1"/>
      <c r="NFH1314" s="1"/>
      <c r="NFI1314" s="1"/>
      <c r="NFJ1314" s="1"/>
      <c r="NFK1314" s="1"/>
      <c r="NFL1314" s="1"/>
      <c r="NFM1314" s="1"/>
      <c r="NFN1314" s="1"/>
      <c r="NFO1314" s="1"/>
      <c r="NFP1314" s="1"/>
      <c r="NFQ1314" s="1"/>
      <c r="NFR1314" s="1"/>
      <c r="NFS1314" s="1"/>
      <c r="NFT1314" s="1"/>
      <c r="NFU1314" s="1"/>
      <c r="NFV1314" s="1"/>
      <c r="NFW1314" s="1"/>
      <c r="NFX1314" s="1"/>
      <c r="NFY1314" s="1"/>
      <c r="NFZ1314" s="1"/>
      <c r="NGA1314" s="1"/>
      <c r="NGB1314" s="1"/>
      <c r="NGC1314" s="1"/>
      <c r="NGD1314" s="1"/>
      <c r="NGE1314" s="1"/>
      <c r="NGF1314" s="1"/>
      <c r="NGG1314" s="1"/>
      <c r="NGH1314" s="1"/>
      <c r="NGI1314" s="1"/>
      <c r="NGJ1314" s="1"/>
      <c r="NGK1314" s="1"/>
      <c r="NGL1314" s="1"/>
      <c r="NGM1314" s="1"/>
      <c r="NGN1314" s="1"/>
      <c r="NGO1314" s="1"/>
      <c r="NGP1314" s="1"/>
      <c r="NGQ1314" s="1"/>
      <c r="NGR1314" s="1"/>
      <c r="NGS1314" s="1"/>
      <c r="NGT1314" s="1"/>
      <c r="NGU1314" s="1"/>
      <c r="NGV1314" s="1"/>
      <c r="NGW1314" s="1"/>
      <c r="NGX1314" s="1"/>
      <c r="NGY1314" s="1"/>
      <c r="NGZ1314" s="1"/>
      <c r="NHA1314" s="1"/>
      <c r="NHB1314" s="1"/>
      <c r="NHC1314" s="1"/>
      <c r="NHD1314" s="1"/>
      <c r="NHE1314" s="1"/>
      <c r="NHF1314" s="1"/>
      <c r="NHG1314" s="1"/>
      <c r="NHH1314" s="1"/>
      <c r="NHI1314" s="1"/>
      <c r="NHJ1314" s="1"/>
      <c r="NHK1314" s="1"/>
      <c r="NHL1314" s="1"/>
      <c r="NHM1314" s="1"/>
      <c r="NHN1314" s="1"/>
      <c r="NHO1314" s="1"/>
      <c r="NHP1314" s="1"/>
      <c r="NHQ1314" s="1"/>
      <c r="NHR1314" s="1"/>
      <c r="NHS1314" s="1"/>
      <c r="NHT1314" s="1"/>
      <c r="NHU1314" s="1"/>
      <c r="NHV1314" s="1"/>
      <c r="NHW1314" s="1"/>
      <c r="NHX1314" s="1"/>
      <c r="NHY1314" s="1"/>
      <c r="NHZ1314" s="1"/>
      <c r="NIA1314" s="1"/>
      <c r="NIB1314" s="1"/>
      <c r="NIC1314" s="1"/>
      <c r="NID1314" s="1"/>
      <c r="NIE1314" s="1"/>
      <c r="NIF1314" s="1"/>
      <c r="NIG1314" s="1"/>
      <c r="NIH1314" s="1"/>
      <c r="NII1314" s="1"/>
      <c r="NIJ1314" s="1"/>
      <c r="NIK1314" s="1"/>
      <c r="NIL1314" s="1"/>
      <c r="NIM1314" s="1"/>
      <c r="NIN1314" s="1"/>
      <c r="NIO1314" s="1"/>
      <c r="NIP1314" s="1"/>
      <c r="NIQ1314" s="1"/>
      <c r="NIR1314" s="1"/>
      <c r="NIS1314" s="1"/>
      <c r="NIT1314" s="1"/>
      <c r="NIU1314" s="1"/>
      <c r="NIV1314" s="1"/>
      <c r="NIW1314" s="1"/>
      <c r="NIX1314" s="1"/>
      <c r="NIY1314" s="1"/>
      <c r="NIZ1314" s="1"/>
      <c r="NJA1314" s="1"/>
      <c r="NJB1314" s="1"/>
      <c r="NJC1314" s="1"/>
      <c r="NJD1314" s="1"/>
      <c r="NJE1314" s="1"/>
      <c r="NJF1314" s="1"/>
      <c r="NJG1314" s="1"/>
      <c r="NJH1314" s="1"/>
      <c r="NJI1314" s="1"/>
      <c r="NJJ1314" s="1"/>
      <c r="NJK1314" s="1"/>
      <c r="NJL1314" s="1"/>
      <c r="NJM1314" s="1"/>
      <c r="NJN1314" s="1"/>
      <c r="NJO1314" s="1"/>
      <c r="NJP1314" s="1"/>
      <c r="NJQ1314" s="1"/>
      <c r="NJR1314" s="1"/>
      <c r="NJS1314" s="1"/>
      <c r="NJT1314" s="1"/>
      <c r="NJU1314" s="1"/>
      <c r="NJV1314" s="1"/>
      <c r="NJW1314" s="1"/>
      <c r="NJX1314" s="1"/>
      <c r="NJY1314" s="1"/>
      <c r="NJZ1314" s="1"/>
      <c r="NKA1314" s="1"/>
      <c r="NKB1314" s="1"/>
      <c r="NKC1314" s="1"/>
      <c r="NKD1314" s="1"/>
      <c r="NKE1314" s="1"/>
      <c r="NKF1314" s="1"/>
      <c r="NKG1314" s="1"/>
      <c r="NKH1314" s="1"/>
      <c r="NKI1314" s="1"/>
      <c r="NKJ1314" s="1"/>
      <c r="NKK1314" s="1"/>
      <c r="NKL1314" s="1"/>
      <c r="NKM1314" s="1"/>
      <c r="NKN1314" s="1"/>
      <c r="NKO1314" s="1"/>
      <c r="NKP1314" s="1"/>
      <c r="NKQ1314" s="1"/>
      <c r="NKR1314" s="1"/>
      <c r="NKS1314" s="1"/>
      <c r="NKT1314" s="1"/>
      <c r="NKU1314" s="1"/>
      <c r="NKV1314" s="1"/>
      <c r="NKW1314" s="1"/>
      <c r="NKX1314" s="1"/>
      <c r="NKY1314" s="1"/>
      <c r="NKZ1314" s="1"/>
      <c r="NLA1314" s="1"/>
      <c r="NLB1314" s="1"/>
      <c r="NLC1314" s="1"/>
      <c r="NLD1314" s="1"/>
      <c r="NLE1314" s="1"/>
      <c r="NLF1314" s="1"/>
      <c r="NLG1314" s="1"/>
      <c r="NLH1314" s="1"/>
      <c r="NLI1314" s="1"/>
      <c r="NLJ1314" s="1"/>
      <c r="NLK1314" s="1"/>
      <c r="NLL1314" s="1"/>
      <c r="NLM1314" s="1"/>
      <c r="NLN1314" s="1"/>
      <c r="NLO1314" s="1"/>
      <c r="NLP1314" s="1"/>
      <c r="NLQ1314" s="1"/>
      <c r="NLR1314" s="1"/>
      <c r="NLS1314" s="1"/>
      <c r="NLT1314" s="1"/>
      <c r="NLU1314" s="1"/>
      <c r="NLV1314" s="1"/>
      <c r="NLW1314" s="1"/>
      <c r="NLX1314" s="1"/>
      <c r="NLY1314" s="1"/>
      <c r="NLZ1314" s="1"/>
      <c r="NMA1314" s="1"/>
      <c r="NMB1314" s="1"/>
      <c r="NMC1314" s="1"/>
      <c r="NMD1314" s="1"/>
      <c r="NME1314" s="1"/>
      <c r="NMF1314" s="1"/>
      <c r="NMG1314" s="1"/>
      <c r="NMH1314" s="1"/>
      <c r="NMI1314" s="1"/>
      <c r="NMJ1314" s="1"/>
      <c r="NMK1314" s="1"/>
      <c r="NML1314" s="1"/>
      <c r="NMM1314" s="1"/>
      <c r="NMN1314" s="1"/>
      <c r="NMO1314" s="1"/>
      <c r="NMP1314" s="1"/>
      <c r="NMQ1314" s="1"/>
      <c r="NMR1314" s="1"/>
      <c r="NMS1314" s="1"/>
      <c r="NMT1314" s="1"/>
      <c r="NMU1314" s="1"/>
      <c r="NMV1314" s="1"/>
      <c r="NMW1314" s="1"/>
      <c r="NMX1314" s="1"/>
      <c r="NMY1314" s="1"/>
      <c r="NMZ1314" s="1"/>
      <c r="NNA1314" s="1"/>
      <c r="NNB1314" s="1"/>
      <c r="NNC1314" s="1"/>
      <c r="NND1314" s="1"/>
      <c r="NNE1314" s="1"/>
      <c r="NNF1314" s="1"/>
      <c r="NNG1314" s="1"/>
      <c r="NNH1314" s="1"/>
      <c r="NNI1314" s="1"/>
      <c r="NNJ1314" s="1"/>
      <c r="NNK1314" s="1"/>
      <c r="NNL1314" s="1"/>
      <c r="NNM1314" s="1"/>
      <c r="NNN1314" s="1"/>
      <c r="NNO1314" s="1"/>
      <c r="NNP1314" s="1"/>
      <c r="NNQ1314" s="1"/>
      <c r="NNR1314" s="1"/>
      <c r="NNS1314" s="1"/>
      <c r="NNT1314" s="1"/>
      <c r="NNU1314" s="1"/>
      <c r="NNV1314" s="1"/>
      <c r="NNW1314" s="1"/>
      <c r="NNX1314" s="1"/>
      <c r="NNY1314" s="1"/>
      <c r="NNZ1314" s="1"/>
      <c r="NOA1314" s="1"/>
      <c r="NOB1314" s="1"/>
      <c r="NOC1314" s="1"/>
      <c r="NOD1314" s="1"/>
      <c r="NOE1314" s="1"/>
      <c r="NOF1314" s="1"/>
      <c r="NOG1314" s="1"/>
      <c r="NOH1314" s="1"/>
      <c r="NOI1314" s="1"/>
      <c r="NOJ1314" s="1"/>
      <c r="NOK1314" s="1"/>
      <c r="NOL1314" s="1"/>
      <c r="NOM1314" s="1"/>
      <c r="NON1314" s="1"/>
      <c r="NOO1314" s="1"/>
      <c r="NOP1314" s="1"/>
      <c r="NOQ1314" s="1"/>
      <c r="NOR1314" s="1"/>
      <c r="NOS1314" s="1"/>
      <c r="NOT1314" s="1"/>
      <c r="NOU1314" s="1"/>
      <c r="NOV1314" s="1"/>
      <c r="NOW1314" s="1"/>
      <c r="NOX1314" s="1"/>
      <c r="NOY1314" s="1"/>
      <c r="NOZ1314" s="1"/>
      <c r="NPA1314" s="1"/>
      <c r="NPB1314" s="1"/>
      <c r="NPC1314" s="1"/>
      <c r="NPD1314" s="1"/>
      <c r="NPE1314" s="1"/>
      <c r="NPF1314" s="1"/>
      <c r="NPG1314" s="1"/>
      <c r="NPH1314" s="1"/>
      <c r="NPI1314" s="1"/>
      <c r="NPJ1314" s="1"/>
      <c r="NPK1314" s="1"/>
      <c r="NPL1314" s="1"/>
      <c r="NPM1314" s="1"/>
      <c r="NPN1314" s="1"/>
      <c r="NPO1314" s="1"/>
      <c r="NPP1314" s="1"/>
      <c r="NPQ1314" s="1"/>
      <c r="NPR1314" s="1"/>
      <c r="NPS1314" s="1"/>
      <c r="NPT1314" s="1"/>
      <c r="NPU1314" s="1"/>
      <c r="NPV1314" s="1"/>
      <c r="NPW1314" s="1"/>
      <c r="NPX1314" s="1"/>
      <c r="NPY1314" s="1"/>
      <c r="NPZ1314" s="1"/>
      <c r="NQA1314" s="1"/>
      <c r="NQB1314" s="1"/>
      <c r="NQC1314" s="1"/>
      <c r="NQD1314" s="1"/>
      <c r="NQE1314" s="1"/>
      <c r="NQF1314" s="1"/>
      <c r="NQG1314" s="1"/>
      <c r="NQH1314" s="1"/>
      <c r="NQI1314" s="1"/>
      <c r="NQJ1314" s="1"/>
      <c r="NQK1314" s="1"/>
      <c r="NQL1314" s="1"/>
      <c r="NQM1314" s="1"/>
      <c r="NQN1314" s="1"/>
      <c r="NQO1314" s="1"/>
      <c r="NQP1314" s="1"/>
      <c r="NQQ1314" s="1"/>
      <c r="NQR1314" s="1"/>
      <c r="NQS1314" s="1"/>
      <c r="NQT1314" s="1"/>
      <c r="NQU1314" s="1"/>
      <c r="NQV1314" s="1"/>
      <c r="NQW1314" s="1"/>
      <c r="NQX1314" s="1"/>
      <c r="NQY1314" s="1"/>
      <c r="NQZ1314" s="1"/>
      <c r="NRA1314" s="1"/>
      <c r="NRB1314" s="1"/>
      <c r="NRC1314" s="1"/>
      <c r="NRD1314" s="1"/>
      <c r="NRE1314" s="1"/>
      <c r="NRF1314" s="1"/>
      <c r="NRG1314" s="1"/>
      <c r="NRH1314" s="1"/>
      <c r="NRI1314" s="1"/>
      <c r="NRJ1314" s="1"/>
      <c r="NRK1314" s="1"/>
      <c r="NRL1314" s="1"/>
      <c r="NRM1314" s="1"/>
      <c r="NRN1314" s="1"/>
      <c r="NRO1314" s="1"/>
      <c r="NRP1314" s="1"/>
      <c r="NRQ1314" s="1"/>
      <c r="NRR1314" s="1"/>
      <c r="NRS1314" s="1"/>
      <c r="NRT1314" s="1"/>
      <c r="NRU1314" s="1"/>
      <c r="NRV1314" s="1"/>
      <c r="NRW1314" s="1"/>
      <c r="NRX1314" s="1"/>
      <c r="NRY1314" s="1"/>
      <c r="NRZ1314" s="1"/>
      <c r="NSA1314" s="1"/>
      <c r="NSB1314" s="1"/>
      <c r="NSC1314" s="1"/>
      <c r="NSD1314" s="1"/>
      <c r="NSE1314" s="1"/>
      <c r="NSF1314" s="1"/>
      <c r="NSG1314" s="1"/>
      <c r="NSH1314" s="1"/>
      <c r="NSI1314" s="1"/>
      <c r="NSJ1314" s="1"/>
      <c r="NSK1314" s="1"/>
      <c r="NSL1314" s="1"/>
      <c r="NSM1314" s="1"/>
      <c r="NSN1314" s="1"/>
      <c r="NSO1314" s="1"/>
      <c r="NSP1314" s="1"/>
      <c r="NSQ1314" s="1"/>
      <c r="NSR1314" s="1"/>
      <c r="NSS1314" s="1"/>
      <c r="NST1314" s="1"/>
      <c r="NSU1314" s="1"/>
      <c r="NSV1314" s="1"/>
      <c r="NSW1314" s="1"/>
      <c r="NSX1314" s="1"/>
      <c r="NSY1314" s="1"/>
      <c r="NSZ1314" s="1"/>
      <c r="NTA1314" s="1"/>
      <c r="NTB1314" s="1"/>
      <c r="NTC1314" s="1"/>
      <c r="NTD1314" s="1"/>
      <c r="NTE1314" s="1"/>
      <c r="NTF1314" s="1"/>
      <c r="NTG1314" s="1"/>
      <c r="NTH1314" s="1"/>
      <c r="NTI1314" s="1"/>
      <c r="NTJ1314" s="1"/>
      <c r="NTK1314" s="1"/>
      <c r="NTL1314" s="1"/>
      <c r="NTM1314" s="1"/>
      <c r="NTN1314" s="1"/>
      <c r="NTO1314" s="1"/>
      <c r="NTP1314" s="1"/>
      <c r="NTQ1314" s="1"/>
      <c r="NTR1314" s="1"/>
      <c r="NTS1314" s="1"/>
      <c r="NTT1314" s="1"/>
      <c r="NTU1314" s="1"/>
      <c r="NTV1314" s="1"/>
      <c r="NTW1314" s="1"/>
      <c r="NTX1314" s="1"/>
      <c r="NTY1314" s="1"/>
      <c r="NTZ1314" s="1"/>
      <c r="NUA1314" s="1"/>
      <c r="NUB1314" s="1"/>
      <c r="NUC1314" s="1"/>
      <c r="NUD1314" s="1"/>
      <c r="NUE1314" s="1"/>
      <c r="NUF1314" s="1"/>
      <c r="NUG1314" s="1"/>
      <c r="NUH1314" s="1"/>
      <c r="NUI1314" s="1"/>
      <c r="NUJ1314" s="1"/>
      <c r="NUK1314" s="1"/>
      <c r="NUL1314" s="1"/>
      <c r="NUM1314" s="1"/>
      <c r="NUN1314" s="1"/>
      <c r="NUO1314" s="1"/>
      <c r="NUP1314" s="1"/>
      <c r="NUQ1314" s="1"/>
      <c r="NUR1314" s="1"/>
      <c r="NUS1314" s="1"/>
      <c r="NUT1314" s="1"/>
      <c r="NUU1314" s="1"/>
      <c r="NUV1314" s="1"/>
      <c r="NUW1314" s="1"/>
      <c r="NUX1314" s="1"/>
      <c r="NUY1314" s="1"/>
      <c r="NUZ1314" s="1"/>
      <c r="NVA1314" s="1"/>
      <c r="NVB1314" s="1"/>
      <c r="NVC1314" s="1"/>
      <c r="NVD1314" s="1"/>
      <c r="NVE1314" s="1"/>
      <c r="NVF1314" s="1"/>
      <c r="NVG1314" s="1"/>
      <c r="NVH1314" s="1"/>
      <c r="NVI1314" s="1"/>
      <c r="NVJ1314" s="1"/>
      <c r="NVK1314" s="1"/>
      <c r="NVL1314" s="1"/>
      <c r="NVM1314" s="1"/>
      <c r="NVN1314" s="1"/>
      <c r="NVO1314" s="1"/>
      <c r="NVP1314" s="1"/>
      <c r="NVQ1314" s="1"/>
      <c r="NVR1314" s="1"/>
      <c r="NVS1314" s="1"/>
      <c r="NVT1314" s="1"/>
      <c r="NVU1314" s="1"/>
      <c r="NVV1314" s="1"/>
      <c r="NVW1314" s="1"/>
      <c r="NVX1314" s="1"/>
      <c r="NVY1314" s="1"/>
      <c r="NVZ1314" s="1"/>
      <c r="NWA1314" s="1"/>
      <c r="NWB1314" s="1"/>
      <c r="NWC1314" s="1"/>
      <c r="NWD1314" s="1"/>
      <c r="NWE1314" s="1"/>
      <c r="NWF1314" s="1"/>
      <c r="NWG1314" s="1"/>
      <c r="NWH1314" s="1"/>
      <c r="NWI1314" s="1"/>
      <c r="NWJ1314" s="1"/>
      <c r="NWK1314" s="1"/>
      <c r="NWL1314" s="1"/>
      <c r="NWM1314" s="1"/>
      <c r="NWN1314" s="1"/>
      <c r="NWO1314" s="1"/>
      <c r="NWP1314" s="1"/>
      <c r="NWQ1314" s="1"/>
      <c r="NWR1314" s="1"/>
      <c r="NWS1314" s="1"/>
      <c r="NWT1314" s="1"/>
      <c r="NWU1314" s="1"/>
      <c r="NWV1314" s="1"/>
      <c r="NWW1314" s="1"/>
      <c r="NWX1314" s="1"/>
      <c r="NWY1314" s="1"/>
      <c r="NWZ1314" s="1"/>
      <c r="NXA1314" s="1"/>
      <c r="NXB1314" s="1"/>
      <c r="NXC1314" s="1"/>
      <c r="NXD1314" s="1"/>
      <c r="NXE1314" s="1"/>
      <c r="NXF1314" s="1"/>
      <c r="NXG1314" s="1"/>
      <c r="NXH1314" s="1"/>
      <c r="NXI1314" s="1"/>
      <c r="NXJ1314" s="1"/>
      <c r="NXK1314" s="1"/>
      <c r="NXL1314" s="1"/>
      <c r="NXM1314" s="1"/>
      <c r="NXN1314" s="1"/>
      <c r="NXO1314" s="1"/>
      <c r="NXP1314" s="1"/>
      <c r="NXQ1314" s="1"/>
      <c r="NXR1314" s="1"/>
      <c r="NXS1314" s="1"/>
      <c r="NXT1314" s="1"/>
      <c r="NXU1314" s="1"/>
      <c r="NXV1314" s="1"/>
      <c r="NXW1314" s="1"/>
      <c r="NXX1314" s="1"/>
      <c r="NXY1314" s="1"/>
      <c r="NXZ1314" s="1"/>
      <c r="NYA1314" s="1"/>
      <c r="NYB1314" s="1"/>
      <c r="NYC1314" s="1"/>
      <c r="NYD1314" s="1"/>
      <c r="NYE1314" s="1"/>
      <c r="NYF1314" s="1"/>
      <c r="NYG1314" s="1"/>
      <c r="NYH1314" s="1"/>
      <c r="NYI1314" s="1"/>
      <c r="NYJ1314" s="1"/>
      <c r="NYK1314" s="1"/>
      <c r="NYL1314" s="1"/>
      <c r="NYM1314" s="1"/>
      <c r="NYN1314" s="1"/>
      <c r="NYO1314" s="1"/>
      <c r="NYP1314" s="1"/>
      <c r="NYQ1314" s="1"/>
      <c r="NYR1314" s="1"/>
      <c r="NYS1314" s="1"/>
      <c r="NYT1314" s="1"/>
      <c r="NYU1314" s="1"/>
      <c r="NYV1314" s="1"/>
      <c r="NYW1314" s="1"/>
      <c r="NYX1314" s="1"/>
      <c r="NYY1314" s="1"/>
      <c r="NYZ1314" s="1"/>
      <c r="NZA1314" s="1"/>
      <c r="NZB1314" s="1"/>
      <c r="NZC1314" s="1"/>
      <c r="NZD1314" s="1"/>
      <c r="NZE1314" s="1"/>
      <c r="NZF1314" s="1"/>
      <c r="NZG1314" s="1"/>
      <c r="NZH1314" s="1"/>
      <c r="NZI1314" s="1"/>
      <c r="NZJ1314" s="1"/>
      <c r="NZK1314" s="1"/>
      <c r="NZL1314" s="1"/>
      <c r="NZM1314" s="1"/>
      <c r="NZN1314" s="1"/>
      <c r="NZO1314" s="1"/>
      <c r="NZP1314" s="1"/>
      <c r="NZQ1314" s="1"/>
      <c r="NZR1314" s="1"/>
      <c r="NZS1314" s="1"/>
      <c r="NZT1314" s="1"/>
      <c r="NZU1314" s="1"/>
      <c r="NZV1314" s="1"/>
      <c r="NZW1314" s="1"/>
      <c r="NZX1314" s="1"/>
      <c r="NZY1314" s="1"/>
      <c r="NZZ1314" s="1"/>
      <c r="OAA1314" s="1"/>
      <c r="OAB1314" s="1"/>
      <c r="OAC1314" s="1"/>
      <c r="OAD1314" s="1"/>
      <c r="OAE1314" s="1"/>
      <c r="OAF1314" s="1"/>
      <c r="OAG1314" s="1"/>
      <c r="OAH1314" s="1"/>
      <c r="OAI1314" s="1"/>
      <c r="OAJ1314" s="1"/>
      <c r="OAK1314" s="1"/>
      <c r="OAL1314" s="1"/>
      <c r="OAM1314" s="1"/>
      <c r="OAN1314" s="1"/>
      <c r="OAO1314" s="1"/>
      <c r="OAP1314" s="1"/>
      <c r="OAQ1314" s="1"/>
      <c r="OAR1314" s="1"/>
      <c r="OAS1314" s="1"/>
      <c r="OAT1314" s="1"/>
      <c r="OAU1314" s="1"/>
      <c r="OAV1314" s="1"/>
      <c r="OAW1314" s="1"/>
      <c r="OAX1314" s="1"/>
      <c r="OAY1314" s="1"/>
      <c r="OAZ1314" s="1"/>
      <c r="OBA1314" s="1"/>
      <c r="OBB1314" s="1"/>
      <c r="OBC1314" s="1"/>
      <c r="OBD1314" s="1"/>
      <c r="OBE1314" s="1"/>
      <c r="OBF1314" s="1"/>
      <c r="OBG1314" s="1"/>
      <c r="OBH1314" s="1"/>
      <c r="OBI1314" s="1"/>
      <c r="OBJ1314" s="1"/>
      <c r="OBK1314" s="1"/>
      <c r="OBL1314" s="1"/>
      <c r="OBM1314" s="1"/>
      <c r="OBN1314" s="1"/>
      <c r="OBO1314" s="1"/>
      <c r="OBP1314" s="1"/>
      <c r="OBQ1314" s="1"/>
      <c r="OBR1314" s="1"/>
      <c r="OBS1314" s="1"/>
      <c r="OBT1314" s="1"/>
      <c r="OBU1314" s="1"/>
      <c r="OBV1314" s="1"/>
      <c r="OBW1314" s="1"/>
      <c r="OBX1314" s="1"/>
      <c r="OBY1314" s="1"/>
      <c r="OBZ1314" s="1"/>
      <c r="OCA1314" s="1"/>
      <c r="OCB1314" s="1"/>
      <c r="OCC1314" s="1"/>
      <c r="OCD1314" s="1"/>
      <c r="OCE1314" s="1"/>
      <c r="OCF1314" s="1"/>
      <c r="OCG1314" s="1"/>
      <c r="OCH1314" s="1"/>
      <c r="OCI1314" s="1"/>
      <c r="OCJ1314" s="1"/>
      <c r="OCK1314" s="1"/>
      <c r="OCL1314" s="1"/>
      <c r="OCM1314" s="1"/>
      <c r="OCN1314" s="1"/>
      <c r="OCO1314" s="1"/>
      <c r="OCP1314" s="1"/>
      <c r="OCQ1314" s="1"/>
      <c r="OCR1314" s="1"/>
      <c r="OCS1314" s="1"/>
      <c r="OCT1314" s="1"/>
      <c r="OCU1314" s="1"/>
      <c r="OCV1314" s="1"/>
      <c r="OCW1314" s="1"/>
      <c r="OCX1314" s="1"/>
      <c r="OCY1314" s="1"/>
      <c r="OCZ1314" s="1"/>
      <c r="ODA1314" s="1"/>
      <c r="ODB1314" s="1"/>
      <c r="ODC1314" s="1"/>
      <c r="ODD1314" s="1"/>
      <c r="ODE1314" s="1"/>
      <c r="ODF1314" s="1"/>
      <c r="ODG1314" s="1"/>
      <c r="ODH1314" s="1"/>
      <c r="ODI1314" s="1"/>
      <c r="ODJ1314" s="1"/>
      <c r="ODK1314" s="1"/>
      <c r="ODL1314" s="1"/>
      <c r="ODM1314" s="1"/>
      <c r="ODN1314" s="1"/>
      <c r="ODO1314" s="1"/>
      <c r="ODP1314" s="1"/>
      <c r="ODQ1314" s="1"/>
      <c r="ODR1314" s="1"/>
      <c r="ODS1314" s="1"/>
      <c r="ODT1314" s="1"/>
      <c r="ODU1314" s="1"/>
      <c r="ODV1314" s="1"/>
      <c r="ODW1314" s="1"/>
      <c r="ODX1314" s="1"/>
      <c r="ODY1314" s="1"/>
      <c r="ODZ1314" s="1"/>
      <c r="OEA1314" s="1"/>
      <c r="OEB1314" s="1"/>
      <c r="OEC1314" s="1"/>
      <c r="OED1314" s="1"/>
      <c r="OEE1314" s="1"/>
      <c r="OEF1314" s="1"/>
      <c r="OEG1314" s="1"/>
      <c r="OEH1314" s="1"/>
      <c r="OEI1314" s="1"/>
      <c r="OEJ1314" s="1"/>
      <c r="OEK1314" s="1"/>
      <c r="OEL1314" s="1"/>
      <c r="OEM1314" s="1"/>
      <c r="OEN1314" s="1"/>
      <c r="OEO1314" s="1"/>
      <c r="OEP1314" s="1"/>
      <c r="OEQ1314" s="1"/>
      <c r="OER1314" s="1"/>
      <c r="OES1314" s="1"/>
      <c r="OET1314" s="1"/>
      <c r="OEU1314" s="1"/>
      <c r="OEV1314" s="1"/>
      <c r="OEW1314" s="1"/>
      <c r="OEX1314" s="1"/>
      <c r="OEY1314" s="1"/>
      <c r="OEZ1314" s="1"/>
      <c r="OFA1314" s="1"/>
      <c r="OFB1314" s="1"/>
      <c r="OFC1314" s="1"/>
      <c r="OFD1314" s="1"/>
      <c r="OFE1314" s="1"/>
      <c r="OFF1314" s="1"/>
      <c r="OFG1314" s="1"/>
      <c r="OFH1314" s="1"/>
      <c r="OFI1314" s="1"/>
      <c r="OFJ1314" s="1"/>
      <c r="OFK1314" s="1"/>
      <c r="OFL1314" s="1"/>
      <c r="OFM1314" s="1"/>
      <c r="OFN1314" s="1"/>
      <c r="OFO1314" s="1"/>
      <c r="OFP1314" s="1"/>
      <c r="OFQ1314" s="1"/>
      <c r="OFR1314" s="1"/>
      <c r="OFS1314" s="1"/>
      <c r="OFT1314" s="1"/>
      <c r="OFU1314" s="1"/>
      <c r="OFV1314" s="1"/>
      <c r="OFW1314" s="1"/>
      <c r="OFX1314" s="1"/>
      <c r="OFY1314" s="1"/>
      <c r="OFZ1314" s="1"/>
      <c r="OGA1314" s="1"/>
      <c r="OGB1314" s="1"/>
      <c r="OGC1314" s="1"/>
      <c r="OGD1314" s="1"/>
      <c r="OGE1314" s="1"/>
      <c r="OGF1314" s="1"/>
      <c r="OGG1314" s="1"/>
      <c r="OGH1314" s="1"/>
      <c r="OGI1314" s="1"/>
      <c r="OGJ1314" s="1"/>
      <c r="OGK1314" s="1"/>
      <c r="OGL1314" s="1"/>
      <c r="OGM1314" s="1"/>
      <c r="OGN1314" s="1"/>
      <c r="OGO1314" s="1"/>
      <c r="OGP1314" s="1"/>
      <c r="OGQ1314" s="1"/>
      <c r="OGR1314" s="1"/>
      <c r="OGS1314" s="1"/>
      <c r="OGT1314" s="1"/>
      <c r="OGU1314" s="1"/>
      <c r="OGV1314" s="1"/>
      <c r="OGW1314" s="1"/>
      <c r="OGX1314" s="1"/>
      <c r="OGY1314" s="1"/>
      <c r="OGZ1314" s="1"/>
      <c r="OHA1314" s="1"/>
      <c r="OHB1314" s="1"/>
      <c r="OHC1314" s="1"/>
      <c r="OHD1314" s="1"/>
      <c r="OHE1314" s="1"/>
      <c r="OHF1314" s="1"/>
      <c r="OHG1314" s="1"/>
      <c r="OHH1314" s="1"/>
      <c r="OHI1314" s="1"/>
      <c r="OHJ1314" s="1"/>
      <c r="OHK1314" s="1"/>
      <c r="OHL1314" s="1"/>
      <c r="OHM1314" s="1"/>
      <c r="OHN1314" s="1"/>
      <c r="OHO1314" s="1"/>
      <c r="OHP1314" s="1"/>
      <c r="OHQ1314" s="1"/>
      <c r="OHR1314" s="1"/>
      <c r="OHS1314" s="1"/>
      <c r="OHT1314" s="1"/>
      <c r="OHU1314" s="1"/>
      <c r="OHV1314" s="1"/>
      <c r="OHW1314" s="1"/>
      <c r="OHX1314" s="1"/>
      <c r="OHY1314" s="1"/>
      <c r="OHZ1314" s="1"/>
      <c r="OIA1314" s="1"/>
      <c r="OIB1314" s="1"/>
      <c r="OIC1314" s="1"/>
      <c r="OID1314" s="1"/>
      <c r="OIE1314" s="1"/>
      <c r="OIF1314" s="1"/>
      <c r="OIG1314" s="1"/>
      <c r="OIH1314" s="1"/>
      <c r="OII1314" s="1"/>
      <c r="OIJ1314" s="1"/>
      <c r="OIK1314" s="1"/>
      <c r="OIL1314" s="1"/>
      <c r="OIM1314" s="1"/>
      <c r="OIN1314" s="1"/>
      <c r="OIO1314" s="1"/>
      <c r="OIP1314" s="1"/>
      <c r="OIQ1314" s="1"/>
      <c r="OIR1314" s="1"/>
      <c r="OIS1314" s="1"/>
      <c r="OIT1314" s="1"/>
      <c r="OIU1314" s="1"/>
      <c r="OIV1314" s="1"/>
      <c r="OIW1314" s="1"/>
      <c r="OIX1314" s="1"/>
      <c r="OIY1314" s="1"/>
      <c r="OIZ1314" s="1"/>
      <c r="OJA1314" s="1"/>
      <c r="OJB1314" s="1"/>
      <c r="OJC1314" s="1"/>
      <c r="OJD1314" s="1"/>
      <c r="OJE1314" s="1"/>
      <c r="OJF1314" s="1"/>
      <c r="OJG1314" s="1"/>
      <c r="OJH1314" s="1"/>
      <c r="OJI1314" s="1"/>
      <c r="OJJ1314" s="1"/>
      <c r="OJK1314" s="1"/>
      <c r="OJL1314" s="1"/>
      <c r="OJM1314" s="1"/>
      <c r="OJN1314" s="1"/>
      <c r="OJO1314" s="1"/>
      <c r="OJP1314" s="1"/>
      <c r="OJQ1314" s="1"/>
      <c r="OJR1314" s="1"/>
      <c r="OJS1314" s="1"/>
      <c r="OJT1314" s="1"/>
      <c r="OJU1314" s="1"/>
      <c r="OJV1314" s="1"/>
      <c r="OJW1314" s="1"/>
      <c r="OJX1314" s="1"/>
      <c r="OJY1314" s="1"/>
      <c r="OJZ1314" s="1"/>
      <c r="OKA1314" s="1"/>
      <c r="OKB1314" s="1"/>
      <c r="OKC1314" s="1"/>
      <c r="OKD1314" s="1"/>
      <c r="OKE1314" s="1"/>
      <c r="OKF1314" s="1"/>
      <c r="OKG1314" s="1"/>
      <c r="OKH1314" s="1"/>
      <c r="OKI1314" s="1"/>
      <c r="OKJ1314" s="1"/>
      <c r="OKK1314" s="1"/>
      <c r="OKL1314" s="1"/>
      <c r="OKM1314" s="1"/>
      <c r="OKN1314" s="1"/>
      <c r="OKO1314" s="1"/>
      <c r="OKP1314" s="1"/>
      <c r="OKQ1314" s="1"/>
      <c r="OKR1314" s="1"/>
      <c r="OKS1314" s="1"/>
      <c r="OKT1314" s="1"/>
      <c r="OKU1314" s="1"/>
      <c r="OKV1314" s="1"/>
      <c r="OKW1314" s="1"/>
      <c r="OKX1314" s="1"/>
      <c r="OKY1314" s="1"/>
      <c r="OKZ1314" s="1"/>
      <c r="OLA1314" s="1"/>
      <c r="OLB1314" s="1"/>
      <c r="OLC1314" s="1"/>
      <c r="OLD1314" s="1"/>
      <c r="OLE1314" s="1"/>
      <c r="OLF1314" s="1"/>
      <c r="OLG1314" s="1"/>
      <c r="OLH1314" s="1"/>
      <c r="OLI1314" s="1"/>
      <c r="OLJ1314" s="1"/>
      <c r="OLK1314" s="1"/>
      <c r="OLL1314" s="1"/>
      <c r="OLM1314" s="1"/>
      <c r="OLN1314" s="1"/>
      <c r="OLO1314" s="1"/>
      <c r="OLP1314" s="1"/>
      <c r="OLQ1314" s="1"/>
      <c r="OLR1314" s="1"/>
      <c r="OLS1314" s="1"/>
      <c r="OLT1314" s="1"/>
      <c r="OLU1314" s="1"/>
      <c r="OLV1314" s="1"/>
      <c r="OLW1314" s="1"/>
      <c r="OLX1314" s="1"/>
      <c r="OLY1314" s="1"/>
      <c r="OLZ1314" s="1"/>
      <c r="OMA1314" s="1"/>
      <c r="OMB1314" s="1"/>
      <c r="OMC1314" s="1"/>
      <c r="OMD1314" s="1"/>
      <c r="OME1314" s="1"/>
      <c r="OMF1314" s="1"/>
      <c r="OMG1314" s="1"/>
      <c r="OMH1314" s="1"/>
      <c r="OMI1314" s="1"/>
      <c r="OMJ1314" s="1"/>
      <c r="OMK1314" s="1"/>
      <c r="OML1314" s="1"/>
      <c r="OMM1314" s="1"/>
      <c r="OMN1314" s="1"/>
      <c r="OMO1314" s="1"/>
      <c r="OMP1314" s="1"/>
      <c r="OMQ1314" s="1"/>
      <c r="OMR1314" s="1"/>
      <c r="OMS1314" s="1"/>
      <c r="OMT1314" s="1"/>
      <c r="OMU1314" s="1"/>
      <c r="OMV1314" s="1"/>
      <c r="OMW1314" s="1"/>
      <c r="OMX1314" s="1"/>
      <c r="OMY1314" s="1"/>
      <c r="OMZ1314" s="1"/>
      <c r="ONA1314" s="1"/>
      <c r="ONB1314" s="1"/>
      <c r="ONC1314" s="1"/>
      <c r="OND1314" s="1"/>
      <c r="ONE1314" s="1"/>
      <c r="ONF1314" s="1"/>
      <c r="ONG1314" s="1"/>
      <c r="ONH1314" s="1"/>
      <c r="ONI1314" s="1"/>
      <c r="ONJ1314" s="1"/>
      <c r="ONK1314" s="1"/>
      <c r="ONL1314" s="1"/>
      <c r="ONM1314" s="1"/>
      <c r="ONN1314" s="1"/>
      <c r="ONO1314" s="1"/>
      <c r="ONP1314" s="1"/>
      <c r="ONQ1314" s="1"/>
      <c r="ONR1314" s="1"/>
      <c r="ONS1314" s="1"/>
      <c r="ONT1314" s="1"/>
      <c r="ONU1314" s="1"/>
      <c r="ONV1314" s="1"/>
      <c r="ONW1314" s="1"/>
      <c r="ONX1314" s="1"/>
      <c r="ONY1314" s="1"/>
      <c r="ONZ1314" s="1"/>
      <c r="OOA1314" s="1"/>
      <c r="OOB1314" s="1"/>
      <c r="OOC1314" s="1"/>
      <c r="OOD1314" s="1"/>
      <c r="OOE1314" s="1"/>
      <c r="OOF1314" s="1"/>
      <c r="OOG1314" s="1"/>
      <c r="OOH1314" s="1"/>
      <c r="OOI1314" s="1"/>
      <c r="OOJ1314" s="1"/>
      <c r="OOK1314" s="1"/>
      <c r="OOL1314" s="1"/>
      <c r="OOM1314" s="1"/>
      <c r="OON1314" s="1"/>
      <c r="OOO1314" s="1"/>
      <c r="OOP1314" s="1"/>
      <c r="OOQ1314" s="1"/>
      <c r="OOR1314" s="1"/>
      <c r="OOS1314" s="1"/>
      <c r="OOT1314" s="1"/>
      <c r="OOU1314" s="1"/>
      <c r="OOV1314" s="1"/>
      <c r="OOW1314" s="1"/>
      <c r="OOX1314" s="1"/>
      <c r="OOY1314" s="1"/>
      <c r="OOZ1314" s="1"/>
      <c r="OPA1314" s="1"/>
      <c r="OPB1314" s="1"/>
      <c r="OPC1314" s="1"/>
      <c r="OPD1314" s="1"/>
      <c r="OPE1314" s="1"/>
      <c r="OPF1314" s="1"/>
      <c r="OPG1314" s="1"/>
      <c r="OPH1314" s="1"/>
      <c r="OPI1314" s="1"/>
      <c r="OPJ1314" s="1"/>
      <c r="OPK1314" s="1"/>
      <c r="OPL1314" s="1"/>
      <c r="OPM1314" s="1"/>
      <c r="OPN1314" s="1"/>
      <c r="OPO1314" s="1"/>
      <c r="OPP1314" s="1"/>
      <c r="OPQ1314" s="1"/>
      <c r="OPR1314" s="1"/>
      <c r="OPS1314" s="1"/>
      <c r="OPT1314" s="1"/>
      <c r="OPU1314" s="1"/>
      <c r="OPV1314" s="1"/>
      <c r="OPW1314" s="1"/>
      <c r="OPX1314" s="1"/>
      <c r="OPY1314" s="1"/>
      <c r="OPZ1314" s="1"/>
      <c r="OQA1314" s="1"/>
      <c r="OQB1314" s="1"/>
      <c r="OQC1314" s="1"/>
      <c r="OQD1314" s="1"/>
      <c r="OQE1314" s="1"/>
      <c r="OQF1314" s="1"/>
      <c r="OQG1314" s="1"/>
      <c r="OQH1314" s="1"/>
      <c r="OQI1314" s="1"/>
      <c r="OQJ1314" s="1"/>
      <c r="OQK1314" s="1"/>
      <c r="OQL1314" s="1"/>
      <c r="OQM1314" s="1"/>
      <c r="OQN1314" s="1"/>
      <c r="OQO1314" s="1"/>
      <c r="OQP1314" s="1"/>
      <c r="OQQ1314" s="1"/>
      <c r="OQR1314" s="1"/>
      <c r="OQS1314" s="1"/>
      <c r="OQT1314" s="1"/>
      <c r="OQU1314" s="1"/>
      <c r="OQV1314" s="1"/>
      <c r="OQW1314" s="1"/>
      <c r="OQX1314" s="1"/>
      <c r="OQY1314" s="1"/>
      <c r="OQZ1314" s="1"/>
      <c r="ORA1314" s="1"/>
      <c r="ORB1314" s="1"/>
      <c r="ORC1314" s="1"/>
      <c r="ORD1314" s="1"/>
      <c r="ORE1314" s="1"/>
      <c r="ORF1314" s="1"/>
      <c r="ORG1314" s="1"/>
      <c r="ORH1314" s="1"/>
      <c r="ORI1314" s="1"/>
      <c r="ORJ1314" s="1"/>
      <c r="ORK1314" s="1"/>
      <c r="ORL1314" s="1"/>
      <c r="ORM1314" s="1"/>
      <c r="ORN1314" s="1"/>
      <c r="ORO1314" s="1"/>
      <c r="ORP1314" s="1"/>
      <c r="ORQ1314" s="1"/>
      <c r="ORR1314" s="1"/>
      <c r="ORS1314" s="1"/>
      <c r="ORT1314" s="1"/>
      <c r="ORU1314" s="1"/>
      <c r="ORV1314" s="1"/>
      <c r="ORW1314" s="1"/>
      <c r="ORX1314" s="1"/>
      <c r="ORY1314" s="1"/>
      <c r="ORZ1314" s="1"/>
      <c r="OSA1314" s="1"/>
      <c r="OSB1314" s="1"/>
      <c r="OSC1314" s="1"/>
      <c r="OSD1314" s="1"/>
      <c r="OSE1314" s="1"/>
      <c r="OSF1314" s="1"/>
      <c r="OSG1314" s="1"/>
      <c r="OSH1314" s="1"/>
      <c r="OSI1314" s="1"/>
      <c r="OSJ1314" s="1"/>
      <c r="OSK1314" s="1"/>
      <c r="OSL1314" s="1"/>
      <c r="OSM1314" s="1"/>
      <c r="OSN1314" s="1"/>
      <c r="OSO1314" s="1"/>
      <c r="OSP1314" s="1"/>
      <c r="OSQ1314" s="1"/>
      <c r="OSR1314" s="1"/>
      <c r="OSS1314" s="1"/>
      <c r="OST1314" s="1"/>
      <c r="OSU1314" s="1"/>
      <c r="OSV1314" s="1"/>
      <c r="OSW1314" s="1"/>
      <c r="OSX1314" s="1"/>
      <c r="OSY1314" s="1"/>
      <c r="OSZ1314" s="1"/>
      <c r="OTA1314" s="1"/>
      <c r="OTB1314" s="1"/>
      <c r="OTC1314" s="1"/>
      <c r="OTD1314" s="1"/>
      <c r="OTE1314" s="1"/>
      <c r="OTF1314" s="1"/>
      <c r="OTG1314" s="1"/>
      <c r="OTH1314" s="1"/>
      <c r="OTI1314" s="1"/>
      <c r="OTJ1314" s="1"/>
      <c r="OTK1314" s="1"/>
      <c r="OTL1314" s="1"/>
      <c r="OTM1314" s="1"/>
      <c r="OTN1314" s="1"/>
      <c r="OTO1314" s="1"/>
      <c r="OTP1314" s="1"/>
      <c r="OTQ1314" s="1"/>
      <c r="OTR1314" s="1"/>
      <c r="OTS1314" s="1"/>
      <c r="OTT1314" s="1"/>
      <c r="OTU1314" s="1"/>
      <c r="OTV1314" s="1"/>
      <c r="OTW1314" s="1"/>
      <c r="OTX1314" s="1"/>
      <c r="OTY1314" s="1"/>
      <c r="OTZ1314" s="1"/>
      <c r="OUA1314" s="1"/>
      <c r="OUB1314" s="1"/>
      <c r="OUC1314" s="1"/>
      <c r="OUD1314" s="1"/>
      <c r="OUE1314" s="1"/>
      <c r="OUF1314" s="1"/>
      <c r="OUG1314" s="1"/>
      <c r="OUH1314" s="1"/>
      <c r="OUI1314" s="1"/>
      <c r="OUJ1314" s="1"/>
      <c r="OUK1314" s="1"/>
      <c r="OUL1314" s="1"/>
      <c r="OUM1314" s="1"/>
      <c r="OUN1314" s="1"/>
      <c r="OUO1314" s="1"/>
      <c r="OUP1314" s="1"/>
      <c r="OUQ1314" s="1"/>
      <c r="OUR1314" s="1"/>
      <c r="OUS1314" s="1"/>
      <c r="OUT1314" s="1"/>
      <c r="OUU1314" s="1"/>
      <c r="OUV1314" s="1"/>
      <c r="OUW1314" s="1"/>
      <c r="OUX1314" s="1"/>
      <c r="OUY1314" s="1"/>
      <c r="OUZ1314" s="1"/>
      <c r="OVA1314" s="1"/>
      <c r="OVB1314" s="1"/>
      <c r="OVC1314" s="1"/>
      <c r="OVD1314" s="1"/>
      <c r="OVE1314" s="1"/>
      <c r="OVF1314" s="1"/>
      <c r="OVG1314" s="1"/>
      <c r="OVH1314" s="1"/>
      <c r="OVI1314" s="1"/>
      <c r="OVJ1314" s="1"/>
      <c r="OVK1314" s="1"/>
      <c r="OVL1314" s="1"/>
      <c r="OVM1314" s="1"/>
      <c r="OVN1314" s="1"/>
      <c r="OVO1314" s="1"/>
      <c r="OVP1314" s="1"/>
      <c r="OVQ1314" s="1"/>
      <c r="OVR1314" s="1"/>
      <c r="OVS1314" s="1"/>
      <c r="OVT1314" s="1"/>
      <c r="OVU1314" s="1"/>
      <c r="OVV1314" s="1"/>
      <c r="OVW1314" s="1"/>
      <c r="OVX1314" s="1"/>
      <c r="OVY1314" s="1"/>
      <c r="OVZ1314" s="1"/>
      <c r="OWA1314" s="1"/>
      <c r="OWB1314" s="1"/>
      <c r="OWC1314" s="1"/>
      <c r="OWD1314" s="1"/>
      <c r="OWE1314" s="1"/>
      <c r="OWF1314" s="1"/>
      <c r="OWG1314" s="1"/>
      <c r="OWH1314" s="1"/>
      <c r="OWI1314" s="1"/>
      <c r="OWJ1314" s="1"/>
      <c r="OWK1314" s="1"/>
      <c r="OWL1314" s="1"/>
      <c r="OWM1314" s="1"/>
      <c r="OWN1314" s="1"/>
      <c r="OWO1314" s="1"/>
      <c r="OWP1314" s="1"/>
      <c r="OWQ1314" s="1"/>
      <c r="OWR1314" s="1"/>
      <c r="OWS1314" s="1"/>
      <c r="OWT1314" s="1"/>
      <c r="OWU1314" s="1"/>
      <c r="OWV1314" s="1"/>
      <c r="OWW1314" s="1"/>
      <c r="OWX1314" s="1"/>
      <c r="OWY1314" s="1"/>
      <c r="OWZ1314" s="1"/>
      <c r="OXA1314" s="1"/>
      <c r="OXB1314" s="1"/>
      <c r="OXC1314" s="1"/>
      <c r="OXD1314" s="1"/>
      <c r="OXE1314" s="1"/>
      <c r="OXF1314" s="1"/>
      <c r="OXG1314" s="1"/>
      <c r="OXH1314" s="1"/>
      <c r="OXI1314" s="1"/>
      <c r="OXJ1314" s="1"/>
      <c r="OXK1314" s="1"/>
      <c r="OXL1314" s="1"/>
      <c r="OXM1314" s="1"/>
      <c r="OXN1314" s="1"/>
      <c r="OXO1314" s="1"/>
      <c r="OXP1314" s="1"/>
      <c r="OXQ1314" s="1"/>
      <c r="OXR1314" s="1"/>
      <c r="OXS1314" s="1"/>
      <c r="OXT1314" s="1"/>
      <c r="OXU1314" s="1"/>
      <c r="OXV1314" s="1"/>
      <c r="OXW1314" s="1"/>
      <c r="OXX1314" s="1"/>
      <c r="OXY1314" s="1"/>
      <c r="OXZ1314" s="1"/>
      <c r="OYA1314" s="1"/>
      <c r="OYB1314" s="1"/>
      <c r="OYC1314" s="1"/>
      <c r="OYD1314" s="1"/>
      <c r="OYE1314" s="1"/>
      <c r="OYF1314" s="1"/>
      <c r="OYG1314" s="1"/>
      <c r="OYH1314" s="1"/>
      <c r="OYI1314" s="1"/>
      <c r="OYJ1314" s="1"/>
      <c r="OYK1314" s="1"/>
      <c r="OYL1314" s="1"/>
      <c r="OYM1314" s="1"/>
      <c r="OYN1314" s="1"/>
      <c r="OYO1314" s="1"/>
      <c r="OYP1314" s="1"/>
      <c r="OYQ1314" s="1"/>
      <c r="OYR1314" s="1"/>
      <c r="OYS1314" s="1"/>
      <c r="OYT1314" s="1"/>
      <c r="OYU1314" s="1"/>
      <c r="OYV1314" s="1"/>
      <c r="OYW1314" s="1"/>
      <c r="OYX1314" s="1"/>
      <c r="OYY1314" s="1"/>
      <c r="OYZ1314" s="1"/>
      <c r="OZA1314" s="1"/>
      <c r="OZB1314" s="1"/>
      <c r="OZC1314" s="1"/>
      <c r="OZD1314" s="1"/>
      <c r="OZE1314" s="1"/>
      <c r="OZF1314" s="1"/>
      <c r="OZG1314" s="1"/>
      <c r="OZH1314" s="1"/>
      <c r="OZI1314" s="1"/>
      <c r="OZJ1314" s="1"/>
      <c r="OZK1314" s="1"/>
      <c r="OZL1314" s="1"/>
      <c r="OZM1314" s="1"/>
      <c r="OZN1314" s="1"/>
      <c r="OZO1314" s="1"/>
      <c r="OZP1314" s="1"/>
      <c r="OZQ1314" s="1"/>
      <c r="OZR1314" s="1"/>
      <c r="OZS1314" s="1"/>
      <c r="OZT1314" s="1"/>
      <c r="OZU1314" s="1"/>
      <c r="OZV1314" s="1"/>
      <c r="OZW1314" s="1"/>
      <c r="OZX1314" s="1"/>
      <c r="OZY1314" s="1"/>
      <c r="OZZ1314" s="1"/>
      <c r="PAA1314" s="1"/>
      <c r="PAB1314" s="1"/>
      <c r="PAC1314" s="1"/>
      <c r="PAD1314" s="1"/>
      <c r="PAE1314" s="1"/>
      <c r="PAF1314" s="1"/>
      <c r="PAG1314" s="1"/>
      <c r="PAH1314" s="1"/>
      <c r="PAI1314" s="1"/>
      <c r="PAJ1314" s="1"/>
      <c r="PAK1314" s="1"/>
      <c r="PAL1314" s="1"/>
      <c r="PAM1314" s="1"/>
      <c r="PAN1314" s="1"/>
      <c r="PAO1314" s="1"/>
      <c r="PAP1314" s="1"/>
      <c r="PAQ1314" s="1"/>
      <c r="PAR1314" s="1"/>
      <c r="PAS1314" s="1"/>
      <c r="PAT1314" s="1"/>
      <c r="PAU1314" s="1"/>
      <c r="PAV1314" s="1"/>
      <c r="PAW1314" s="1"/>
      <c r="PAX1314" s="1"/>
      <c r="PAY1314" s="1"/>
      <c r="PAZ1314" s="1"/>
      <c r="PBA1314" s="1"/>
      <c r="PBB1314" s="1"/>
      <c r="PBC1314" s="1"/>
      <c r="PBD1314" s="1"/>
      <c r="PBE1314" s="1"/>
      <c r="PBF1314" s="1"/>
      <c r="PBG1314" s="1"/>
      <c r="PBH1314" s="1"/>
      <c r="PBI1314" s="1"/>
      <c r="PBJ1314" s="1"/>
      <c r="PBK1314" s="1"/>
      <c r="PBL1314" s="1"/>
      <c r="PBM1314" s="1"/>
      <c r="PBN1314" s="1"/>
      <c r="PBO1314" s="1"/>
      <c r="PBP1314" s="1"/>
      <c r="PBQ1314" s="1"/>
      <c r="PBR1314" s="1"/>
      <c r="PBS1314" s="1"/>
      <c r="PBT1314" s="1"/>
      <c r="PBU1314" s="1"/>
      <c r="PBV1314" s="1"/>
      <c r="PBW1314" s="1"/>
      <c r="PBX1314" s="1"/>
      <c r="PBY1314" s="1"/>
      <c r="PBZ1314" s="1"/>
      <c r="PCA1314" s="1"/>
      <c r="PCB1314" s="1"/>
      <c r="PCC1314" s="1"/>
      <c r="PCD1314" s="1"/>
      <c r="PCE1314" s="1"/>
      <c r="PCF1314" s="1"/>
      <c r="PCG1314" s="1"/>
      <c r="PCH1314" s="1"/>
      <c r="PCI1314" s="1"/>
      <c r="PCJ1314" s="1"/>
      <c r="PCK1314" s="1"/>
      <c r="PCL1314" s="1"/>
      <c r="PCM1314" s="1"/>
      <c r="PCN1314" s="1"/>
      <c r="PCO1314" s="1"/>
      <c r="PCP1314" s="1"/>
      <c r="PCQ1314" s="1"/>
      <c r="PCR1314" s="1"/>
      <c r="PCS1314" s="1"/>
      <c r="PCT1314" s="1"/>
      <c r="PCU1314" s="1"/>
      <c r="PCV1314" s="1"/>
      <c r="PCW1314" s="1"/>
      <c r="PCX1314" s="1"/>
      <c r="PCY1314" s="1"/>
      <c r="PCZ1314" s="1"/>
      <c r="PDA1314" s="1"/>
      <c r="PDB1314" s="1"/>
      <c r="PDC1314" s="1"/>
      <c r="PDD1314" s="1"/>
      <c r="PDE1314" s="1"/>
      <c r="PDF1314" s="1"/>
      <c r="PDG1314" s="1"/>
      <c r="PDH1314" s="1"/>
      <c r="PDI1314" s="1"/>
      <c r="PDJ1314" s="1"/>
      <c r="PDK1314" s="1"/>
      <c r="PDL1314" s="1"/>
      <c r="PDM1314" s="1"/>
      <c r="PDN1314" s="1"/>
      <c r="PDO1314" s="1"/>
      <c r="PDP1314" s="1"/>
      <c r="PDQ1314" s="1"/>
      <c r="PDR1314" s="1"/>
      <c r="PDS1314" s="1"/>
      <c r="PDT1314" s="1"/>
      <c r="PDU1314" s="1"/>
      <c r="PDV1314" s="1"/>
      <c r="PDW1314" s="1"/>
      <c r="PDX1314" s="1"/>
      <c r="PDY1314" s="1"/>
      <c r="PDZ1314" s="1"/>
      <c r="PEA1314" s="1"/>
      <c r="PEB1314" s="1"/>
      <c r="PEC1314" s="1"/>
      <c r="PED1314" s="1"/>
      <c r="PEE1314" s="1"/>
      <c r="PEF1314" s="1"/>
      <c r="PEG1314" s="1"/>
      <c r="PEH1314" s="1"/>
      <c r="PEI1314" s="1"/>
      <c r="PEJ1314" s="1"/>
      <c r="PEK1314" s="1"/>
      <c r="PEL1314" s="1"/>
      <c r="PEM1314" s="1"/>
      <c r="PEN1314" s="1"/>
      <c r="PEO1314" s="1"/>
      <c r="PEP1314" s="1"/>
      <c r="PEQ1314" s="1"/>
      <c r="PER1314" s="1"/>
      <c r="PES1314" s="1"/>
      <c r="PET1314" s="1"/>
      <c r="PEU1314" s="1"/>
      <c r="PEV1314" s="1"/>
      <c r="PEW1314" s="1"/>
      <c r="PEX1314" s="1"/>
      <c r="PEY1314" s="1"/>
      <c r="PEZ1314" s="1"/>
      <c r="PFA1314" s="1"/>
      <c r="PFB1314" s="1"/>
      <c r="PFC1314" s="1"/>
      <c r="PFD1314" s="1"/>
      <c r="PFE1314" s="1"/>
      <c r="PFF1314" s="1"/>
      <c r="PFG1314" s="1"/>
      <c r="PFH1314" s="1"/>
      <c r="PFI1314" s="1"/>
      <c r="PFJ1314" s="1"/>
      <c r="PFK1314" s="1"/>
      <c r="PFL1314" s="1"/>
      <c r="PFM1314" s="1"/>
      <c r="PFN1314" s="1"/>
      <c r="PFO1314" s="1"/>
      <c r="PFP1314" s="1"/>
      <c r="PFQ1314" s="1"/>
      <c r="PFR1314" s="1"/>
      <c r="PFS1314" s="1"/>
      <c r="PFT1314" s="1"/>
      <c r="PFU1314" s="1"/>
      <c r="PFV1314" s="1"/>
      <c r="PFW1314" s="1"/>
      <c r="PFX1314" s="1"/>
      <c r="PFY1314" s="1"/>
      <c r="PFZ1314" s="1"/>
      <c r="PGA1314" s="1"/>
      <c r="PGB1314" s="1"/>
      <c r="PGC1314" s="1"/>
      <c r="PGD1314" s="1"/>
      <c r="PGE1314" s="1"/>
      <c r="PGF1314" s="1"/>
      <c r="PGG1314" s="1"/>
      <c r="PGH1314" s="1"/>
      <c r="PGI1314" s="1"/>
      <c r="PGJ1314" s="1"/>
      <c r="PGK1314" s="1"/>
      <c r="PGL1314" s="1"/>
      <c r="PGM1314" s="1"/>
      <c r="PGN1314" s="1"/>
      <c r="PGO1314" s="1"/>
      <c r="PGP1314" s="1"/>
      <c r="PGQ1314" s="1"/>
      <c r="PGR1314" s="1"/>
      <c r="PGS1314" s="1"/>
      <c r="PGT1314" s="1"/>
      <c r="PGU1314" s="1"/>
      <c r="PGV1314" s="1"/>
      <c r="PGW1314" s="1"/>
      <c r="PGX1314" s="1"/>
      <c r="PGY1314" s="1"/>
      <c r="PGZ1314" s="1"/>
      <c r="PHA1314" s="1"/>
      <c r="PHB1314" s="1"/>
      <c r="PHC1314" s="1"/>
      <c r="PHD1314" s="1"/>
      <c r="PHE1314" s="1"/>
      <c r="PHF1314" s="1"/>
      <c r="PHG1314" s="1"/>
      <c r="PHH1314" s="1"/>
      <c r="PHI1314" s="1"/>
      <c r="PHJ1314" s="1"/>
      <c r="PHK1314" s="1"/>
      <c r="PHL1314" s="1"/>
      <c r="PHM1314" s="1"/>
      <c r="PHN1314" s="1"/>
      <c r="PHO1314" s="1"/>
      <c r="PHP1314" s="1"/>
      <c r="PHQ1314" s="1"/>
      <c r="PHR1314" s="1"/>
      <c r="PHS1314" s="1"/>
      <c r="PHT1314" s="1"/>
      <c r="PHU1314" s="1"/>
      <c r="PHV1314" s="1"/>
      <c r="PHW1314" s="1"/>
      <c r="PHX1314" s="1"/>
      <c r="PHY1314" s="1"/>
      <c r="PHZ1314" s="1"/>
      <c r="PIA1314" s="1"/>
      <c r="PIB1314" s="1"/>
      <c r="PIC1314" s="1"/>
      <c r="PID1314" s="1"/>
      <c r="PIE1314" s="1"/>
      <c r="PIF1314" s="1"/>
      <c r="PIG1314" s="1"/>
      <c r="PIH1314" s="1"/>
      <c r="PII1314" s="1"/>
      <c r="PIJ1314" s="1"/>
      <c r="PIK1314" s="1"/>
      <c r="PIL1314" s="1"/>
      <c r="PIM1314" s="1"/>
      <c r="PIN1314" s="1"/>
      <c r="PIO1314" s="1"/>
      <c r="PIP1314" s="1"/>
      <c r="PIQ1314" s="1"/>
      <c r="PIR1314" s="1"/>
      <c r="PIS1314" s="1"/>
      <c r="PIT1314" s="1"/>
      <c r="PIU1314" s="1"/>
      <c r="PIV1314" s="1"/>
      <c r="PIW1314" s="1"/>
      <c r="PIX1314" s="1"/>
      <c r="PIY1314" s="1"/>
      <c r="PIZ1314" s="1"/>
      <c r="PJA1314" s="1"/>
      <c r="PJB1314" s="1"/>
      <c r="PJC1314" s="1"/>
      <c r="PJD1314" s="1"/>
      <c r="PJE1314" s="1"/>
      <c r="PJF1314" s="1"/>
      <c r="PJG1314" s="1"/>
      <c r="PJH1314" s="1"/>
      <c r="PJI1314" s="1"/>
      <c r="PJJ1314" s="1"/>
      <c r="PJK1314" s="1"/>
      <c r="PJL1314" s="1"/>
      <c r="PJM1314" s="1"/>
      <c r="PJN1314" s="1"/>
      <c r="PJO1314" s="1"/>
      <c r="PJP1314" s="1"/>
      <c r="PJQ1314" s="1"/>
      <c r="PJR1314" s="1"/>
      <c r="PJS1314" s="1"/>
      <c r="PJT1314" s="1"/>
      <c r="PJU1314" s="1"/>
      <c r="PJV1314" s="1"/>
      <c r="PJW1314" s="1"/>
      <c r="PJX1314" s="1"/>
      <c r="PJY1314" s="1"/>
      <c r="PJZ1314" s="1"/>
      <c r="PKA1314" s="1"/>
      <c r="PKB1314" s="1"/>
      <c r="PKC1314" s="1"/>
      <c r="PKD1314" s="1"/>
      <c r="PKE1314" s="1"/>
      <c r="PKF1314" s="1"/>
      <c r="PKG1314" s="1"/>
      <c r="PKH1314" s="1"/>
      <c r="PKI1314" s="1"/>
      <c r="PKJ1314" s="1"/>
      <c r="PKK1314" s="1"/>
      <c r="PKL1314" s="1"/>
      <c r="PKM1314" s="1"/>
      <c r="PKN1314" s="1"/>
      <c r="PKO1314" s="1"/>
      <c r="PKP1314" s="1"/>
      <c r="PKQ1314" s="1"/>
      <c r="PKR1314" s="1"/>
      <c r="PKS1314" s="1"/>
      <c r="PKT1314" s="1"/>
      <c r="PKU1314" s="1"/>
      <c r="PKV1314" s="1"/>
      <c r="PKW1314" s="1"/>
      <c r="PKX1314" s="1"/>
      <c r="PKY1314" s="1"/>
      <c r="PKZ1314" s="1"/>
      <c r="PLA1314" s="1"/>
      <c r="PLB1314" s="1"/>
      <c r="PLC1314" s="1"/>
      <c r="PLD1314" s="1"/>
      <c r="PLE1314" s="1"/>
      <c r="PLF1314" s="1"/>
      <c r="PLG1314" s="1"/>
      <c r="PLH1314" s="1"/>
      <c r="PLI1314" s="1"/>
      <c r="PLJ1314" s="1"/>
      <c r="PLK1314" s="1"/>
      <c r="PLL1314" s="1"/>
      <c r="PLM1314" s="1"/>
      <c r="PLN1314" s="1"/>
      <c r="PLO1314" s="1"/>
      <c r="PLP1314" s="1"/>
      <c r="PLQ1314" s="1"/>
      <c r="PLR1314" s="1"/>
      <c r="PLS1314" s="1"/>
      <c r="PLT1314" s="1"/>
      <c r="PLU1314" s="1"/>
      <c r="PLV1314" s="1"/>
      <c r="PLW1314" s="1"/>
      <c r="PLX1314" s="1"/>
      <c r="PLY1314" s="1"/>
      <c r="PLZ1314" s="1"/>
      <c r="PMA1314" s="1"/>
      <c r="PMB1314" s="1"/>
      <c r="PMC1314" s="1"/>
      <c r="PMD1314" s="1"/>
      <c r="PME1314" s="1"/>
      <c r="PMF1314" s="1"/>
      <c r="PMG1314" s="1"/>
      <c r="PMH1314" s="1"/>
      <c r="PMI1314" s="1"/>
      <c r="PMJ1314" s="1"/>
      <c r="PMK1314" s="1"/>
      <c r="PML1314" s="1"/>
      <c r="PMM1314" s="1"/>
      <c r="PMN1314" s="1"/>
      <c r="PMO1314" s="1"/>
      <c r="PMP1314" s="1"/>
      <c r="PMQ1314" s="1"/>
      <c r="PMR1314" s="1"/>
      <c r="PMS1314" s="1"/>
      <c r="PMT1314" s="1"/>
      <c r="PMU1314" s="1"/>
      <c r="PMV1314" s="1"/>
      <c r="PMW1314" s="1"/>
      <c r="PMX1314" s="1"/>
      <c r="PMY1314" s="1"/>
      <c r="PMZ1314" s="1"/>
      <c r="PNA1314" s="1"/>
      <c r="PNB1314" s="1"/>
      <c r="PNC1314" s="1"/>
      <c r="PND1314" s="1"/>
      <c r="PNE1314" s="1"/>
      <c r="PNF1314" s="1"/>
      <c r="PNG1314" s="1"/>
      <c r="PNH1314" s="1"/>
      <c r="PNI1314" s="1"/>
      <c r="PNJ1314" s="1"/>
      <c r="PNK1314" s="1"/>
      <c r="PNL1314" s="1"/>
      <c r="PNM1314" s="1"/>
      <c r="PNN1314" s="1"/>
      <c r="PNO1314" s="1"/>
      <c r="PNP1314" s="1"/>
      <c r="PNQ1314" s="1"/>
      <c r="PNR1314" s="1"/>
      <c r="PNS1314" s="1"/>
      <c r="PNT1314" s="1"/>
      <c r="PNU1314" s="1"/>
      <c r="PNV1314" s="1"/>
      <c r="PNW1314" s="1"/>
      <c r="PNX1314" s="1"/>
      <c r="PNY1314" s="1"/>
      <c r="PNZ1314" s="1"/>
      <c r="POA1314" s="1"/>
      <c r="POB1314" s="1"/>
      <c r="POC1314" s="1"/>
      <c r="POD1314" s="1"/>
      <c r="POE1314" s="1"/>
      <c r="POF1314" s="1"/>
      <c r="POG1314" s="1"/>
      <c r="POH1314" s="1"/>
      <c r="POI1314" s="1"/>
      <c r="POJ1314" s="1"/>
      <c r="POK1314" s="1"/>
      <c r="POL1314" s="1"/>
      <c r="POM1314" s="1"/>
      <c r="PON1314" s="1"/>
      <c r="POO1314" s="1"/>
      <c r="POP1314" s="1"/>
      <c r="POQ1314" s="1"/>
      <c r="POR1314" s="1"/>
      <c r="POS1314" s="1"/>
      <c r="POT1314" s="1"/>
      <c r="POU1314" s="1"/>
      <c r="POV1314" s="1"/>
      <c r="POW1314" s="1"/>
      <c r="POX1314" s="1"/>
      <c r="POY1314" s="1"/>
      <c r="POZ1314" s="1"/>
      <c r="PPA1314" s="1"/>
      <c r="PPB1314" s="1"/>
      <c r="PPC1314" s="1"/>
      <c r="PPD1314" s="1"/>
      <c r="PPE1314" s="1"/>
      <c r="PPF1314" s="1"/>
      <c r="PPG1314" s="1"/>
      <c r="PPH1314" s="1"/>
      <c r="PPI1314" s="1"/>
      <c r="PPJ1314" s="1"/>
      <c r="PPK1314" s="1"/>
      <c r="PPL1314" s="1"/>
      <c r="PPM1314" s="1"/>
      <c r="PPN1314" s="1"/>
      <c r="PPO1314" s="1"/>
      <c r="PPP1314" s="1"/>
      <c r="PPQ1314" s="1"/>
      <c r="PPR1314" s="1"/>
      <c r="PPS1314" s="1"/>
      <c r="PPT1314" s="1"/>
      <c r="PPU1314" s="1"/>
      <c r="PPV1314" s="1"/>
      <c r="PPW1314" s="1"/>
      <c r="PPX1314" s="1"/>
      <c r="PPY1314" s="1"/>
      <c r="PPZ1314" s="1"/>
      <c r="PQA1314" s="1"/>
      <c r="PQB1314" s="1"/>
      <c r="PQC1314" s="1"/>
      <c r="PQD1314" s="1"/>
      <c r="PQE1314" s="1"/>
      <c r="PQF1314" s="1"/>
      <c r="PQG1314" s="1"/>
      <c r="PQH1314" s="1"/>
      <c r="PQI1314" s="1"/>
      <c r="PQJ1314" s="1"/>
      <c r="PQK1314" s="1"/>
      <c r="PQL1314" s="1"/>
      <c r="PQM1314" s="1"/>
      <c r="PQN1314" s="1"/>
      <c r="PQO1314" s="1"/>
      <c r="PQP1314" s="1"/>
      <c r="PQQ1314" s="1"/>
      <c r="PQR1314" s="1"/>
      <c r="PQS1314" s="1"/>
      <c r="PQT1314" s="1"/>
      <c r="PQU1314" s="1"/>
      <c r="PQV1314" s="1"/>
      <c r="PQW1314" s="1"/>
      <c r="PQX1314" s="1"/>
      <c r="PQY1314" s="1"/>
      <c r="PQZ1314" s="1"/>
      <c r="PRA1314" s="1"/>
      <c r="PRB1314" s="1"/>
      <c r="PRC1314" s="1"/>
      <c r="PRD1314" s="1"/>
      <c r="PRE1314" s="1"/>
      <c r="PRF1314" s="1"/>
      <c r="PRG1314" s="1"/>
      <c r="PRH1314" s="1"/>
      <c r="PRI1314" s="1"/>
      <c r="PRJ1314" s="1"/>
      <c r="PRK1314" s="1"/>
      <c r="PRL1314" s="1"/>
      <c r="PRM1314" s="1"/>
      <c r="PRN1314" s="1"/>
      <c r="PRO1314" s="1"/>
      <c r="PRP1314" s="1"/>
      <c r="PRQ1314" s="1"/>
      <c r="PRR1314" s="1"/>
      <c r="PRS1314" s="1"/>
      <c r="PRT1314" s="1"/>
      <c r="PRU1314" s="1"/>
      <c r="PRV1314" s="1"/>
      <c r="PRW1314" s="1"/>
      <c r="PRX1314" s="1"/>
      <c r="PRY1314" s="1"/>
      <c r="PRZ1314" s="1"/>
      <c r="PSA1314" s="1"/>
      <c r="PSB1314" s="1"/>
      <c r="PSC1314" s="1"/>
      <c r="PSD1314" s="1"/>
      <c r="PSE1314" s="1"/>
      <c r="PSF1314" s="1"/>
      <c r="PSG1314" s="1"/>
      <c r="PSH1314" s="1"/>
      <c r="PSI1314" s="1"/>
      <c r="PSJ1314" s="1"/>
      <c r="PSK1314" s="1"/>
      <c r="PSL1314" s="1"/>
      <c r="PSM1314" s="1"/>
      <c r="PSN1314" s="1"/>
      <c r="PSO1314" s="1"/>
      <c r="PSP1314" s="1"/>
      <c r="PSQ1314" s="1"/>
      <c r="PSR1314" s="1"/>
      <c r="PSS1314" s="1"/>
      <c r="PST1314" s="1"/>
      <c r="PSU1314" s="1"/>
      <c r="PSV1314" s="1"/>
      <c r="PSW1314" s="1"/>
      <c r="PSX1314" s="1"/>
      <c r="PSY1314" s="1"/>
      <c r="PSZ1314" s="1"/>
      <c r="PTA1314" s="1"/>
      <c r="PTB1314" s="1"/>
      <c r="PTC1314" s="1"/>
      <c r="PTD1314" s="1"/>
      <c r="PTE1314" s="1"/>
      <c r="PTF1314" s="1"/>
      <c r="PTG1314" s="1"/>
      <c r="PTH1314" s="1"/>
      <c r="PTI1314" s="1"/>
      <c r="PTJ1314" s="1"/>
      <c r="PTK1314" s="1"/>
      <c r="PTL1314" s="1"/>
      <c r="PTM1314" s="1"/>
      <c r="PTN1314" s="1"/>
      <c r="PTO1314" s="1"/>
      <c r="PTP1314" s="1"/>
      <c r="PTQ1314" s="1"/>
      <c r="PTR1314" s="1"/>
      <c r="PTS1314" s="1"/>
      <c r="PTT1314" s="1"/>
      <c r="PTU1314" s="1"/>
      <c r="PTV1314" s="1"/>
      <c r="PTW1314" s="1"/>
      <c r="PTX1314" s="1"/>
      <c r="PTY1314" s="1"/>
      <c r="PTZ1314" s="1"/>
      <c r="PUA1314" s="1"/>
      <c r="PUB1314" s="1"/>
      <c r="PUC1314" s="1"/>
      <c r="PUD1314" s="1"/>
      <c r="PUE1314" s="1"/>
      <c r="PUF1314" s="1"/>
      <c r="PUG1314" s="1"/>
      <c r="PUH1314" s="1"/>
      <c r="PUI1314" s="1"/>
      <c r="PUJ1314" s="1"/>
      <c r="PUK1314" s="1"/>
      <c r="PUL1314" s="1"/>
      <c r="PUM1314" s="1"/>
      <c r="PUN1314" s="1"/>
      <c r="PUO1314" s="1"/>
      <c r="PUP1314" s="1"/>
      <c r="PUQ1314" s="1"/>
      <c r="PUR1314" s="1"/>
      <c r="PUS1314" s="1"/>
      <c r="PUT1314" s="1"/>
      <c r="PUU1314" s="1"/>
      <c r="PUV1314" s="1"/>
      <c r="PUW1314" s="1"/>
      <c r="PUX1314" s="1"/>
      <c r="PUY1314" s="1"/>
      <c r="PUZ1314" s="1"/>
      <c r="PVA1314" s="1"/>
      <c r="PVB1314" s="1"/>
      <c r="PVC1314" s="1"/>
      <c r="PVD1314" s="1"/>
      <c r="PVE1314" s="1"/>
      <c r="PVF1314" s="1"/>
      <c r="PVG1314" s="1"/>
      <c r="PVH1314" s="1"/>
      <c r="PVI1314" s="1"/>
      <c r="PVJ1314" s="1"/>
      <c r="PVK1314" s="1"/>
      <c r="PVL1314" s="1"/>
      <c r="PVM1314" s="1"/>
      <c r="PVN1314" s="1"/>
      <c r="PVO1314" s="1"/>
      <c r="PVP1314" s="1"/>
      <c r="PVQ1314" s="1"/>
      <c r="PVR1314" s="1"/>
      <c r="PVS1314" s="1"/>
      <c r="PVT1314" s="1"/>
      <c r="PVU1314" s="1"/>
      <c r="PVV1314" s="1"/>
      <c r="PVW1314" s="1"/>
      <c r="PVX1314" s="1"/>
      <c r="PVY1314" s="1"/>
      <c r="PVZ1314" s="1"/>
      <c r="PWA1314" s="1"/>
      <c r="PWB1314" s="1"/>
      <c r="PWC1314" s="1"/>
      <c r="PWD1314" s="1"/>
      <c r="PWE1314" s="1"/>
      <c r="PWF1314" s="1"/>
      <c r="PWG1314" s="1"/>
      <c r="PWH1314" s="1"/>
      <c r="PWI1314" s="1"/>
      <c r="PWJ1314" s="1"/>
      <c r="PWK1314" s="1"/>
      <c r="PWL1314" s="1"/>
      <c r="PWM1314" s="1"/>
      <c r="PWN1314" s="1"/>
      <c r="PWO1314" s="1"/>
      <c r="PWP1314" s="1"/>
      <c r="PWQ1314" s="1"/>
      <c r="PWR1314" s="1"/>
      <c r="PWS1314" s="1"/>
      <c r="PWT1314" s="1"/>
      <c r="PWU1314" s="1"/>
      <c r="PWV1314" s="1"/>
      <c r="PWW1314" s="1"/>
      <c r="PWX1314" s="1"/>
      <c r="PWY1314" s="1"/>
      <c r="PWZ1314" s="1"/>
      <c r="PXA1314" s="1"/>
      <c r="PXB1314" s="1"/>
      <c r="PXC1314" s="1"/>
      <c r="PXD1314" s="1"/>
      <c r="PXE1314" s="1"/>
      <c r="PXF1314" s="1"/>
      <c r="PXG1314" s="1"/>
      <c r="PXH1314" s="1"/>
      <c r="PXI1314" s="1"/>
      <c r="PXJ1314" s="1"/>
      <c r="PXK1314" s="1"/>
      <c r="PXL1314" s="1"/>
      <c r="PXM1314" s="1"/>
      <c r="PXN1314" s="1"/>
      <c r="PXO1314" s="1"/>
      <c r="PXP1314" s="1"/>
      <c r="PXQ1314" s="1"/>
      <c r="PXR1314" s="1"/>
      <c r="PXS1314" s="1"/>
      <c r="PXT1314" s="1"/>
      <c r="PXU1314" s="1"/>
      <c r="PXV1314" s="1"/>
      <c r="PXW1314" s="1"/>
      <c r="PXX1314" s="1"/>
      <c r="PXY1314" s="1"/>
      <c r="PXZ1314" s="1"/>
      <c r="PYA1314" s="1"/>
      <c r="PYB1314" s="1"/>
      <c r="PYC1314" s="1"/>
      <c r="PYD1314" s="1"/>
      <c r="PYE1314" s="1"/>
      <c r="PYF1314" s="1"/>
      <c r="PYG1314" s="1"/>
      <c r="PYH1314" s="1"/>
      <c r="PYI1314" s="1"/>
      <c r="PYJ1314" s="1"/>
      <c r="PYK1314" s="1"/>
      <c r="PYL1314" s="1"/>
      <c r="PYM1314" s="1"/>
      <c r="PYN1314" s="1"/>
      <c r="PYO1314" s="1"/>
      <c r="PYP1314" s="1"/>
      <c r="PYQ1314" s="1"/>
      <c r="PYR1314" s="1"/>
      <c r="PYS1314" s="1"/>
      <c r="PYT1314" s="1"/>
      <c r="PYU1314" s="1"/>
      <c r="PYV1314" s="1"/>
      <c r="PYW1314" s="1"/>
      <c r="PYX1314" s="1"/>
      <c r="PYY1314" s="1"/>
      <c r="PYZ1314" s="1"/>
      <c r="PZA1314" s="1"/>
      <c r="PZB1314" s="1"/>
      <c r="PZC1314" s="1"/>
      <c r="PZD1314" s="1"/>
      <c r="PZE1314" s="1"/>
      <c r="PZF1314" s="1"/>
      <c r="PZG1314" s="1"/>
      <c r="PZH1314" s="1"/>
      <c r="PZI1314" s="1"/>
      <c r="PZJ1314" s="1"/>
      <c r="PZK1314" s="1"/>
      <c r="PZL1314" s="1"/>
      <c r="PZM1314" s="1"/>
      <c r="PZN1314" s="1"/>
      <c r="PZO1314" s="1"/>
      <c r="PZP1314" s="1"/>
      <c r="PZQ1314" s="1"/>
      <c r="PZR1314" s="1"/>
      <c r="PZS1314" s="1"/>
      <c r="PZT1314" s="1"/>
      <c r="PZU1314" s="1"/>
      <c r="PZV1314" s="1"/>
      <c r="PZW1314" s="1"/>
      <c r="PZX1314" s="1"/>
      <c r="PZY1314" s="1"/>
      <c r="PZZ1314" s="1"/>
      <c r="QAA1314" s="1"/>
      <c r="QAB1314" s="1"/>
      <c r="QAC1314" s="1"/>
      <c r="QAD1314" s="1"/>
      <c r="QAE1314" s="1"/>
      <c r="QAF1314" s="1"/>
      <c r="QAG1314" s="1"/>
      <c r="QAH1314" s="1"/>
      <c r="QAI1314" s="1"/>
      <c r="QAJ1314" s="1"/>
      <c r="QAK1314" s="1"/>
      <c r="QAL1314" s="1"/>
      <c r="QAM1314" s="1"/>
      <c r="QAN1314" s="1"/>
      <c r="QAO1314" s="1"/>
      <c r="QAP1314" s="1"/>
      <c r="QAQ1314" s="1"/>
      <c r="QAR1314" s="1"/>
      <c r="QAS1314" s="1"/>
      <c r="QAT1314" s="1"/>
      <c r="QAU1314" s="1"/>
      <c r="QAV1314" s="1"/>
      <c r="QAW1314" s="1"/>
      <c r="QAX1314" s="1"/>
      <c r="QAY1314" s="1"/>
      <c r="QAZ1314" s="1"/>
      <c r="QBA1314" s="1"/>
      <c r="QBB1314" s="1"/>
      <c r="QBC1314" s="1"/>
      <c r="QBD1314" s="1"/>
      <c r="QBE1314" s="1"/>
      <c r="QBF1314" s="1"/>
      <c r="QBG1314" s="1"/>
      <c r="QBH1314" s="1"/>
      <c r="QBI1314" s="1"/>
      <c r="QBJ1314" s="1"/>
      <c r="QBK1314" s="1"/>
      <c r="QBL1314" s="1"/>
      <c r="QBM1314" s="1"/>
      <c r="QBN1314" s="1"/>
      <c r="QBO1314" s="1"/>
      <c r="QBP1314" s="1"/>
      <c r="QBQ1314" s="1"/>
      <c r="QBR1314" s="1"/>
      <c r="QBS1314" s="1"/>
      <c r="QBT1314" s="1"/>
      <c r="QBU1314" s="1"/>
      <c r="QBV1314" s="1"/>
      <c r="QBW1314" s="1"/>
      <c r="QBX1314" s="1"/>
      <c r="QBY1314" s="1"/>
      <c r="QBZ1314" s="1"/>
      <c r="QCA1314" s="1"/>
      <c r="QCB1314" s="1"/>
      <c r="QCC1314" s="1"/>
      <c r="QCD1314" s="1"/>
      <c r="QCE1314" s="1"/>
      <c r="QCF1314" s="1"/>
      <c r="QCG1314" s="1"/>
      <c r="QCH1314" s="1"/>
      <c r="QCI1314" s="1"/>
      <c r="QCJ1314" s="1"/>
      <c r="QCK1314" s="1"/>
      <c r="QCL1314" s="1"/>
      <c r="QCM1314" s="1"/>
      <c r="QCN1314" s="1"/>
      <c r="QCO1314" s="1"/>
      <c r="QCP1314" s="1"/>
      <c r="QCQ1314" s="1"/>
      <c r="QCR1314" s="1"/>
      <c r="QCS1314" s="1"/>
      <c r="QCT1314" s="1"/>
      <c r="QCU1314" s="1"/>
      <c r="QCV1314" s="1"/>
      <c r="QCW1314" s="1"/>
      <c r="QCX1314" s="1"/>
      <c r="QCY1314" s="1"/>
      <c r="QCZ1314" s="1"/>
      <c r="QDA1314" s="1"/>
      <c r="QDB1314" s="1"/>
      <c r="QDC1314" s="1"/>
      <c r="QDD1314" s="1"/>
      <c r="QDE1314" s="1"/>
      <c r="QDF1314" s="1"/>
      <c r="QDG1314" s="1"/>
      <c r="QDH1314" s="1"/>
      <c r="QDI1314" s="1"/>
      <c r="QDJ1314" s="1"/>
      <c r="QDK1314" s="1"/>
      <c r="QDL1314" s="1"/>
      <c r="QDM1314" s="1"/>
      <c r="QDN1314" s="1"/>
      <c r="QDO1314" s="1"/>
      <c r="QDP1314" s="1"/>
      <c r="QDQ1314" s="1"/>
      <c r="QDR1314" s="1"/>
      <c r="QDS1314" s="1"/>
      <c r="QDT1314" s="1"/>
      <c r="QDU1314" s="1"/>
      <c r="QDV1314" s="1"/>
      <c r="QDW1314" s="1"/>
      <c r="QDX1314" s="1"/>
      <c r="QDY1314" s="1"/>
      <c r="QDZ1314" s="1"/>
      <c r="QEA1314" s="1"/>
      <c r="QEB1314" s="1"/>
      <c r="QEC1314" s="1"/>
      <c r="QED1314" s="1"/>
      <c r="QEE1314" s="1"/>
      <c r="QEF1314" s="1"/>
      <c r="QEG1314" s="1"/>
      <c r="QEH1314" s="1"/>
      <c r="QEI1314" s="1"/>
      <c r="QEJ1314" s="1"/>
      <c r="QEK1314" s="1"/>
      <c r="QEL1314" s="1"/>
      <c r="QEM1314" s="1"/>
      <c r="QEN1314" s="1"/>
      <c r="QEO1314" s="1"/>
      <c r="QEP1314" s="1"/>
      <c r="QEQ1314" s="1"/>
      <c r="QER1314" s="1"/>
      <c r="QES1314" s="1"/>
      <c r="QET1314" s="1"/>
      <c r="QEU1314" s="1"/>
      <c r="QEV1314" s="1"/>
      <c r="QEW1314" s="1"/>
      <c r="QEX1314" s="1"/>
      <c r="QEY1314" s="1"/>
      <c r="QEZ1314" s="1"/>
      <c r="QFA1314" s="1"/>
      <c r="QFB1314" s="1"/>
      <c r="QFC1314" s="1"/>
      <c r="QFD1314" s="1"/>
      <c r="QFE1314" s="1"/>
      <c r="QFF1314" s="1"/>
      <c r="QFG1314" s="1"/>
      <c r="QFH1314" s="1"/>
      <c r="QFI1314" s="1"/>
      <c r="QFJ1314" s="1"/>
      <c r="QFK1314" s="1"/>
      <c r="QFL1314" s="1"/>
      <c r="QFM1314" s="1"/>
      <c r="QFN1314" s="1"/>
      <c r="QFO1314" s="1"/>
      <c r="QFP1314" s="1"/>
      <c r="QFQ1314" s="1"/>
      <c r="QFR1314" s="1"/>
      <c r="QFS1314" s="1"/>
      <c r="QFT1314" s="1"/>
      <c r="QFU1314" s="1"/>
      <c r="QFV1314" s="1"/>
      <c r="QFW1314" s="1"/>
      <c r="QFX1314" s="1"/>
      <c r="QFY1314" s="1"/>
      <c r="QFZ1314" s="1"/>
      <c r="QGA1314" s="1"/>
      <c r="QGB1314" s="1"/>
      <c r="QGC1314" s="1"/>
      <c r="QGD1314" s="1"/>
      <c r="QGE1314" s="1"/>
      <c r="QGF1314" s="1"/>
      <c r="QGG1314" s="1"/>
      <c r="QGH1314" s="1"/>
      <c r="QGI1314" s="1"/>
      <c r="QGJ1314" s="1"/>
      <c r="QGK1314" s="1"/>
      <c r="QGL1314" s="1"/>
      <c r="QGM1314" s="1"/>
      <c r="QGN1314" s="1"/>
      <c r="QGO1314" s="1"/>
      <c r="QGP1314" s="1"/>
      <c r="QGQ1314" s="1"/>
      <c r="QGR1314" s="1"/>
      <c r="QGS1314" s="1"/>
      <c r="QGT1314" s="1"/>
      <c r="QGU1314" s="1"/>
      <c r="QGV1314" s="1"/>
      <c r="QGW1314" s="1"/>
      <c r="QGX1314" s="1"/>
      <c r="QGY1314" s="1"/>
      <c r="QGZ1314" s="1"/>
      <c r="QHA1314" s="1"/>
      <c r="QHB1314" s="1"/>
      <c r="QHC1314" s="1"/>
      <c r="QHD1314" s="1"/>
      <c r="QHE1314" s="1"/>
      <c r="QHF1314" s="1"/>
      <c r="QHG1314" s="1"/>
      <c r="QHH1314" s="1"/>
      <c r="QHI1314" s="1"/>
      <c r="QHJ1314" s="1"/>
      <c r="QHK1314" s="1"/>
      <c r="QHL1314" s="1"/>
      <c r="QHM1314" s="1"/>
      <c r="QHN1314" s="1"/>
      <c r="QHO1314" s="1"/>
      <c r="QHP1314" s="1"/>
      <c r="QHQ1314" s="1"/>
      <c r="QHR1314" s="1"/>
      <c r="QHS1314" s="1"/>
      <c r="QHT1314" s="1"/>
      <c r="QHU1314" s="1"/>
      <c r="QHV1314" s="1"/>
      <c r="QHW1314" s="1"/>
      <c r="QHX1314" s="1"/>
      <c r="QHY1314" s="1"/>
      <c r="QHZ1314" s="1"/>
      <c r="QIA1314" s="1"/>
      <c r="QIB1314" s="1"/>
      <c r="QIC1314" s="1"/>
      <c r="QID1314" s="1"/>
      <c r="QIE1314" s="1"/>
      <c r="QIF1314" s="1"/>
      <c r="QIG1314" s="1"/>
      <c r="QIH1314" s="1"/>
      <c r="QII1314" s="1"/>
      <c r="QIJ1314" s="1"/>
      <c r="QIK1314" s="1"/>
      <c r="QIL1314" s="1"/>
      <c r="QIM1314" s="1"/>
      <c r="QIN1314" s="1"/>
      <c r="QIO1314" s="1"/>
      <c r="QIP1314" s="1"/>
      <c r="QIQ1314" s="1"/>
      <c r="QIR1314" s="1"/>
      <c r="QIS1314" s="1"/>
      <c r="QIT1314" s="1"/>
      <c r="QIU1314" s="1"/>
      <c r="QIV1314" s="1"/>
      <c r="QIW1314" s="1"/>
      <c r="QIX1314" s="1"/>
      <c r="QIY1314" s="1"/>
      <c r="QIZ1314" s="1"/>
      <c r="QJA1314" s="1"/>
      <c r="QJB1314" s="1"/>
      <c r="QJC1314" s="1"/>
      <c r="QJD1314" s="1"/>
      <c r="QJE1314" s="1"/>
      <c r="QJF1314" s="1"/>
      <c r="QJG1314" s="1"/>
      <c r="QJH1314" s="1"/>
      <c r="QJI1314" s="1"/>
      <c r="QJJ1314" s="1"/>
      <c r="QJK1314" s="1"/>
      <c r="QJL1314" s="1"/>
      <c r="QJM1314" s="1"/>
      <c r="QJN1314" s="1"/>
      <c r="QJO1314" s="1"/>
      <c r="QJP1314" s="1"/>
      <c r="QJQ1314" s="1"/>
      <c r="QJR1314" s="1"/>
      <c r="QJS1314" s="1"/>
      <c r="QJT1314" s="1"/>
      <c r="QJU1314" s="1"/>
      <c r="QJV1314" s="1"/>
      <c r="QJW1314" s="1"/>
      <c r="QJX1314" s="1"/>
      <c r="QJY1314" s="1"/>
      <c r="QJZ1314" s="1"/>
      <c r="QKA1314" s="1"/>
      <c r="QKB1314" s="1"/>
      <c r="QKC1314" s="1"/>
      <c r="QKD1314" s="1"/>
      <c r="QKE1314" s="1"/>
      <c r="QKF1314" s="1"/>
      <c r="QKG1314" s="1"/>
      <c r="QKH1314" s="1"/>
      <c r="QKI1314" s="1"/>
      <c r="QKJ1314" s="1"/>
      <c r="QKK1314" s="1"/>
      <c r="QKL1314" s="1"/>
      <c r="QKM1314" s="1"/>
      <c r="QKN1314" s="1"/>
      <c r="QKO1314" s="1"/>
      <c r="QKP1314" s="1"/>
      <c r="QKQ1314" s="1"/>
      <c r="QKR1314" s="1"/>
      <c r="QKS1314" s="1"/>
      <c r="QKT1314" s="1"/>
      <c r="QKU1314" s="1"/>
      <c r="QKV1314" s="1"/>
      <c r="QKW1314" s="1"/>
      <c r="QKX1314" s="1"/>
      <c r="QKY1314" s="1"/>
      <c r="QKZ1314" s="1"/>
      <c r="QLA1314" s="1"/>
      <c r="QLB1314" s="1"/>
      <c r="QLC1314" s="1"/>
      <c r="QLD1314" s="1"/>
      <c r="QLE1314" s="1"/>
      <c r="QLF1314" s="1"/>
      <c r="QLG1314" s="1"/>
      <c r="QLH1314" s="1"/>
      <c r="QLI1314" s="1"/>
      <c r="QLJ1314" s="1"/>
      <c r="QLK1314" s="1"/>
      <c r="QLL1314" s="1"/>
      <c r="QLM1314" s="1"/>
      <c r="QLN1314" s="1"/>
      <c r="QLO1314" s="1"/>
      <c r="QLP1314" s="1"/>
      <c r="QLQ1314" s="1"/>
      <c r="QLR1314" s="1"/>
      <c r="QLS1314" s="1"/>
      <c r="QLT1314" s="1"/>
      <c r="QLU1314" s="1"/>
      <c r="QLV1314" s="1"/>
      <c r="QLW1314" s="1"/>
      <c r="QLX1314" s="1"/>
      <c r="QLY1314" s="1"/>
      <c r="QLZ1314" s="1"/>
      <c r="QMA1314" s="1"/>
      <c r="QMB1314" s="1"/>
      <c r="QMC1314" s="1"/>
      <c r="QMD1314" s="1"/>
      <c r="QME1314" s="1"/>
      <c r="QMF1314" s="1"/>
      <c r="QMG1314" s="1"/>
      <c r="QMH1314" s="1"/>
      <c r="QMI1314" s="1"/>
      <c r="QMJ1314" s="1"/>
      <c r="QMK1314" s="1"/>
      <c r="QML1314" s="1"/>
      <c r="QMM1314" s="1"/>
      <c r="QMN1314" s="1"/>
      <c r="QMO1314" s="1"/>
      <c r="QMP1314" s="1"/>
      <c r="QMQ1314" s="1"/>
      <c r="QMR1314" s="1"/>
      <c r="QMS1314" s="1"/>
      <c r="QMT1314" s="1"/>
      <c r="QMU1314" s="1"/>
      <c r="QMV1314" s="1"/>
      <c r="QMW1314" s="1"/>
      <c r="QMX1314" s="1"/>
      <c r="QMY1314" s="1"/>
      <c r="QMZ1314" s="1"/>
      <c r="QNA1314" s="1"/>
      <c r="QNB1314" s="1"/>
      <c r="QNC1314" s="1"/>
      <c r="QND1314" s="1"/>
      <c r="QNE1314" s="1"/>
      <c r="QNF1314" s="1"/>
      <c r="QNG1314" s="1"/>
      <c r="QNH1314" s="1"/>
      <c r="QNI1314" s="1"/>
      <c r="QNJ1314" s="1"/>
      <c r="QNK1314" s="1"/>
      <c r="QNL1314" s="1"/>
      <c r="QNM1314" s="1"/>
      <c r="QNN1314" s="1"/>
      <c r="QNO1314" s="1"/>
      <c r="QNP1314" s="1"/>
      <c r="QNQ1314" s="1"/>
      <c r="QNR1314" s="1"/>
      <c r="QNS1314" s="1"/>
      <c r="QNT1314" s="1"/>
      <c r="QNU1314" s="1"/>
      <c r="QNV1314" s="1"/>
      <c r="QNW1314" s="1"/>
      <c r="QNX1314" s="1"/>
      <c r="QNY1314" s="1"/>
      <c r="QNZ1314" s="1"/>
      <c r="QOA1314" s="1"/>
      <c r="QOB1314" s="1"/>
      <c r="QOC1314" s="1"/>
      <c r="QOD1314" s="1"/>
      <c r="QOE1314" s="1"/>
      <c r="QOF1314" s="1"/>
      <c r="QOG1314" s="1"/>
      <c r="QOH1314" s="1"/>
      <c r="QOI1314" s="1"/>
      <c r="QOJ1314" s="1"/>
      <c r="QOK1314" s="1"/>
      <c r="QOL1314" s="1"/>
      <c r="QOM1314" s="1"/>
      <c r="QON1314" s="1"/>
      <c r="QOO1314" s="1"/>
      <c r="QOP1314" s="1"/>
      <c r="QOQ1314" s="1"/>
      <c r="QOR1314" s="1"/>
      <c r="QOS1314" s="1"/>
      <c r="QOT1314" s="1"/>
      <c r="QOU1314" s="1"/>
      <c r="QOV1314" s="1"/>
      <c r="QOW1314" s="1"/>
      <c r="QOX1314" s="1"/>
      <c r="QOY1314" s="1"/>
      <c r="QOZ1314" s="1"/>
      <c r="QPA1314" s="1"/>
      <c r="QPB1314" s="1"/>
      <c r="QPC1314" s="1"/>
      <c r="QPD1314" s="1"/>
      <c r="QPE1314" s="1"/>
      <c r="QPF1314" s="1"/>
      <c r="QPG1314" s="1"/>
      <c r="QPH1314" s="1"/>
      <c r="QPI1314" s="1"/>
      <c r="QPJ1314" s="1"/>
      <c r="QPK1314" s="1"/>
      <c r="QPL1314" s="1"/>
      <c r="QPM1314" s="1"/>
      <c r="QPN1314" s="1"/>
      <c r="QPO1314" s="1"/>
      <c r="QPP1314" s="1"/>
      <c r="QPQ1314" s="1"/>
      <c r="QPR1314" s="1"/>
      <c r="QPS1314" s="1"/>
      <c r="QPT1314" s="1"/>
      <c r="QPU1314" s="1"/>
      <c r="QPV1314" s="1"/>
      <c r="QPW1314" s="1"/>
      <c r="QPX1314" s="1"/>
      <c r="QPY1314" s="1"/>
      <c r="QPZ1314" s="1"/>
      <c r="QQA1314" s="1"/>
      <c r="QQB1314" s="1"/>
      <c r="QQC1314" s="1"/>
      <c r="QQD1314" s="1"/>
      <c r="QQE1314" s="1"/>
      <c r="QQF1314" s="1"/>
      <c r="QQG1314" s="1"/>
      <c r="QQH1314" s="1"/>
      <c r="QQI1314" s="1"/>
      <c r="QQJ1314" s="1"/>
      <c r="QQK1314" s="1"/>
      <c r="QQL1314" s="1"/>
      <c r="QQM1314" s="1"/>
      <c r="QQN1314" s="1"/>
      <c r="QQO1314" s="1"/>
      <c r="QQP1314" s="1"/>
      <c r="QQQ1314" s="1"/>
      <c r="QQR1314" s="1"/>
      <c r="QQS1314" s="1"/>
      <c r="QQT1314" s="1"/>
      <c r="QQU1314" s="1"/>
      <c r="QQV1314" s="1"/>
      <c r="QQW1314" s="1"/>
      <c r="QQX1314" s="1"/>
      <c r="QQY1314" s="1"/>
      <c r="QQZ1314" s="1"/>
      <c r="QRA1314" s="1"/>
      <c r="QRB1314" s="1"/>
      <c r="QRC1314" s="1"/>
      <c r="QRD1314" s="1"/>
      <c r="QRE1314" s="1"/>
      <c r="QRF1314" s="1"/>
      <c r="QRG1314" s="1"/>
      <c r="QRH1314" s="1"/>
      <c r="QRI1314" s="1"/>
      <c r="QRJ1314" s="1"/>
      <c r="QRK1314" s="1"/>
      <c r="QRL1314" s="1"/>
      <c r="QRM1314" s="1"/>
      <c r="QRN1314" s="1"/>
      <c r="QRO1314" s="1"/>
      <c r="QRP1314" s="1"/>
      <c r="QRQ1314" s="1"/>
      <c r="QRR1314" s="1"/>
      <c r="QRS1314" s="1"/>
      <c r="QRT1314" s="1"/>
      <c r="QRU1314" s="1"/>
      <c r="QRV1314" s="1"/>
      <c r="QRW1314" s="1"/>
      <c r="QRX1314" s="1"/>
      <c r="QRY1314" s="1"/>
      <c r="QRZ1314" s="1"/>
      <c r="QSA1314" s="1"/>
      <c r="QSB1314" s="1"/>
      <c r="QSC1314" s="1"/>
      <c r="QSD1314" s="1"/>
      <c r="QSE1314" s="1"/>
      <c r="QSF1314" s="1"/>
      <c r="QSG1314" s="1"/>
      <c r="QSH1314" s="1"/>
      <c r="QSI1314" s="1"/>
      <c r="QSJ1314" s="1"/>
      <c r="QSK1314" s="1"/>
      <c r="QSL1314" s="1"/>
      <c r="QSM1314" s="1"/>
      <c r="QSN1314" s="1"/>
      <c r="QSO1314" s="1"/>
      <c r="QSP1314" s="1"/>
      <c r="QSQ1314" s="1"/>
      <c r="QSR1314" s="1"/>
      <c r="QSS1314" s="1"/>
      <c r="QST1314" s="1"/>
      <c r="QSU1314" s="1"/>
      <c r="QSV1314" s="1"/>
      <c r="QSW1314" s="1"/>
      <c r="QSX1314" s="1"/>
      <c r="QSY1314" s="1"/>
      <c r="QSZ1314" s="1"/>
      <c r="QTA1314" s="1"/>
      <c r="QTB1314" s="1"/>
      <c r="QTC1314" s="1"/>
      <c r="QTD1314" s="1"/>
      <c r="QTE1314" s="1"/>
      <c r="QTF1314" s="1"/>
      <c r="QTG1314" s="1"/>
      <c r="QTH1314" s="1"/>
      <c r="QTI1314" s="1"/>
      <c r="QTJ1314" s="1"/>
      <c r="QTK1314" s="1"/>
      <c r="QTL1314" s="1"/>
      <c r="QTM1314" s="1"/>
      <c r="QTN1314" s="1"/>
      <c r="QTO1314" s="1"/>
      <c r="QTP1314" s="1"/>
      <c r="QTQ1314" s="1"/>
      <c r="QTR1314" s="1"/>
      <c r="QTS1314" s="1"/>
      <c r="QTT1314" s="1"/>
      <c r="QTU1314" s="1"/>
      <c r="QTV1314" s="1"/>
      <c r="QTW1314" s="1"/>
      <c r="QTX1314" s="1"/>
      <c r="QTY1314" s="1"/>
      <c r="QTZ1314" s="1"/>
      <c r="QUA1314" s="1"/>
      <c r="QUB1314" s="1"/>
      <c r="QUC1314" s="1"/>
      <c r="QUD1314" s="1"/>
      <c r="QUE1314" s="1"/>
      <c r="QUF1314" s="1"/>
      <c r="QUG1314" s="1"/>
      <c r="QUH1314" s="1"/>
      <c r="QUI1314" s="1"/>
      <c r="QUJ1314" s="1"/>
      <c r="QUK1314" s="1"/>
      <c r="QUL1314" s="1"/>
      <c r="QUM1314" s="1"/>
      <c r="QUN1314" s="1"/>
      <c r="QUO1314" s="1"/>
      <c r="QUP1314" s="1"/>
      <c r="QUQ1314" s="1"/>
      <c r="QUR1314" s="1"/>
      <c r="QUS1314" s="1"/>
      <c r="QUT1314" s="1"/>
      <c r="QUU1314" s="1"/>
      <c r="QUV1314" s="1"/>
      <c r="QUW1314" s="1"/>
      <c r="QUX1314" s="1"/>
      <c r="QUY1314" s="1"/>
      <c r="QUZ1314" s="1"/>
      <c r="QVA1314" s="1"/>
      <c r="QVB1314" s="1"/>
      <c r="QVC1314" s="1"/>
      <c r="QVD1314" s="1"/>
      <c r="QVE1314" s="1"/>
      <c r="QVF1314" s="1"/>
      <c r="QVG1314" s="1"/>
      <c r="QVH1314" s="1"/>
      <c r="QVI1314" s="1"/>
      <c r="QVJ1314" s="1"/>
      <c r="QVK1314" s="1"/>
      <c r="QVL1314" s="1"/>
      <c r="QVM1314" s="1"/>
      <c r="QVN1314" s="1"/>
      <c r="QVO1314" s="1"/>
      <c r="QVP1314" s="1"/>
      <c r="QVQ1314" s="1"/>
      <c r="QVR1314" s="1"/>
      <c r="QVS1314" s="1"/>
      <c r="QVT1314" s="1"/>
      <c r="QVU1314" s="1"/>
      <c r="QVV1314" s="1"/>
      <c r="QVW1314" s="1"/>
      <c r="QVX1314" s="1"/>
      <c r="QVY1314" s="1"/>
      <c r="QVZ1314" s="1"/>
      <c r="QWA1314" s="1"/>
      <c r="QWB1314" s="1"/>
      <c r="QWC1314" s="1"/>
      <c r="QWD1314" s="1"/>
      <c r="QWE1314" s="1"/>
      <c r="QWF1314" s="1"/>
      <c r="QWG1314" s="1"/>
      <c r="QWH1314" s="1"/>
      <c r="QWI1314" s="1"/>
      <c r="QWJ1314" s="1"/>
      <c r="QWK1314" s="1"/>
      <c r="QWL1314" s="1"/>
      <c r="QWM1314" s="1"/>
      <c r="QWN1314" s="1"/>
      <c r="QWO1314" s="1"/>
      <c r="QWP1314" s="1"/>
      <c r="QWQ1314" s="1"/>
      <c r="QWR1314" s="1"/>
      <c r="QWS1314" s="1"/>
      <c r="QWT1314" s="1"/>
      <c r="QWU1314" s="1"/>
      <c r="QWV1314" s="1"/>
      <c r="QWW1314" s="1"/>
      <c r="QWX1314" s="1"/>
      <c r="QWY1314" s="1"/>
      <c r="QWZ1314" s="1"/>
      <c r="QXA1314" s="1"/>
      <c r="QXB1314" s="1"/>
      <c r="QXC1314" s="1"/>
      <c r="QXD1314" s="1"/>
      <c r="QXE1314" s="1"/>
      <c r="QXF1314" s="1"/>
      <c r="QXG1314" s="1"/>
      <c r="QXH1314" s="1"/>
      <c r="QXI1314" s="1"/>
      <c r="QXJ1314" s="1"/>
      <c r="QXK1314" s="1"/>
      <c r="QXL1314" s="1"/>
      <c r="QXM1314" s="1"/>
      <c r="QXN1314" s="1"/>
      <c r="QXO1314" s="1"/>
      <c r="QXP1314" s="1"/>
      <c r="QXQ1314" s="1"/>
      <c r="QXR1314" s="1"/>
      <c r="QXS1314" s="1"/>
      <c r="QXT1314" s="1"/>
      <c r="QXU1314" s="1"/>
      <c r="QXV1314" s="1"/>
      <c r="QXW1314" s="1"/>
      <c r="QXX1314" s="1"/>
      <c r="QXY1314" s="1"/>
      <c r="QXZ1314" s="1"/>
      <c r="QYA1314" s="1"/>
      <c r="QYB1314" s="1"/>
      <c r="QYC1314" s="1"/>
      <c r="QYD1314" s="1"/>
      <c r="QYE1314" s="1"/>
      <c r="QYF1314" s="1"/>
      <c r="QYG1314" s="1"/>
      <c r="QYH1314" s="1"/>
      <c r="QYI1314" s="1"/>
      <c r="QYJ1314" s="1"/>
      <c r="QYK1314" s="1"/>
      <c r="QYL1314" s="1"/>
      <c r="QYM1314" s="1"/>
      <c r="QYN1314" s="1"/>
      <c r="QYO1314" s="1"/>
      <c r="QYP1314" s="1"/>
      <c r="QYQ1314" s="1"/>
      <c r="QYR1314" s="1"/>
      <c r="QYS1314" s="1"/>
      <c r="QYT1314" s="1"/>
      <c r="QYU1314" s="1"/>
      <c r="QYV1314" s="1"/>
      <c r="QYW1314" s="1"/>
      <c r="QYX1314" s="1"/>
      <c r="QYY1314" s="1"/>
      <c r="QYZ1314" s="1"/>
      <c r="QZA1314" s="1"/>
      <c r="QZB1314" s="1"/>
      <c r="QZC1314" s="1"/>
      <c r="QZD1314" s="1"/>
      <c r="QZE1314" s="1"/>
      <c r="QZF1314" s="1"/>
      <c r="QZG1314" s="1"/>
      <c r="QZH1314" s="1"/>
      <c r="QZI1314" s="1"/>
      <c r="QZJ1314" s="1"/>
      <c r="QZK1314" s="1"/>
      <c r="QZL1314" s="1"/>
      <c r="QZM1314" s="1"/>
      <c r="QZN1314" s="1"/>
      <c r="QZO1314" s="1"/>
      <c r="QZP1314" s="1"/>
      <c r="QZQ1314" s="1"/>
      <c r="QZR1314" s="1"/>
      <c r="QZS1314" s="1"/>
      <c r="QZT1314" s="1"/>
      <c r="QZU1314" s="1"/>
      <c r="QZV1314" s="1"/>
      <c r="QZW1314" s="1"/>
      <c r="QZX1314" s="1"/>
      <c r="QZY1314" s="1"/>
      <c r="QZZ1314" s="1"/>
      <c r="RAA1314" s="1"/>
      <c r="RAB1314" s="1"/>
      <c r="RAC1314" s="1"/>
      <c r="RAD1314" s="1"/>
      <c r="RAE1314" s="1"/>
      <c r="RAF1314" s="1"/>
      <c r="RAG1314" s="1"/>
      <c r="RAH1314" s="1"/>
      <c r="RAI1314" s="1"/>
      <c r="RAJ1314" s="1"/>
      <c r="RAK1314" s="1"/>
      <c r="RAL1314" s="1"/>
      <c r="RAM1314" s="1"/>
      <c r="RAN1314" s="1"/>
      <c r="RAO1314" s="1"/>
      <c r="RAP1314" s="1"/>
      <c r="RAQ1314" s="1"/>
      <c r="RAR1314" s="1"/>
      <c r="RAS1314" s="1"/>
      <c r="RAT1314" s="1"/>
      <c r="RAU1314" s="1"/>
      <c r="RAV1314" s="1"/>
      <c r="RAW1314" s="1"/>
      <c r="RAX1314" s="1"/>
      <c r="RAY1314" s="1"/>
      <c r="RAZ1314" s="1"/>
      <c r="RBA1314" s="1"/>
      <c r="RBB1314" s="1"/>
      <c r="RBC1314" s="1"/>
      <c r="RBD1314" s="1"/>
      <c r="RBE1314" s="1"/>
      <c r="RBF1314" s="1"/>
      <c r="RBG1314" s="1"/>
      <c r="RBH1314" s="1"/>
      <c r="RBI1314" s="1"/>
      <c r="RBJ1314" s="1"/>
      <c r="RBK1314" s="1"/>
      <c r="RBL1314" s="1"/>
      <c r="RBM1314" s="1"/>
      <c r="RBN1314" s="1"/>
      <c r="RBO1314" s="1"/>
      <c r="RBP1314" s="1"/>
      <c r="RBQ1314" s="1"/>
      <c r="RBR1314" s="1"/>
      <c r="RBS1314" s="1"/>
      <c r="RBT1314" s="1"/>
      <c r="RBU1314" s="1"/>
      <c r="RBV1314" s="1"/>
      <c r="RBW1314" s="1"/>
      <c r="RBX1314" s="1"/>
      <c r="RBY1314" s="1"/>
      <c r="RBZ1314" s="1"/>
      <c r="RCA1314" s="1"/>
      <c r="RCB1314" s="1"/>
      <c r="RCC1314" s="1"/>
      <c r="RCD1314" s="1"/>
      <c r="RCE1314" s="1"/>
      <c r="RCF1314" s="1"/>
      <c r="RCG1314" s="1"/>
      <c r="RCH1314" s="1"/>
      <c r="RCI1314" s="1"/>
      <c r="RCJ1314" s="1"/>
      <c r="RCK1314" s="1"/>
      <c r="RCL1314" s="1"/>
      <c r="RCM1314" s="1"/>
      <c r="RCN1314" s="1"/>
      <c r="RCO1314" s="1"/>
      <c r="RCP1314" s="1"/>
      <c r="RCQ1314" s="1"/>
      <c r="RCR1314" s="1"/>
      <c r="RCS1314" s="1"/>
      <c r="RCT1314" s="1"/>
      <c r="RCU1314" s="1"/>
      <c r="RCV1314" s="1"/>
      <c r="RCW1314" s="1"/>
      <c r="RCX1314" s="1"/>
      <c r="RCY1314" s="1"/>
      <c r="RCZ1314" s="1"/>
      <c r="RDA1314" s="1"/>
      <c r="RDB1314" s="1"/>
      <c r="RDC1314" s="1"/>
      <c r="RDD1314" s="1"/>
      <c r="RDE1314" s="1"/>
      <c r="RDF1314" s="1"/>
      <c r="RDG1314" s="1"/>
      <c r="RDH1314" s="1"/>
      <c r="RDI1314" s="1"/>
      <c r="RDJ1314" s="1"/>
      <c r="RDK1314" s="1"/>
      <c r="RDL1314" s="1"/>
      <c r="RDM1314" s="1"/>
      <c r="RDN1314" s="1"/>
      <c r="RDO1314" s="1"/>
      <c r="RDP1314" s="1"/>
      <c r="RDQ1314" s="1"/>
      <c r="RDR1314" s="1"/>
      <c r="RDS1314" s="1"/>
      <c r="RDT1314" s="1"/>
      <c r="RDU1314" s="1"/>
      <c r="RDV1314" s="1"/>
      <c r="RDW1314" s="1"/>
      <c r="RDX1314" s="1"/>
      <c r="RDY1314" s="1"/>
      <c r="RDZ1314" s="1"/>
      <c r="REA1314" s="1"/>
      <c r="REB1314" s="1"/>
      <c r="REC1314" s="1"/>
      <c r="RED1314" s="1"/>
      <c r="REE1314" s="1"/>
      <c r="REF1314" s="1"/>
      <c r="REG1314" s="1"/>
      <c r="REH1314" s="1"/>
      <c r="REI1314" s="1"/>
      <c r="REJ1314" s="1"/>
      <c r="REK1314" s="1"/>
      <c r="REL1314" s="1"/>
      <c r="REM1314" s="1"/>
      <c r="REN1314" s="1"/>
      <c r="REO1314" s="1"/>
      <c r="REP1314" s="1"/>
      <c r="REQ1314" s="1"/>
      <c r="RER1314" s="1"/>
      <c r="RES1314" s="1"/>
      <c r="RET1314" s="1"/>
      <c r="REU1314" s="1"/>
      <c r="REV1314" s="1"/>
      <c r="REW1314" s="1"/>
      <c r="REX1314" s="1"/>
      <c r="REY1314" s="1"/>
      <c r="REZ1314" s="1"/>
      <c r="RFA1314" s="1"/>
      <c r="RFB1314" s="1"/>
      <c r="RFC1314" s="1"/>
      <c r="RFD1314" s="1"/>
      <c r="RFE1314" s="1"/>
      <c r="RFF1314" s="1"/>
      <c r="RFG1314" s="1"/>
      <c r="RFH1314" s="1"/>
      <c r="RFI1314" s="1"/>
      <c r="RFJ1314" s="1"/>
      <c r="RFK1314" s="1"/>
      <c r="RFL1314" s="1"/>
      <c r="RFM1314" s="1"/>
      <c r="RFN1314" s="1"/>
      <c r="RFO1314" s="1"/>
      <c r="RFP1314" s="1"/>
      <c r="RFQ1314" s="1"/>
      <c r="RFR1314" s="1"/>
      <c r="RFS1314" s="1"/>
      <c r="RFT1314" s="1"/>
      <c r="RFU1314" s="1"/>
      <c r="RFV1314" s="1"/>
      <c r="RFW1314" s="1"/>
      <c r="RFX1314" s="1"/>
      <c r="RFY1314" s="1"/>
      <c r="RFZ1314" s="1"/>
      <c r="RGA1314" s="1"/>
      <c r="RGB1314" s="1"/>
      <c r="RGC1314" s="1"/>
      <c r="RGD1314" s="1"/>
      <c r="RGE1314" s="1"/>
      <c r="RGF1314" s="1"/>
      <c r="RGG1314" s="1"/>
      <c r="RGH1314" s="1"/>
      <c r="RGI1314" s="1"/>
      <c r="RGJ1314" s="1"/>
      <c r="RGK1314" s="1"/>
      <c r="RGL1314" s="1"/>
      <c r="RGM1314" s="1"/>
      <c r="RGN1314" s="1"/>
      <c r="RGO1314" s="1"/>
      <c r="RGP1314" s="1"/>
      <c r="RGQ1314" s="1"/>
      <c r="RGR1314" s="1"/>
      <c r="RGS1314" s="1"/>
      <c r="RGT1314" s="1"/>
      <c r="RGU1314" s="1"/>
      <c r="RGV1314" s="1"/>
      <c r="RGW1314" s="1"/>
      <c r="RGX1314" s="1"/>
      <c r="RGY1314" s="1"/>
      <c r="RGZ1314" s="1"/>
      <c r="RHA1314" s="1"/>
      <c r="RHB1314" s="1"/>
      <c r="RHC1314" s="1"/>
      <c r="RHD1314" s="1"/>
      <c r="RHE1314" s="1"/>
      <c r="RHF1314" s="1"/>
      <c r="RHG1314" s="1"/>
      <c r="RHH1314" s="1"/>
      <c r="RHI1314" s="1"/>
      <c r="RHJ1314" s="1"/>
      <c r="RHK1314" s="1"/>
      <c r="RHL1314" s="1"/>
      <c r="RHM1314" s="1"/>
      <c r="RHN1314" s="1"/>
      <c r="RHO1314" s="1"/>
      <c r="RHP1314" s="1"/>
      <c r="RHQ1314" s="1"/>
      <c r="RHR1314" s="1"/>
      <c r="RHS1314" s="1"/>
      <c r="RHT1314" s="1"/>
      <c r="RHU1314" s="1"/>
      <c r="RHV1314" s="1"/>
      <c r="RHW1314" s="1"/>
      <c r="RHX1314" s="1"/>
      <c r="RHY1314" s="1"/>
      <c r="RHZ1314" s="1"/>
      <c r="RIA1314" s="1"/>
      <c r="RIB1314" s="1"/>
      <c r="RIC1314" s="1"/>
      <c r="RID1314" s="1"/>
      <c r="RIE1314" s="1"/>
      <c r="RIF1314" s="1"/>
      <c r="RIG1314" s="1"/>
      <c r="RIH1314" s="1"/>
      <c r="RII1314" s="1"/>
      <c r="RIJ1314" s="1"/>
      <c r="RIK1314" s="1"/>
      <c r="RIL1314" s="1"/>
      <c r="RIM1314" s="1"/>
      <c r="RIN1314" s="1"/>
      <c r="RIO1314" s="1"/>
      <c r="RIP1314" s="1"/>
      <c r="RIQ1314" s="1"/>
      <c r="RIR1314" s="1"/>
      <c r="RIS1314" s="1"/>
      <c r="RIT1314" s="1"/>
      <c r="RIU1314" s="1"/>
      <c r="RIV1314" s="1"/>
      <c r="RIW1314" s="1"/>
      <c r="RIX1314" s="1"/>
      <c r="RIY1314" s="1"/>
      <c r="RIZ1314" s="1"/>
      <c r="RJA1314" s="1"/>
      <c r="RJB1314" s="1"/>
      <c r="RJC1314" s="1"/>
      <c r="RJD1314" s="1"/>
      <c r="RJE1314" s="1"/>
      <c r="RJF1314" s="1"/>
      <c r="RJG1314" s="1"/>
      <c r="RJH1314" s="1"/>
      <c r="RJI1314" s="1"/>
      <c r="RJJ1314" s="1"/>
      <c r="RJK1314" s="1"/>
      <c r="RJL1314" s="1"/>
      <c r="RJM1314" s="1"/>
      <c r="RJN1314" s="1"/>
      <c r="RJO1314" s="1"/>
      <c r="RJP1314" s="1"/>
      <c r="RJQ1314" s="1"/>
      <c r="RJR1314" s="1"/>
      <c r="RJS1314" s="1"/>
      <c r="RJT1314" s="1"/>
      <c r="RJU1314" s="1"/>
      <c r="RJV1314" s="1"/>
      <c r="RJW1314" s="1"/>
      <c r="RJX1314" s="1"/>
      <c r="RJY1314" s="1"/>
      <c r="RJZ1314" s="1"/>
      <c r="RKA1314" s="1"/>
      <c r="RKB1314" s="1"/>
      <c r="RKC1314" s="1"/>
      <c r="RKD1314" s="1"/>
      <c r="RKE1314" s="1"/>
      <c r="RKF1314" s="1"/>
      <c r="RKG1314" s="1"/>
      <c r="RKH1314" s="1"/>
      <c r="RKI1314" s="1"/>
      <c r="RKJ1314" s="1"/>
      <c r="RKK1314" s="1"/>
      <c r="RKL1314" s="1"/>
      <c r="RKM1314" s="1"/>
      <c r="RKN1314" s="1"/>
      <c r="RKO1314" s="1"/>
      <c r="RKP1314" s="1"/>
      <c r="RKQ1314" s="1"/>
      <c r="RKR1314" s="1"/>
      <c r="RKS1314" s="1"/>
      <c r="RKT1314" s="1"/>
      <c r="RKU1314" s="1"/>
      <c r="RKV1314" s="1"/>
      <c r="RKW1314" s="1"/>
      <c r="RKX1314" s="1"/>
      <c r="RKY1314" s="1"/>
      <c r="RKZ1314" s="1"/>
      <c r="RLA1314" s="1"/>
      <c r="RLB1314" s="1"/>
      <c r="RLC1314" s="1"/>
      <c r="RLD1314" s="1"/>
      <c r="RLE1314" s="1"/>
      <c r="RLF1314" s="1"/>
      <c r="RLG1314" s="1"/>
      <c r="RLH1314" s="1"/>
      <c r="RLI1314" s="1"/>
      <c r="RLJ1314" s="1"/>
      <c r="RLK1314" s="1"/>
      <c r="RLL1314" s="1"/>
      <c r="RLM1314" s="1"/>
      <c r="RLN1314" s="1"/>
      <c r="RLO1314" s="1"/>
      <c r="RLP1314" s="1"/>
      <c r="RLQ1314" s="1"/>
      <c r="RLR1314" s="1"/>
      <c r="RLS1314" s="1"/>
      <c r="RLT1314" s="1"/>
      <c r="RLU1314" s="1"/>
      <c r="RLV1314" s="1"/>
      <c r="RLW1314" s="1"/>
      <c r="RLX1314" s="1"/>
      <c r="RLY1314" s="1"/>
      <c r="RLZ1314" s="1"/>
      <c r="RMA1314" s="1"/>
      <c r="RMB1314" s="1"/>
      <c r="RMC1314" s="1"/>
      <c r="RMD1314" s="1"/>
      <c r="RME1314" s="1"/>
      <c r="RMF1314" s="1"/>
      <c r="RMG1314" s="1"/>
      <c r="RMH1314" s="1"/>
      <c r="RMI1314" s="1"/>
      <c r="RMJ1314" s="1"/>
      <c r="RMK1314" s="1"/>
      <c r="RML1314" s="1"/>
      <c r="RMM1314" s="1"/>
      <c r="RMN1314" s="1"/>
      <c r="RMO1314" s="1"/>
      <c r="RMP1314" s="1"/>
      <c r="RMQ1314" s="1"/>
      <c r="RMR1314" s="1"/>
      <c r="RMS1314" s="1"/>
      <c r="RMT1314" s="1"/>
      <c r="RMU1314" s="1"/>
      <c r="RMV1314" s="1"/>
      <c r="RMW1314" s="1"/>
      <c r="RMX1314" s="1"/>
      <c r="RMY1314" s="1"/>
      <c r="RMZ1314" s="1"/>
      <c r="RNA1314" s="1"/>
      <c r="RNB1314" s="1"/>
      <c r="RNC1314" s="1"/>
      <c r="RND1314" s="1"/>
      <c r="RNE1314" s="1"/>
      <c r="RNF1314" s="1"/>
      <c r="RNG1314" s="1"/>
      <c r="RNH1314" s="1"/>
      <c r="RNI1314" s="1"/>
      <c r="RNJ1314" s="1"/>
      <c r="RNK1314" s="1"/>
      <c r="RNL1314" s="1"/>
      <c r="RNM1314" s="1"/>
      <c r="RNN1314" s="1"/>
      <c r="RNO1314" s="1"/>
      <c r="RNP1314" s="1"/>
      <c r="RNQ1314" s="1"/>
      <c r="RNR1314" s="1"/>
      <c r="RNS1314" s="1"/>
      <c r="RNT1314" s="1"/>
      <c r="RNU1314" s="1"/>
      <c r="RNV1314" s="1"/>
      <c r="RNW1314" s="1"/>
      <c r="RNX1314" s="1"/>
      <c r="RNY1314" s="1"/>
      <c r="RNZ1314" s="1"/>
      <c r="ROA1314" s="1"/>
      <c r="ROB1314" s="1"/>
      <c r="ROC1314" s="1"/>
      <c r="ROD1314" s="1"/>
      <c r="ROE1314" s="1"/>
      <c r="ROF1314" s="1"/>
      <c r="ROG1314" s="1"/>
      <c r="ROH1314" s="1"/>
      <c r="ROI1314" s="1"/>
      <c r="ROJ1314" s="1"/>
      <c r="ROK1314" s="1"/>
      <c r="ROL1314" s="1"/>
      <c r="ROM1314" s="1"/>
      <c r="RON1314" s="1"/>
      <c r="ROO1314" s="1"/>
      <c r="ROP1314" s="1"/>
      <c r="ROQ1314" s="1"/>
      <c r="ROR1314" s="1"/>
      <c r="ROS1314" s="1"/>
      <c r="ROT1314" s="1"/>
      <c r="ROU1314" s="1"/>
      <c r="ROV1314" s="1"/>
      <c r="ROW1314" s="1"/>
      <c r="ROX1314" s="1"/>
      <c r="ROY1314" s="1"/>
      <c r="ROZ1314" s="1"/>
      <c r="RPA1314" s="1"/>
      <c r="RPB1314" s="1"/>
      <c r="RPC1314" s="1"/>
      <c r="RPD1314" s="1"/>
      <c r="RPE1314" s="1"/>
      <c r="RPF1314" s="1"/>
      <c r="RPG1314" s="1"/>
      <c r="RPH1314" s="1"/>
      <c r="RPI1314" s="1"/>
      <c r="RPJ1314" s="1"/>
      <c r="RPK1314" s="1"/>
      <c r="RPL1314" s="1"/>
      <c r="RPM1314" s="1"/>
      <c r="RPN1314" s="1"/>
      <c r="RPO1314" s="1"/>
      <c r="RPP1314" s="1"/>
      <c r="RPQ1314" s="1"/>
      <c r="RPR1314" s="1"/>
      <c r="RPS1314" s="1"/>
      <c r="RPT1314" s="1"/>
      <c r="RPU1314" s="1"/>
      <c r="RPV1314" s="1"/>
      <c r="RPW1314" s="1"/>
      <c r="RPX1314" s="1"/>
      <c r="RPY1314" s="1"/>
      <c r="RPZ1314" s="1"/>
      <c r="RQA1314" s="1"/>
      <c r="RQB1314" s="1"/>
      <c r="RQC1314" s="1"/>
      <c r="RQD1314" s="1"/>
      <c r="RQE1314" s="1"/>
      <c r="RQF1314" s="1"/>
      <c r="RQG1314" s="1"/>
      <c r="RQH1314" s="1"/>
      <c r="RQI1314" s="1"/>
      <c r="RQJ1314" s="1"/>
      <c r="RQK1314" s="1"/>
      <c r="RQL1314" s="1"/>
      <c r="RQM1314" s="1"/>
      <c r="RQN1314" s="1"/>
      <c r="RQO1314" s="1"/>
      <c r="RQP1314" s="1"/>
      <c r="RQQ1314" s="1"/>
      <c r="RQR1314" s="1"/>
      <c r="RQS1314" s="1"/>
      <c r="RQT1314" s="1"/>
      <c r="RQU1314" s="1"/>
      <c r="RQV1314" s="1"/>
      <c r="RQW1314" s="1"/>
      <c r="RQX1314" s="1"/>
      <c r="RQY1314" s="1"/>
      <c r="RQZ1314" s="1"/>
      <c r="RRA1314" s="1"/>
      <c r="RRB1314" s="1"/>
      <c r="RRC1314" s="1"/>
      <c r="RRD1314" s="1"/>
      <c r="RRE1314" s="1"/>
      <c r="RRF1314" s="1"/>
      <c r="RRG1314" s="1"/>
      <c r="RRH1314" s="1"/>
      <c r="RRI1314" s="1"/>
      <c r="RRJ1314" s="1"/>
      <c r="RRK1314" s="1"/>
      <c r="RRL1314" s="1"/>
      <c r="RRM1314" s="1"/>
      <c r="RRN1314" s="1"/>
      <c r="RRO1314" s="1"/>
      <c r="RRP1314" s="1"/>
      <c r="RRQ1314" s="1"/>
      <c r="RRR1314" s="1"/>
      <c r="RRS1314" s="1"/>
      <c r="RRT1314" s="1"/>
      <c r="RRU1314" s="1"/>
      <c r="RRV1314" s="1"/>
      <c r="RRW1314" s="1"/>
      <c r="RRX1314" s="1"/>
      <c r="RRY1314" s="1"/>
      <c r="RRZ1314" s="1"/>
      <c r="RSA1314" s="1"/>
      <c r="RSB1314" s="1"/>
      <c r="RSC1314" s="1"/>
      <c r="RSD1314" s="1"/>
      <c r="RSE1314" s="1"/>
      <c r="RSF1314" s="1"/>
      <c r="RSG1314" s="1"/>
      <c r="RSH1314" s="1"/>
      <c r="RSI1314" s="1"/>
      <c r="RSJ1314" s="1"/>
      <c r="RSK1314" s="1"/>
      <c r="RSL1314" s="1"/>
      <c r="RSM1314" s="1"/>
      <c r="RSN1314" s="1"/>
      <c r="RSO1314" s="1"/>
      <c r="RSP1314" s="1"/>
      <c r="RSQ1314" s="1"/>
      <c r="RSR1314" s="1"/>
      <c r="RSS1314" s="1"/>
      <c r="RST1314" s="1"/>
      <c r="RSU1314" s="1"/>
      <c r="RSV1314" s="1"/>
      <c r="RSW1314" s="1"/>
      <c r="RSX1314" s="1"/>
      <c r="RSY1314" s="1"/>
      <c r="RSZ1314" s="1"/>
      <c r="RTA1314" s="1"/>
      <c r="RTB1314" s="1"/>
      <c r="RTC1314" s="1"/>
      <c r="RTD1314" s="1"/>
      <c r="RTE1314" s="1"/>
      <c r="RTF1314" s="1"/>
      <c r="RTG1314" s="1"/>
      <c r="RTH1314" s="1"/>
      <c r="RTI1314" s="1"/>
      <c r="RTJ1314" s="1"/>
      <c r="RTK1314" s="1"/>
      <c r="RTL1314" s="1"/>
      <c r="RTM1314" s="1"/>
      <c r="RTN1314" s="1"/>
      <c r="RTO1314" s="1"/>
      <c r="RTP1314" s="1"/>
      <c r="RTQ1314" s="1"/>
      <c r="RTR1314" s="1"/>
      <c r="RTS1314" s="1"/>
      <c r="RTT1314" s="1"/>
      <c r="RTU1314" s="1"/>
      <c r="RTV1314" s="1"/>
      <c r="RTW1314" s="1"/>
      <c r="RTX1314" s="1"/>
      <c r="RTY1314" s="1"/>
      <c r="RTZ1314" s="1"/>
      <c r="RUA1314" s="1"/>
      <c r="RUB1314" s="1"/>
      <c r="RUC1314" s="1"/>
      <c r="RUD1314" s="1"/>
      <c r="RUE1314" s="1"/>
      <c r="RUF1314" s="1"/>
      <c r="RUG1314" s="1"/>
      <c r="RUH1314" s="1"/>
      <c r="RUI1314" s="1"/>
      <c r="RUJ1314" s="1"/>
      <c r="RUK1314" s="1"/>
      <c r="RUL1314" s="1"/>
      <c r="RUM1314" s="1"/>
      <c r="RUN1314" s="1"/>
      <c r="RUO1314" s="1"/>
      <c r="RUP1314" s="1"/>
      <c r="RUQ1314" s="1"/>
      <c r="RUR1314" s="1"/>
      <c r="RUS1314" s="1"/>
      <c r="RUT1314" s="1"/>
      <c r="RUU1314" s="1"/>
      <c r="RUV1314" s="1"/>
      <c r="RUW1314" s="1"/>
      <c r="RUX1314" s="1"/>
      <c r="RUY1314" s="1"/>
      <c r="RUZ1314" s="1"/>
      <c r="RVA1314" s="1"/>
      <c r="RVB1314" s="1"/>
      <c r="RVC1314" s="1"/>
      <c r="RVD1314" s="1"/>
      <c r="RVE1314" s="1"/>
      <c r="RVF1314" s="1"/>
      <c r="RVG1314" s="1"/>
      <c r="RVH1314" s="1"/>
      <c r="RVI1314" s="1"/>
      <c r="RVJ1314" s="1"/>
      <c r="RVK1314" s="1"/>
      <c r="RVL1314" s="1"/>
      <c r="RVM1314" s="1"/>
      <c r="RVN1314" s="1"/>
      <c r="RVO1314" s="1"/>
      <c r="RVP1314" s="1"/>
      <c r="RVQ1314" s="1"/>
      <c r="RVR1314" s="1"/>
      <c r="RVS1314" s="1"/>
      <c r="RVT1314" s="1"/>
      <c r="RVU1314" s="1"/>
      <c r="RVV1314" s="1"/>
      <c r="RVW1314" s="1"/>
      <c r="RVX1314" s="1"/>
      <c r="RVY1314" s="1"/>
      <c r="RVZ1314" s="1"/>
      <c r="RWA1314" s="1"/>
      <c r="RWB1314" s="1"/>
      <c r="RWC1314" s="1"/>
      <c r="RWD1314" s="1"/>
      <c r="RWE1314" s="1"/>
      <c r="RWF1314" s="1"/>
      <c r="RWG1314" s="1"/>
      <c r="RWH1314" s="1"/>
      <c r="RWI1314" s="1"/>
      <c r="RWJ1314" s="1"/>
      <c r="RWK1314" s="1"/>
      <c r="RWL1314" s="1"/>
      <c r="RWM1314" s="1"/>
      <c r="RWN1314" s="1"/>
      <c r="RWO1314" s="1"/>
      <c r="RWP1314" s="1"/>
      <c r="RWQ1314" s="1"/>
      <c r="RWR1314" s="1"/>
      <c r="RWS1314" s="1"/>
      <c r="RWT1314" s="1"/>
      <c r="RWU1314" s="1"/>
      <c r="RWV1314" s="1"/>
      <c r="RWW1314" s="1"/>
      <c r="RWX1314" s="1"/>
      <c r="RWY1314" s="1"/>
      <c r="RWZ1314" s="1"/>
      <c r="RXA1314" s="1"/>
      <c r="RXB1314" s="1"/>
      <c r="RXC1314" s="1"/>
      <c r="RXD1314" s="1"/>
      <c r="RXE1314" s="1"/>
      <c r="RXF1314" s="1"/>
      <c r="RXG1314" s="1"/>
      <c r="RXH1314" s="1"/>
      <c r="RXI1314" s="1"/>
      <c r="RXJ1314" s="1"/>
      <c r="RXK1314" s="1"/>
      <c r="RXL1314" s="1"/>
      <c r="RXM1314" s="1"/>
      <c r="RXN1314" s="1"/>
      <c r="RXO1314" s="1"/>
      <c r="RXP1314" s="1"/>
      <c r="RXQ1314" s="1"/>
      <c r="RXR1314" s="1"/>
      <c r="RXS1314" s="1"/>
      <c r="RXT1314" s="1"/>
      <c r="RXU1314" s="1"/>
      <c r="RXV1314" s="1"/>
      <c r="RXW1314" s="1"/>
      <c r="RXX1314" s="1"/>
      <c r="RXY1314" s="1"/>
      <c r="RXZ1314" s="1"/>
      <c r="RYA1314" s="1"/>
      <c r="RYB1314" s="1"/>
      <c r="RYC1314" s="1"/>
      <c r="RYD1314" s="1"/>
      <c r="RYE1314" s="1"/>
      <c r="RYF1314" s="1"/>
      <c r="RYG1314" s="1"/>
      <c r="RYH1314" s="1"/>
      <c r="RYI1314" s="1"/>
      <c r="RYJ1314" s="1"/>
      <c r="RYK1314" s="1"/>
      <c r="RYL1314" s="1"/>
      <c r="RYM1314" s="1"/>
      <c r="RYN1314" s="1"/>
      <c r="RYO1314" s="1"/>
      <c r="RYP1314" s="1"/>
      <c r="RYQ1314" s="1"/>
      <c r="RYR1314" s="1"/>
      <c r="RYS1314" s="1"/>
      <c r="RYT1314" s="1"/>
      <c r="RYU1314" s="1"/>
      <c r="RYV1314" s="1"/>
      <c r="RYW1314" s="1"/>
      <c r="RYX1314" s="1"/>
      <c r="RYY1314" s="1"/>
      <c r="RYZ1314" s="1"/>
      <c r="RZA1314" s="1"/>
      <c r="RZB1314" s="1"/>
      <c r="RZC1314" s="1"/>
      <c r="RZD1314" s="1"/>
      <c r="RZE1314" s="1"/>
      <c r="RZF1314" s="1"/>
      <c r="RZG1314" s="1"/>
      <c r="RZH1314" s="1"/>
      <c r="RZI1314" s="1"/>
      <c r="RZJ1314" s="1"/>
      <c r="RZK1314" s="1"/>
      <c r="RZL1314" s="1"/>
      <c r="RZM1314" s="1"/>
      <c r="RZN1314" s="1"/>
      <c r="RZO1314" s="1"/>
      <c r="RZP1314" s="1"/>
      <c r="RZQ1314" s="1"/>
      <c r="RZR1314" s="1"/>
      <c r="RZS1314" s="1"/>
      <c r="RZT1314" s="1"/>
      <c r="RZU1314" s="1"/>
      <c r="RZV1314" s="1"/>
      <c r="RZW1314" s="1"/>
      <c r="RZX1314" s="1"/>
      <c r="RZY1314" s="1"/>
      <c r="RZZ1314" s="1"/>
      <c r="SAA1314" s="1"/>
      <c r="SAB1314" s="1"/>
      <c r="SAC1314" s="1"/>
      <c r="SAD1314" s="1"/>
      <c r="SAE1314" s="1"/>
      <c r="SAF1314" s="1"/>
      <c r="SAG1314" s="1"/>
      <c r="SAH1314" s="1"/>
      <c r="SAI1314" s="1"/>
      <c r="SAJ1314" s="1"/>
      <c r="SAK1314" s="1"/>
      <c r="SAL1314" s="1"/>
      <c r="SAM1314" s="1"/>
      <c r="SAN1314" s="1"/>
      <c r="SAO1314" s="1"/>
      <c r="SAP1314" s="1"/>
      <c r="SAQ1314" s="1"/>
      <c r="SAR1314" s="1"/>
      <c r="SAS1314" s="1"/>
      <c r="SAT1314" s="1"/>
      <c r="SAU1314" s="1"/>
      <c r="SAV1314" s="1"/>
      <c r="SAW1314" s="1"/>
      <c r="SAX1314" s="1"/>
      <c r="SAY1314" s="1"/>
      <c r="SAZ1314" s="1"/>
      <c r="SBA1314" s="1"/>
      <c r="SBB1314" s="1"/>
      <c r="SBC1314" s="1"/>
      <c r="SBD1314" s="1"/>
      <c r="SBE1314" s="1"/>
      <c r="SBF1314" s="1"/>
      <c r="SBG1314" s="1"/>
      <c r="SBH1314" s="1"/>
      <c r="SBI1314" s="1"/>
      <c r="SBJ1314" s="1"/>
      <c r="SBK1314" s="1"/>
      <c r="SBL1314" s="1"/>
      <c r="SBM1314" s="1"/>
      <c r="SBN1314" s="1"/>
      <c r="SBO1314" s="1"/>
      <c r="SBP1314" s="1"/>
      <c r="SBQ1314" s="1"/>
      <c r="SBR1314" s="1"/>
      <c r="SBS1314" s="1"/>
      <c r="SBT1314" s="1"/>
      <c r="SBU1314" s="1"/>
      <c r="SBV1314" s="1"/>
      <c r="SBW1314" s="1"/>
      <c r="SBX1314" s="1"/>
      <c r="SBY1314" s="1"/>
      <c r="SBZ1314" s="1"/>
      <c r="SCA1314" s="1"/>
      <c r="SCB1314" s="1"/>
      <c r="SCC1314" s="1"/>
      <c r="SCD1314" s="1"/>
      <c r="SCE1314" s="1"/>
      <c r="SCF1314" s="1"/>
      <c r="SCG1314" s="1"/>
      <c r="SCH1314" s="1"/>
      <c r="SCI1314" s="1"/>
      <c r="SCJ1314" s="1"/>
      <c r="SCK1314" s="1"/>
      <c r="SCL1314" s="1"/>
      <c r="SCM1314" s="1"/>
      <c r="SCN1314" s="1"/>
      <c r="SCO1314" s="1"/>
      <c r="SCP1314" s="1"/>
      <c r="SCQ1314" s="1"/>
      <c r="SCR1314" s="1"/>
      <c r="SCS1314" s="1"/>
      <c r="SCT1314" s="1"/>
      <c r="SCU1314" s="1"/>
      <c r="SCV1314" s="1"/>
      <c r="SCW1314" s="1"/>
      <c r="SCX1314" s="1"/>
      <c r="SCY1314" s="1"/>
      <c r="SCZ1314" s="1"/>
      <c r="SDA1314" s="1"/>
      <c r="SDB1314" s="1"/>
      <c r="SDC1314" s="1"/>
      <c r="SDD1314" s="1"/>
      <c r="SDE1314" s="1"/>
      <c r="SDF1314" s="1"/>
      <c r="SDG1314" s="1"/>
      <c r="SDH1314" s="1"/>
      <c r="SDI1314" s="1"/>
      <c r="SDJ1314" s="1"/>
      <c r="SDK1314" s="1"/>
      <c r="SDL1314" s="1"/>
      <c r="SDM1314" s="1"/>
      <c r="SDN1314" s="1"/>
      <c r="SDO1314" s="1"/>
      <c r="SDP1314" s="1"/>
      <c r="SDQ1314" s="1"/>
      <c r="SDR1314" s="1"/>
      <c r="SDS1314" s="1"/>
      <c r="SDT1314" s="1"/>
      <c r="SDU1314" s="1"/>
      <c r="SDV1314" s="1"/>
      <c r="SDW1314" s="1"/>
      <c r="SDX1314" s="1"/>
      <c r="SDY1314" s="1"/>
      <c r="SDZ1314" s="1"/>
      <c r="SEA1314" s="1"/>
      <c r="SEB1314" s="1"/>
      <c r="SEC1314" s="1"/>
      <c r="SED1314" s="1"/>
      <c r="SEE1314" s="1"/>
      <c r="SEF1314" s="1"/>
      <c r="SEG1314" s="1"/>
      <c r="SEH1314" s="1"/>
      <c r="SEI1314" s="1"/>
      <c r="SEJ1314" s="1"/>
      <c r="SEK1314" s="1"/>
      <c r="SEL1314" s="1"/>
      <c r="SEM1314" s="1"/>
      <c r="SEN1314" s="1"/>
      <c r="SEO1314" s="1"/>
      <c r="SEP1314" s="1"/>
      <c r="SEQ1314" s="1"/>
      <c r="SER1314" s="1"/>
      <c r="SES1314" s="1"/>
      <c r="SET1314" s="1"/>
      <c r="SEU1314" s="1"/>
      <c r="SEV1314" s="1"/>
      <c r="SEW1314" s="1"/>
      <c r="SEX1314" s="1"/>
      <c r="SEY1314" s="1"/>
      <c r="SEZ1314" s="1"/>
      <c r="SFA1314" s="1"/>
      <c r="SFB1314" s="1"/>
      <c r="SFC1314" s="1"/>
      <c r="SFD1314" s="1"/>
      <c r="SFE1314" s="1"/>
      <c r="SFF1314" s="1"/>
      <c r="SFG1314" s="1"/>
      <c r="SFH1314" s="1"/>
      <c r="SFI1314" s="1"/>
      <c r="SFJ1314" s="1"/>
      <c r="SFK1314" s="1"/>
      <c r="SFL1314" s="1"/>
      <c r="SFM1314" s="1"/>
      <c r="SFN1314" s="1"/>
      <c r="SFO1314" s="1"/>
      <c r="SFP1314" s="1"/>
      <c r="SFQ1314" s="1"/>
      <c r="SFR1314" s="1"/>
      <c r="SFS1314" s="1"/>
      <c r="SFT1314" s="1"/>
      <c r="SFU1314" s="1"/>
      <c r="SFV1314" s="1"/>
      <c r="SFW1314" s="1"/>
      <c r="SFX1314" s="1"/>
      <c r="SFY1314" s="1"/>
      <c r="SFZ1314" s="1"/>
      <c r="SGA1314" s="1"/>
      <c r="SGB1314" s="1"/>
      <c r="SGC1314" s="1"/>
      <c r="SGD1314" s="1"/>
      <c r="SGE1314" s="1"/>
      <c r="SGF1314" s="1"/>
      <c r="SGG1314" s="1"/>
      <c r="SGH1314" s="1"/>
      <c r="SGI1314" s="1"/>
      <c r="SGJ1314" s="1"/>
      <c r="SGK1314" s="1"/>
      <c r="SGL1314" s="1"/>
      <c r="SGM1314" s="1"/>
      <c r="SGN1314" s="1"/>
      <c r="SGO1314" s="1"/>
      <c r="SGP1314" s="1"/>
      <c r="SGQ1314" s="1"/>
      <c r="SGR1314" s="1"/>
      <c r="SGS1314" s="1"/>
      <c r="SGT1314" s="1"/>
      <c r="SGU1314" s="1"/>
      <c r="SGV1314" s="1"/>
      <c r="SGW1314" s="1"/>
      <c r="SGX1314" s="1"/>
      <c r="SGY1314" s="1"/>
      <c r="SGZ1314" s="1"/>
      <c r="SHA1314" s="1"/>
      <c r="SHB1314" s="1"/>
      <c r="SHC1314" s="1"/>
      <c r="SHD1314" s="1"/>
      <c r="SHE1314" s="1"/>
      <c r="SHF1314" s="1"/>
      <c r="SHG1314" s="1"/>
      <c r="SHH1314" s="1"/>
      <c r="SHI1314" s="1"/>
      <c r="SHJ1314" s="1"/>
      <c r="SHK1314" s="1"/>
      <c r="SHL1314" s="1"/>
      <c r="SHM1314" s="1"/>
      <c r="SHN1314" s="1"/>
      <c r="SHO1314" s="1"/>
      <c r="SHP1314" s="1"/>
      <c r="SHQ1314" s="1"/>
      <c r="SHR1314" s="1"/>
      <c r="SHS1314" s="1"/>
      <c r="SHT1314" s="1"/>
      <c r="SHU1314" s="1"/>
      <c r="SHV1314" s="1"/>
      <c r="SHW1314" s="1"/>
      <c r="SHX1314" s="1"/>
      <c r="SHY1314" s="1"/>
      <c r="SHZ1314" s="1"/>
      <c r="SIA1314" s="1"/>
      <c r="SIB1314" s="1"/>
      <c r="SIC1314" s="1"/>
      <c r="SID1314" s="1"/>
      <c r="SIE1314" s="1"/>
      <c r="SIF1314" s="1"/>
      <c r="SIG1314" s="1"/>
      <c r="SIH1314" s="1"/>
      <c r="SII1314" s="1"/>
      <c r="SIJ1314" s="1"/>
      <c r="SIK1314" s="1"/>
      <c r="SIL1314" s="1"/>
      <c r="SIM1314" s="1"/>
      <c r="SIN1314" s="1"/>
      <c r="SIO1314" s="1"/>
      <c r="SIP1314" s="1"/>
      <c r="SIQ1314" s="1"/>
      <c r="SIR1314" s="1"/>
      <c r="SIS1314" s="1"/>
      <c r="SIT1314" s="1"/>
      <c r="SIU1314" s="1"/>
      <c r="SIV1314" s="1"/>
      <c r="SIW1314" s="1"/>
      <c r="SIX1314" s="1"/>
      <c r="SIY1314" s="1"/>
      <c r="SIZ1314" s="1"/>
      <c r="SJA1314" s="1"/>
      <c r="SJB1314" s="1"/>
      <c r="SJC1314" s="1"/>
      <c r="SJD1314" s="1"/>
      <c r="SJE1314" s="1"/>
      <c r="SJF1314" s="1"/>
      <c r="SJG1314" s="1"/>
      <c r="SJH1314" s="1"/>
      <c r="SJI1314" s="1"/>
      <c r="SJJ1314" s="1"/>
      <c r="SJK1314" s="1"/>
      <c r="SJL1314" s="1"/>
      <c r="SJM1314" s="1"/>
      <c r="SJN1314" s="1"/>
      <c r="SJO1314" s="1"/>
      <c r="SJP1314" s="1"/>
      <c r="SJQ1314" s="1"/>
      <c r="SJR1314" s="1"/>
      <c r="SJS1314" s="1"/>
      <c r="SJT1314" s="1"/>
      <c r="SJU1314" s="1"/>
      <c r="SJV1314" s="1"/>
      <c r="SJW1314" s="1"/>
      <c r="SJX1314" s="1"/>
      <c r="SJY1314" s="1"/>
      <c r="SJZ1314" s="1"/>
      <c r="SKA1314" s="1"/>
      <c r="SKB1314" s="1"/>
      <c r="SKC1314" s="1"/>
      <c r="SKD1314" s="1"/>
      <c r="SKE1314" s="1"/>
      <c r="SKF1314" s="1"/>
      <c r="SKG1314" s="1"/>
      <c r="SKH1314" s="1"/>
      <c r="SKI1314" s="1"/>
      <c r="SKJ1314" s="1"/>
      <c r="SKK1314" s="1"/>
      <c r="SKL1314" s="1"/>
      <c r="SKM1314" s="1"/>
      <c r="SKN1314" s="1"/>
      <c r="SKO1314" s="1"/>
      <c r="SKP1314" s="1"/>
      <c r="SKQ1314" s="1"/>
      <c r="SKR1314" s="1"/>
      <c r="SKS1314" s="1"/>
      <c r="SKT1314" s="1"/>
      <c r="SKU1314" s="1"/>
      <c r="SKV1314" s="1"/>
      <c r="SKW1314" s="1"/>
      <c r="SKX1314" s="1"/>
      <c r="SKY1314" s="1"/>
      <c r="SKZ1314" s="1"/>
      <c r="SLA1314" s="1"/>
      <c r="SLB1314" s="1"/>
      <c r="SLC1314" s="1"/>
      <c r="SLD1314" s="1"/>
      <c r="SLE1314" s="1"/>
      <c r="SLF1314" s="1"/>
      <c r="SLG1314" s="1"/>
      <c r="SLH1314" s="1"/>
      <c r="SLI1314" s="1"/>
      <c r="SLJ1314" s="1"/>
      <c r="SLK1314" s="1"/>
      <c r="SLL1314" s="1"/>
      <c r="SLM1314" s="1"/>
      <c r="SLN1314" s="1"/>
      <c r="SLO1314" s="1"/>
      <c r="SLP1314" s="1"/>
      <c r="SLQ1314" s="1"/>
      <c r="SLR1314" s="1"/>
      <c r="SLS1314" s="1"/>
      <c r="SLT1314" s="1"/>
      <c r="SLU1314" s="1"/>
      <c r="SLV1314" s="1"/>
      <c r="SLW1314" s="1"/>
      <c r="SLX1314" s="1"/>
      <c r="SLY1314" s="1"/>
      <c r="SLZ1314" s="1"/>
      <c r="SMA1314" s="1"/>
      <c r="SMB1314" s="1"/>
      <c r="SMC1314" s="1"/>
      <c r="SMD1314" s="1"/>
      <c r="SME1314" s="1"/>
      <c r="SMF1314" s="1"/>
      <c r="SMG1314" s="1"/>
      <c r="SMH1314" s="1"/>
      <c r="SMI1314" s="1"/>
      <c r="SMJ1314" s="1"/>
      <c r="SMK1314" s="1"/>
      <c r="SML1314" s="1"/>
      <c r="SMM1314" s="1"/>
      <c r="SMN1314" s="1"/>
      <c r="SMO1314" s="1"/>
      <c r="SMP1314" s="1"/>
      <c r="SMQ1314" s="1"/>
      <c r="SMR1314" s="1"/>
      <c r="SMS1314" s="1"/>
      <c r="SMT1314" s="1"/>
      <c r="SMU1314" s="1"/>
      <c r="SMV1314" s="1"/>
      <c r="SMW1314" s="1"/>
      <c r="SMX1314" s="1"/>
      <c r="SMY1314" s="1"/>
      <c r="SMZ1314" s="1"/>
      <c r="SNA1314" s="1"/>
      <c r="SNB1314" s="1"/>
      <c r="SNC1314" s="1"/>
      <c r="SND1314" s="1"/>
      <c r="SNE1314" s="1"/>
      <c r="SNF1314" s="1"/>
      <c r="SNG1314" s="1"/>
      <c r="SNH1314" s="1"/>
      <c r="SNI1314" s="1"/>
      <c r="SNJ1314" s="1"/>
      <c r="SNK1314" s="1"/>
      <c r="SNL1314" s="1"/>
      <c r="SNM1314" s="1"/>
      <c r="SNN1314" s="1"/>
      <c r="SNO1314" s="1"/>
      <c r="SNP1314" s="1"/>
      <c r="SNQ1314" s="1"/>
      <c r="SNR1314" s="1"/>
      <c r="SNS1314" s="1"/>
      <c r="SNT1314" s="1"/>
      <c r="SNU1314" s="1"/>
      <c r="SNV1314" s="1"/>
      <c r="SNW1314" s="1"/>
      <c r="SNX1314" s="1"/>
      <c r="SNY1314" s="1"/>
      <c r="SNZ1314" s="1"/>
      <c r="SOA1314" s="1"/>
      <c r="SOB1314" s="1"/>
      <c r="SOC1314" s="1"/>
      <c r="SOD1314" s="1"/>
      <c r="SOE1314" s="1"/>
      <c r="SOF1314" s="1"/>
      <c r="SOG1314" s="1"/>
      <c r="SOH1314" s="1"/>
      <c r="SOI1314" s="1"/>
      <c r="SOJ1314" s="1"/>
      <c r="SOK1314" s="1"/>
      <c r="SOL1314" s="1"/>
      <c r="SOM1314" s="1"/>
      <c r="SON1314" s="1"/>
      <c r="SOO1314" s="1"/>
      <c r="SOP1314" s="1"/>
      <c r="SOQ1314" s="1"/>
      <c r="SOR1314" s="1"/>
      <c r="SOS1314" s="1"/>
      <c r="SOT1314" s="1"/>
      <c r="SOU1314" s="1"/>
      <c r="SOV1314" s="1"/>
      <c r="SOW1314" s="1"/>
      <c r="SOX1314" s="1"/>
      <c r="SOY1314" s="1"/>
      <c r="SOZ1314" s="1"/>
      <c r="SPA1314" s="1"/>
      <c r="SPB1314" s="1"/>
      <c r="SPC1314" s="1"/>
      <c r="SPD1314" s="1"/>
      <c r="SPE1314" s="1"/>
      <c r="SPF1314" s="1"/>
      <c r="SPG1314" s="1"/>
      <c r="SPH1314" s="1"/>
      <c r="SPI1314" s="1"/>
      <c r="SPJ1314" s="1"/>
      <c r="SPK1314" s="1"/>
      <c r="SPL1314" s="1"/>
      <c r="SPM1314" s="1"/>
      <c r="SPN1314" s="1"/>
      <c r="SPO1314" s="1"/>
      <c r="SPP1314" s="1"/>
      <c r="SPQ1314" s="1"/>
      <c r="SPR1314" s="1"/>
      <c r="SPS1314" s="1"/>
      <c r="SPT1314" s="1"/>
      <c r="SPU1314" s="1"/>
      <c r="SPV1314" s="1"/>
      <c r="SPW1314" s="1"/>
      <c r="SPX1314" s="1"/>
      <c r="SPY1314" s="1"/>
      <c r="SPZ1314" s="1"/>
      <c r="SQA1314" s="1"/>
      <c r="SQB1314" s="1"/>
      <c r="SQC1314" s="1"/>
      <c r="SQD1314" s="1"/>
      <c r="SQE1314" s="1"/>
      <c r="SQF1314" s="1"/>
      <c r="SQG1314" s="1"/>
      <c r="SQH1314" s="1"/>
      <c r="SQI1314" s="1"/>
      <c r="SQJ1314" s="1"/>
      <c r="SQK1314" s="1"/>
      <c r="SQL1314" s="1"/>
      <c r="SQM1314" s="1"/>
      <c r="SQN1314" s="1"/>
      <c r="SQO1314" s="1"/>
      <c r="SQP1314" s="1"/>
      <c r="SQQ1314" s="1"/>
      <c r="SQR1314" s="1"/>
      <c r="SQS1314" s="1"/>
      <c r="SQT1314" s="1"/>
      <c r="SQU1314" s="1"/>
      <c r="SQV1314" s="1"/>
      <c r="SQW1314" s="1"/>
      <c r="SQX1314" s="1"/>
      <c r="SQY1314" s="1"/>
      <c r="SQZ1314" s="1"/>
      <c r="SRA1314" s="1"/>
      <c r="SRB1314" s="1"/>
      <c r="SRC1314" s="1"/>
      <c r="SRD1314" s="1"/>
      <c r="SRE1314" s="1"/>
      <c r="SRF1314" s="1"/>
      <c r="SRG1314" s="1"/>
      <c r="SRH1314" s="1"/>
      <c r="SRI1314" s="1"/>
      <c r="SRJ1314" s="1"/>
      <c r="SRK1314" s="1"/>
      <c r="SRL1314" s="1"/>
      <c r="SRM1314" s="1"/>
      <c r="SRN1314" s="1"/>
      <c r="SRO1314" s="1"/>
      <c r="SRP1314" s="1"/>
      <c r="SRQ1314" s="1"/>
      <c r="SRR1314" s="1"/>
      <c r="SRS1314" s="1"/>
      <c r="SRT1314" s="1"/>
      <c r="SRU1314" s="1"/>
      <c r="SRV1314" s="1"/>
      <c r="SRW1314" s="1"/>
      <c r="SRX1314" s="1"/>
      <c r="SRY1314" s="1"/>
      <c r="SRZ1314" s="1"/>
      <c r="SSA1314" s="1"/>
      <c r="SSB1314" s="1"/>
      <c r="SSC1314" s="1"/>
      <c r="SSD1314" s="1"/>
      <c r="SSE1314" s="1"/>
      <c r="SSF1314" s="1"/>
      <c r="SSG1314" s="1"/>
      <c r="SSH1314" s="1"/>
      <c r="SSI1314" s="1"/>
      <c r="SSJ1314" s="1"/>
      <c r="SSK1314" s="1"/>
      <c r="SSL1314" s="1"/>
      <c r="SSM1314" s="1"/>
      <c r="SSN1314" s="1"/>
      <c r="SSO1314" s="1"/>
      <c r="SSP1314" s="1"/>
      <c r="SSQ1314" s="1"/>
      <c r="SSR1314" s="1"/>
      <c r="SSS1314" s="1"/>
      <c r="SST1314" s="1"/>
      <c r="SSU1314" s="1"/>
      <c r="SSV1314" s="1"/>
      <c r="SSW1314" s="1"/>
      <c r="SSX1314" s="1"/>
      <c r="SSY1314" s="1"/>
      <c r="SSZ1314" s="1"/>
      <c r="STA1314" s="1"/>
      <c r="STB1314" s="1"/>
      <c r="STC1314" s="1"/>
      <c r="STD1314" s="1"/>
      <c r="STE1314" s="1"/>
      <c r="STF1314" s="1"/>
      <c r="STG1314" s="1"/>
      <c r="STH1314" s="1"/>
      <c r="STI1314" s="1"/>
      <c r="STJ1314" s="1"/>
      <c r="STK1314" s="1"/>
      <c r="STL1314" s="1"/>
      <c r="STM1314" s="1"/>
      <c r="STN1314" s="1"/>
      <c r="STO1314" s="1"/>
      <c r="STP1314" s="1"/>
      <c r="STQ1314" s="1"/>
      <c r="STR1314" s="1"/>
      <c r="STS1314" s="1"/>
      <c r="STT1314" s="1"/>
      <c r="STU1314" s="1"/>
      <c r="STV1314" s="1"/>
      <c r="STW1314" s="1"/>
      <c r="STX1314" s="1"/>
      <c r="STY1314" s="1"/>
      <c r="STZ1314" s="1"/>
      <c r="SUA1314" s="1"/>
      <c r="SUB1314" s="1"/>
      <c r="SUC1314" s="1"/>
      <c r="SUD1314" s="1"/>
      <c r="SUE1314" s="1"/>
      <c r="SUF1314" s="1"/>
      <c r="SUG1314" s="1"/>
      <c r="SUH1314" s="1"/>
      <c r="SUI1314" s="1"/>
      <c r="SUJ1314" s="1"/>
      <c r="SUK1314" s="1"/>
      <c r="SUL1314" s="1"/>
      <c r="SUM1314" s="1"/>
      <c r="SUN1314" s="1"/>
      <c r="SUO1314" s="1"/>
      <c r="SUP1314" s="1"/>
      <c r="SUQ1314" s="1"/>
      <c r="SUR1314" s="1"/>
      <c r="SUS1314" s="1"/>
      <c r="SUT1314" s="1"/>
      <c r="SUU1314" s="1"/>
      <c r="SUV1314" s="1"/>
      <c r="SUW1314" s="1"/>
      <c r="SUX1314" s="1"/>
      <c r="SUY1314" s="1"/>
      <c r="SUZ1314" s="1"/>
      <c r="SVA1314" s="1"/>
      <c r="SVB1314" s="1"/>
      <c r="SVC1314" s="1"/>
      <c r="SVD1314" s="1"/>
      <c r="SVE1314" s="1"/>
      <c r="SVF1314" s="1"/>
      <c r="SVG1314" s="1"/>
      <c r="SVH1314" s="1"/>
      <c r="SVI1314" s="1"/>
      <c r="SVJ1314" s="1"/>
      <c r="SVK1314" s="1"/>
      <c r="SVL1314" s="1"/>
      <c r="SVM1314" s="1"/>
      <c r="SVN1314" s="1"/>
      <c r="SVO1314" s="1"/>
      <c r="SVP1314" s="1"/>
      <c r="SVQ1314" s="1"/>
      <c r="SVR1314" s="1"/>
      <c r="SVS1314" s="1"/>
      <c r="SVT1314" s="1"/>
      <c r="SVU1314" s="1"/>
      <c r="SVV1314" s="1"/>
      <c r="SVW1314" s="1"/>
      <c r="SVX1314" s="1"/>
      <c r="SVY1314" s="1"/>
      <c r="SVZ1314" s="1"/>
      <c r="SWA1314" s="1"/>
      <c r="SWB1314" s="1"/>
      <c r="SWC1314" s="1"/>
      <c r="SWD1314" s="1"/>
      <c r="SWE1314" s="1"/>
      <c r="SWF1314" s="1"/>
      <c r="SWG1314" s="1"/>
      <c r="SWH1314" s="1"/>
      <c r="SWI1314" s="1"/>
      <c r="SWJ1314" s="1"/>
      <c r="SWK1314" s="1"/>
      <c r="SWL1314" s="1"/>
      <c r="SWM1314" s="1"/>
      <c r="SWN1314" s="1"/>
      <c r="SWO1314" s="1"/>
      <c r="SWP1314" s="1"/>
      <c r="SWQ1314" s="1"/>
      <c r="SWR1314" s="1"/>
      <c r="SWS1314" s="1"/>
      <c r="SWT1314" s="1"/>
      <c r="SWU1314" s="1"/>
      <c r="SWV1314" s="1"/>
      <c r="SWW1314" s="1"/>
      <c r="SWX1314" s="1"/>
      <c r="SWY1314" s="1"/>
      <c r="SWZ1314" s="1"/>
      <c r="SXA1314" s="1"/>
      <c r="SXB1314" s="1"/>
      <c r="SXC1314" s="1"/>
      <c r="SXD1314" s="1"/>
      <c r="SXE1314" s="1"/>
      <c r="SXF1314" s="1"/>
      <c r="SXG1314" s="1"/>
      <c r="SXH1314" s="1"/>
      <c r="SXI1314" s="1"/>
      <c r="SXJ1314" s="1"/>
      <c r="SXK1314" s="1"/>
      <c r="SXL1314" s="1"/>
      <c r="SXM1314" s="1"/>
      <c r="SXN1314" s="1"/>
      <c r="SXO1314" s="1"/>
      <c r="SXP1314" s="1"/>
      <c r="SXQ1314" s="1"/>
      <c r="SXR1314" s="1"/>
      <c r="SXS1314" s="1"/>
      <c r="SXT1314" s="1"/>
      <c r="SXU1314" s="1"/>
      <c r="SXV1314" s="1"/>
      <c r="SXW1314" s="1"/>
      <c r="SXX1314" s="1"/>
      <c r="SXY1314" s="1"/>
      <c r="SXZ1314" s="1"/>
      <c r="SYA1314" s="1"/>
      <c r="SYB1314" s="1"/>
      <c r="SYC1314" s="1"/>
      <c r="SYD1314" s="1"/>
      <c r="SYE1314" s="1"/>
      <c r="SYF1314" s="1"/>
      <c r="SYG1314" s="1"/>
      <c r="SYH1314" s="1"/>
      <c r="SYI1314" s="1"/>
      <c r="SYJ1314" s="1"/>
      <c r="SYK1314" s="1"/>
      <c r="SYL1314" s="1"/>
      <c r="SYM1314" s="1"/>
      <c r="SYN1314" s="1"/>
      <c r="SYO1314" s="1"/>
      <c r="SYP1314" s="1"/>
      <c r="SYQ1314" s="1"/>
      <c r="SYR1314" s="1"/>
      <c r="SYS1314" s="1"/>
      <c r="SYT1314" s="1"/>
      <c r="SYU1314" s="1"/>
      <c r="SYV1314" s="1"/>
      <c r="SYW1314" s="1"/>
      <c r="SYX1314" s="1"/>
      <c r="SYY1314" s="1"/>
      <c r="SYZ1314" s="1"/>
      <c r="SZA1314" s="1"/>
      <c r="SZB1314" s="1"/>
      <c r="SZC1314" s="1"/>
      <c r="SZD1314" s="1"/>
      <c r="SZE1314" s="1"/>
      <c r="SZF1314" s="1"/>
      <c r="SZG1314" s="1"/>
      <c r="SZH1314" s="1"/>
      <c r="SZI1314" s="1"/>
      <c r="SZJ1314" s="1"/>
      <c r="SZK1314" s="1"/>
      <c r="SZL1314" s="1"/>
      <c r="SZM1314" s="1"/>
      <c r="SZN1314" s="1"/>
      <c r="SZO1314" s="1"/>
      <c r="SZP1314" s="1"/>
      <c r="SZQ1314" s="1"/>
      <c r="SZR1314" s="1"/>
      <c r="SZS1314" s="1"/>
      <c r="SZT1314" s="1"/>
      <c r="SZU1314" s="1"/>
      <c r="SZV1314" s="1"/>
      <c r="SZW1314" s="1"/>
      <c r="SZX1314" s="1"/>
      <c r="SZY1314" s="1"/>
      <c r="SZZ1314" s="1"/>
      <c r="TAA1314" s="1"/>
      <c r="TAB1314" s="1"/>
      <c r="TAC1314" s="1"/>
      <c r="TAD1314" s="1"/>
      <c r="TAE1314" s="1"/>
      <c r="TAF1314" s="1"/>
      <c r="TAG1314" s="1"/>
      <c r="TAH1314" s="1"/>
      <c r="TAI1314" s="1"/>
      <c r="TAJ1314" s="1"/>
      <c r="TAK1314" s="1"/>
      <c r="TAL1314" s="1"/>
      <c r="TAM1314" s="1"/>
      <c r="TAN1314" s="1"/>
      <c r="TAO1314" s="1"/>
      <c r="TAP1314" s="1"/>
      <c r="TAQ1314" s="1"/>
      <c r="TAR1314" s="1"/>
      <c r="TAS1314" s="1"/>
      <c r="TAT1314" s="1"/>
      <c r="TAU1314" s="1"/>
      <c r="TAV1314" s="1"/>
      <c r="TAW1314" s="1"/>
      <c r="TAX1314" s="1"/>
      <c r="TAY1314" s="1"/>
      <c r="TAZ1314" s="1"/>
      <c r="TBA1314" s="1"/>
      <c r="TBB1314" s="1"/>
      <c r="TBC1314" s="1"/>
      <c r="TBD1314" s="1"/>
      <c r="TBE1314" s="1"/>
      <c r="TBF1314" s="1"/>
      <c r="TBG1314" s="1"/>
      <c r="TBH1314" s="1"/>
      <c r="TBI1314" s="1"/>
      <c r="TBJ1314" s="1"/>
      <c r="TBK1314" s="1"/>
      <c r="TBL1314" s="1"/>
      <c r="TBM1314" s="1"/>
      <c r="TBN1314" s="1"/>
      <c r="TBO1314" s="1"/>
      <c r="TBP1314" s="1"/>
      <c r="TBQ1314" s="1"/>
      <c r="TBR1314" s="1"/>
      <c r="TBS1314" s="1"/>
      <c r="TBT1314" s="1"/>
      <c r="TBU1314" s="1"/>
      <c r="TBV1314" s="1"/>
      <c r="TBW1314" s="1"/>
      <c r="TBX1314" s="1"/>
      <c r="TBY1314" s="1"/>
      <c r="TBZ1314" s="1"/>
      <c r="TCA1314" s="1"/>
      <c r="TCB1314" s="1"/>
      <c r="TCC1314" s="1"/>
      <c r="TCD1314" s="1"/>
      <c r="TCE1314" s="1"/>
      <c r="TCF1314" s="1"/>
      <c r="TCG1314" s="1"/>
      <c r="TCH1314" s="1"/>
      <c r="TCI1314" s="1"/>
      <c r="TCJ1314" s="1"/>
      <c r="TCK1314" s="1"/>
      <c r="TCL1314" s="1"/>
      <c r="TCM1314" s="1"/>
      <c r="TCN1314" s="1"/>
      <c r="TCO1314" s="1"/>
      <c r="TCP1314" s="1"/>
      <c r="TCQ1314" s="1"/>
      <c r="TCR1314" s="1"/>
      <c r="TCS1314" s="1"/>
      <c r="TCT1314" s="1"/>
      <c r="TCU1314" s="1"/>
      <c r="TCV1314" s="1"/>
      <c r="TCW1314" s="1"/>
      <c r="TCX1314" s="1"/>
      <c r="TCY1314" s="1"/>
      <c r="TCZ1314" s="1"/>
      <c r="TDA1314" s="1"/>
      <c r="TDB1314" s="1"/>
      <c r="TDC1314" s="1"/>
      <c r="TDD1314" s="1"/>
      <c r="TDE1314" s="1"/>
      <c r="TDF1314" s="1"/>
      <c r="TDG1314" s="1"/>
      <c r="TDH1314" s="1"/>
      <c r="TDI1314" s="1"/>
      <c r="TDJ1314" s="1"/>
      <c r="TDK1314" s="1"/>
      <c r="TDL1314" s="1"/>
      <c r="TDM1314" s="1"/>
      <c r="TDN1314" s="1"/>
      <c r="TDO1314" s="1"/>
      <c r="TDP1314" s="1"/>
      <c r="TDQ1314" s="1"/>
      <c r="TDR1314" s="1"/>
      <c r="TDS1314" s="1"/>
      <c r="TDT1314" s="1"/>
      <c r="TDU1314" s="1"/>
      <c r="TDV1314" s="1"/>
      <c r="TDW1314" s="1"/>
      <c r="TDX1314" s="1"/>
      <c r="TDY1314" s="1"/>
      <c r="TDZ1314" s="1"/>
      <c r="TEA1314" s="1"/>
      <c r="TEB1314" s="1"/>
      <c r="TEC1314" s="1"/>
      <c r="TED1314" s="1"/>
      <c r="TEE1314" s="1"/>
      <c r="TEF1314" s="1"/>
      <c r="TEG1314" s="1"/>
      <c r="TEH1314" s="1"/>
      <c r="TEI1314" s="1"/>
      <c r="TEJ1314" s="1"/>
      <c r="TEK1314" s="1"/>
      <c r="TEL1314" s="1"/>
      <c r="TEM1314" s="1"/>
      <c r="TEN1314" s="1"/>
      <c r="TEO1314" s="1"/>
      <c r="TEP1314" s="1"/>
      <c r="TEQ1314" s="1"/>
      <c r="TER1314" s="1"/>
      <c r="TES1314" s="1"/>
      <c r="TET1314" s="1"/>
      <c r="TEU1314" s="1"/>
      <c r="TEV1314" s="1"/>
      <c r="TEW1314" s="1"/>
      <c r="TEX1314" s="1"/>
      <c r="TEY1314" s="1"/>
      <c r="TEZ1314" s="1"/>
      <c r="TFA1314" s="1"/>
      <c r="TFB1314" s="1"/>
      <c r="TFC1314" s="1"/>
      <c r="TFD1314" s="1"/>
      <c r="TFE1314" s="1"/>
      <c r="TFF1314" s="1"/>
      <c r="TFG1314" s="1"/>
      <c r="TFH1314" s="1"/>
      <c r="TFI1314" s="1"/>
      <c r="TFJ1314" s="1"/>
      <c r="TFK1314" s="1"/>
      <c r="TFL1314" s="1"/>
      <c r="TFM1314" s="1"/>
      <c r="TFN1314" s="1"/>
      <c r="TFO1314" s="1"/>
      <c r="TFP1314" s="1"/>
      <c r="TFQ1314" s="1"/>
      <c r="TFR1314" s="1"/>
      <c r="TFS1314" s="1"/>
      <c r="TFT1314" s="1"/>
      <c r="TFU1314" s="1"/>
      <c r="TFV1314" s="1"/>
      <c r="TFW1314" s="1"/>
      <c r="TFX1314" s="1"/>
      <c r="TFY1314" s="1"/>
      <c r="TFZ1314" s="1"/>
      <c r="TGA1314" s="1"/>
      <c r="TGB1314" s="1"/>
      <c r="TGC1314" s="1"/>
      <c r="TGD1314" s="1"/>
      <c r="TGE1314" s="1"/>
      <c r="TGF1314" s="1"/>
      <c r="TGG1314" s="1"/>
      <c r="TGH1314" s="1"/>
      <c r="TGI1314" s="1"/>
      <c r="TGJ1314" s="1"/>
      <c r="TGK1314" s="1"/>
      <c r="TGL1314" s="1"/>
      <c r="TGM1314" s="1"/>
      <c r="TGN1314" s="1"/>
      <c r="TGO1314" s="1"/>
      <c r="TGP1314" s="1"/>
      <c r="TGQ1314" s="1"/>
      <c r="TGR1314" s="1"/>
      <c r="TGS1314" s="1"/>
      <c r="TGT1314" s="1"/>
      <c r="TGU1314" s="1"/>
      <c r="TGV1314" s="1"/>
      <c r="TGW1314" s="1"/>
      <c r="TGX1314" s="1"/>
      <c r="TGY1314" s="1"/>
      <c r="TGZ1314" s="1"/>
      <c r="THA1314" s="1"/>
      <c r="THB1314" s="1"/>
      <c r="THC1314" s="1"/>
      <c r="THD1314" s="1"/>
      <c r="THE1314" s="1"/>
      <c r="THF1314" s="1"/>
      <c r="THG1314" s="1"/>
      <c r="THH1314" s="1"/>
      <c r="THI1314" s="1"/>
      <c r="THJ1314" s="1"/>
      <c r="THK1314" s="1"/>
      <c r="THL1314" s="1"/>
      <c r="THM1314" s="1"/>
      <c r="THN1314" s="1"/>
      <c r="THO1314" s="1"/>
      <c r="THP1314" s="1"/>
      <c r="THQ1314" s="1"/>
      <c r="THR1314" s="1"/>
      <c r="THS1314" s="1"/>
      <c r="THT1314" s="1"/>
      <c r="THU1314" s="1"/>
      <c r="THV1314" s="1"/>
      <c r="THW1314" s="1"/>
      <c r="THX1314" s="1"/>
      <c r="THY1314" s="1"/>
      <c r="THZ1314" s="1"/>
      <c r="TIA1314" s="1"/>
      <c r="TIB1314" s="1"/>
      <c r="TIC1314" s="1"/>
      <c r="TID1314" s="1"/>
      <c r="TIE1314" s="1"/>
      <c r="TIF1314" s="1"/>
      <c r="TIG1314" s="1"/>
      <c r="TIH1314" s="1"/>
      <c r="TII1314" s="1"/>
      <c r="TIJ1314" s="1"/>
      <c r="TIK1314" s="1"/>
      <c r="TIL1314" s="1"/>
      <c r="TIM1314" s="1"/>
      <c r="TIN1314" s="1"/>
      <c r="TIO1314" s="1"/>
      <c r="TIP1314" s="1"/>
      <c r="TIQ1314" s="1"/>
      <c r="TIR1314" s="1"/>
      <c r="TIS1314" s="1"/>
      <c r="TIT1314" s="1"/>
      <c r="TIU1314" s="1"/>
      <c r="TIV1314" s="1"/>
      <c r="TIW1314" s="1"/>
      <c r="TIX1314" s="1"/>
      <c r="TIY1314" s="1"/>
      <c r="TIZ1314" s="1"/>
      <c r="TJA1314" s="1"/>
      <c r="TJB1314" s="1"/>
      <c r="TJC1314" s="1"/>
      <c r="TJD1314" s="1"/>
      <c r="TJE1314" s="1"/>
      <c r="TJF1314" s="1"/>
      <c r="TJG1314" s="1"/>
      <c r="TJH1314" s="1"/>
      <c r="TJI1314" s="1"/>
      <c r="TJJ1314" s="1"/>
      <c r="TJK1314" s="1"/>
      <c r="TJL1314" s="1"/>
      <c r="TJM1314" s="1"/>
      <c r="TJN1314" s="1"/>
      <c r="TJO1314" s="1"/>
      <c r="TJP1314" s="1"/>
      <c r="TJQ1314" s="1"/>
      <c r="TJR1314" s="1"/>
      <c r="TJS1314" s="1"/>
      <c r="TJT1314" s="1"/>
      <c r="TJU1314" s="1"/>
      <c r="TJV1314" s="1"/>
      <c r="TJW1314" s="1"/>
      <c r="TJX1314" s="1"/>
      <c r="TJY1314" s="1"/>
      <c r="TJZ1314" s="1"/>
      <c r="TKA1314" s="1"/>
      <c r="TKB1314" s="1"/>
      <c r="TKC1314" s="1"/>
      <c r="TKD1314" s="1"/>
      <c r="TKE1314" s="1"/>
      <c r="TKF1314" s="1"/>
      <c r="TKG1314" s="1"/>
      <c r="TKH1314" s="1"/>
      <c r="TKI1314" s="1"/>
      <c r="TKJ1314" s="1"/>
      <c r="TKK1314" s="1"/>
      <c r="TKL1314" s="1"/>
      <c r="TKM1314" s="1"/>
      <c r="TKN1314" s="1"/>
      <c r="TKO1314" s="1"/>
      <c r="TKP1314" s="1"/>
      <c r="TKQ1314" s="1"/>
      <c r="TKR1314" s="1"/>
      <c r="TKS1314" s="1"/>
      <c r="TKT1314" s="1"/>
      <c r="TKU1314" s="1"/>
      <c r="TKV1314" s="1"/>
      <c r="TKW1314" s="1"/>
      <c r="TKX1314" s="1"/>
      <c r="TKY1314" s="1"/>
      <c r="TKZ1314" s="1"/>
      <c r="TLA1314" s="1"/>
      <c r="TLB1314" s="1"/>
      <c r="TLC1314" s="1"/>
      <c r="TLD1314" s="1"/>
      <c r="TLE1314" s="1"/>
      <c r="TLF1314" s="1"/>
      <c r="TLG1314" s="1"/>
      <c r="TLH1314" s="1"/>
      <c r="TLI1314" s="1"/>
      <c r="TLJ1314" s="1"/>
      <c r="TLK1314" s="1"/>
      <c r="TLL1314" s="1"/>
      <c r="TLM1314" s="1"/>
      <c r="TLN1314" s="1"/>
      <c r="TLO1314" s="1"/>
      <c r="TLP1314" s="1"/>
      <c r="TLQ1314" s="1"/>
      <c r="TLR1314" s="1"/>
      <c r="TLS1314" s="1"/>
      <c r="TLT1314" s="1"/>
      <c r="TLU1314" s="1"/>
      <c r="TLV1314" s="1"/>
      <c r="TLW1314" s="1"/>
      <c r="TLX1314" s="1"/>
      <c r="TLY1314" s="1"/>
      <c r="TLZ1314" s="1"/>
      <c r="TMA1314" s="1"/>
      <c r="TMB1314" s="1"/>
      <c r="TMC1314" s="1"/>
      <c r="TMD1314" s="1"/>
      <c r="TME1314" s="1"/>
      <c r="TMF1314" s="1"/>
      <c r="TMG1314" s="1"/>
      <c r="TMH1314" s="1"/>
      <c r="TMI1314" s="1"/>
      <c r="TMJ1314" s="1"/>
      <c r="TMK1314" s="1"/>
      <c r="TML1314" s="1"/>
      <c r="TMM1314" s="1"/>
      <c r="TMN1314" s="1"/>
      <c r="TMO1314" s="1"/>
      <c r="TMP1314" s="1"/>
      <c r="TMQ1314" s="1"/>
      <c r="TMR1314" s="1"/>
      <c r="TMS1314" s="1"/>
      <c r="TMT1314" s="1"/>
      <c r="TMU1314" s="1"/>
      <c r="TMV1314" s="1"/>
      <c r="TMW1314" s="1"/>
      <c r="TMX1314" s="1"/>
      <c r="TMY1314" s="1"/>
      <c r="TMZ1314" s="1"/>
      <c r="TNA1314" s="1"/>
      <c r="TNB1314" s="1"/>
      <c r="TNC1314" s="1"/>
      <c r="TND1314" s="1"/>
      <c r="TNE1314" s="1"/>
      <c r="TNF1314" s="1"/>
      <c r="TNG1314" s="1"/>
      <c r="TNH1314" s="1"/>
      <c r="TNI1314" s="1"/>
      <c r="TNJ1314" s="1"/>
      <c r="TNK1314" s="1"/>
      <c r="TNL1314" s="1"/>
      <c r="TNM1314" s="1"/>
      <c r="TNN1314" s="1"/>
      <c r="TNO1314" s="1"/>
      <c r="TNP1314" s="1"/>
      <c r="TNQ1314" s="1"/>
      <c r="TNR1314" s="1"/>
      <c r="TNS1314" s="1"/>
      <c r="TNT1314" s="1"/>
      <c r="TNU1314" s="1"/>
      <c r="TNV1314" s="1"/>
      <c r="TNW1314" s="1"/>
      <c r="TNX1314" s="1"/>
      <c r="TNY1314" s="1"/>
      <c r="TNZ1314" s="1"/>
      <c r="TOA1314" s="1"/>
      <c r="TOB1314" s="1"/>
      <c r="TOC1314" s="1"/>
      <c r="TOD1314" s="1"/>
      <c r="TOE1314" s="1"/>
      <c r="TOF1314" s="1"/>
      <c r="TOG1314" s="1"/>
      <c r="TOH1314" s="1"/>
      <c r="TOI1314" s="1"/>
      <c r="TOJ1314" s="1"/>
      <c r="TOK1314" s="1"/>
      <c r="TOL1314" s="1"/>
      <c r="TOM1314" s="1"/>
      <c r="TON1314" s="1"/>
      <c r="TOO1314" s="1"/>
      <c r="TOP1314" s="1"/>
      <c r="TOQ1314" s="1"/>
      <c r="TOR1314" s="1"/>
      <c r="TOS1314" s="1"/>
      <c r="TOT1314" s="1"/>
      <c r="TOU1314" s="1"/>
      <c r="TOV1314" s="1"/>
      <c r="TOW1314" s="1"/>
      <c r="TOX1314" s="1"/>
      <c r="TOY1314" s="1"/>
      <c r="TOZ1314" s="1"/>
      <c r="TPA1314" s="1"/>
      <c r="TPB1314" s="1"/>
      <c r="TPC1314" s="1"/>
      <c r="TPD1314" s="1"/>
      <c r="TPE1314" s="1"/>
      <c r="TPF1314" s="1"/>
      <c r="TPG1314" s="1"/>
      <c r="TPH1314" s="1"/>
      <c r="TPI1314" s="1"/>
      <c r="TPJ1314" s="1"/>
      <c r="TPK1314" s="1"/>
      <c r="TPL1314" s="1"/>
      <c r="TPM1314" s="1"/>
      <c r="TPN1314" s="1"/>
      <c r="TPO1314" s="1"/>
      <c r="TPP1314" s="1"/>
      <c r="TPQ1314" s="1"/>
      <c r="TPR1314" s="1"/>
      <c r="TPS1314" s="1"/>
      <c r="TPT1314" s="1"/>
      <c r="TPU1314" s="1"/>
      <c r="TPV1314" s="1"/>
      <c r="TPW1314" s="1"/>
      <c r="TPX1314" s="1"/>
      <c r="TPY1314" s="1"/>
      <c r="TPZ1314" s="1"/>
      <c r="TQA1314" s="1"/>
      <c r="TQB1314" s="1"/>
      <c r="TQC1314" s="1"/>
      <c r="TQD1314" s="1"/>
      <c r="TQE1314" s="1"/>
      <c r="TQF1314" s="1"/>
      <c r="TQG1314" s="1"/>
      <c r="TQH1314" s="1"/>
      <c r="TQI1314" s="1"/>
      <c r="TQJ1314" s="1"/>
      <c r="TQK1314" s="1"/>
      <c r="TQL1314" s="1"/>
      <c r="TQM1314" s="1"/>
      <c r="TQN1314" s="1"/>
      <c r="TQO1314" s="1"/>
      <c r="TQP1314" s="1"/>
      <c r="TQQ1314" s="1"/>
      <c r="TQR1314" s="1"/>
      <c r="TQS1314" s="1"/>
      <c r="TQT1314" s="1"/>
      <c r="TQU1314" s="1"/>
      <c r="TQV1314" s="1"/>
      <c r="TQW1314" s="1"/>
      <c r="TQX1314" s="1"/>
      <c r="TQY1314" s="1"/>
      <c r="TQZ1314" s="1"/>
      <c r="TRA1314" s="1"/>
      <c r="TRB1314" s="1"/>
      <c r="TRC1314" s="1"/>
      <c r="TRD1314" s="1"/>
      <c r="TRE1314" s="1"/>
      <c r="TRF1314" s="1"/>
      <c r="TRG1314" s="1"/>
      <c r="TRH1314" s="1"/>
      <c r="TRI1314" s="1"/>
      <c r="TRJ1314" s="1"/>
      <c r="TRK1314" s="1"/>
      <c r="TRL1314" s="1"/>
      <c r="TRM1314" s="1"/>
      <c r="TRN1314" s="1"/>
      <c r="TRO1314" s="1"/>
      <c r="TRP1314" s="1"/>
      <c r="TRQ1314" s="1"/>
      <c r="TRR1314" s="1"/>
      <c r="TRS1314" s="1"/>
      <c r="TRT1314" s="1"/>
      <c r="TRU1314" s="1"/>
      <c r="TRV1314" s="1"/>
      <c r="TRW1314" s="1"/>
      <c r="TRX1314" s="1"/>
      <c r="TRY1314" s="1"/>
      <c r="TRZ1314" s="1"/>
      <c r="TSA1314" s="1"/>
      <c r="TSB1314" s="1"/>
      <c r="TSC1314" s="1"/>
      <c r="TSD1314" s="1"/>
      <c r="TSE1314" s="1"/>
      <c r="TSF1314" s="1"/>
      <c r="TSG1314" s="1"/>
      <c r="TSH1314" s="1"/>
      <c r="TSI1314" s="1"/>
      <c r="TSJ1314" s="1"/>
      <c r="TSK1314" s="1"/>
      <c r="TSL1314" s="1"/>
      <c r="TSM1314" s="1"/>
      <c r="TSN1314" s="1"/>
      <c r="TSO1314" s="1"/>
      <c r="TSP1314" s="1"/>
      <c r="TSQ1314" s="1"/>
      <c r="TSR1314" s="1"/>
      <c r="TSS1314" s="1"/>
      <c r="TST1314" s="1"/>
      <c r="TSU1314" s="1"/>
      <c r="TSV1314" s="1"/>
      <c r="TSW1314" s="1"/>
      <c r="TSX1314" s="1"/>
      <c r="TSY1314" s="1"/>
      <c r="TSZ1314" s="1"/>
      <c r="TTA1314" s="1"/>
      <c r="TTB1314" s="1"/>
      <c r="TTC1314" s="1"/>
      <c r="TTD1314" s="1"/>
      <c r="TTE1314" s="1"/>
      <c r="TTF1314" s="1"/>
      <c r="TTG1314" s="1"/>
      <c r="TTH1314" s="1"/>
      <c r="TTI1314" s="1"/>
      <c r="TTJ1314" s="1"/>
      <c r="TTK1314" s="1"/>
      <c r="TTL1314" s="1"/>
      <c r="TTM1314" s="1"/>
      <c r="TTN1314" s="1"/>
      <c r="TTO1314" s="1"/>
      <c r="TTP1314" s="1"/>
      <c r="TTQ1314" s="1"/>
      <c r="TTR1314" s="1"/>
      <c r="TTS1314" s="1"/>
      <c r="TTT1314" s="1"/>
      <c r="TTU1314" s="1"/>
      <c r="TTV1314" s="1"/>
      <c r="TTW1314" s="1"/>
      <c r="TTX1314" s="1"/>
      <c r="TTY1314" s="1"/>
      <c r="TTZ1314" s="1"/>
      <c r="TUA1314" s="1"/>
      <c r="TUB1314" s="1"/>
      <c r="TUC1314" s="1"/>
      <c r="TUD1314" s="1"/>
      <c r="TUE1314" s="1"/>
      <c r="TUF1314" s="1"/>
      <c r="TUG1314" s="1"/>
      <c r="TUH1314" s="1"/>
      <c r="TUI1314" s="1"/>
      <c r="TUJ1314" s="1"/>
      <c r="TUK1314" s="1"/>
      <c r="TUL1314" s="1"/>
      <c r="TUM1314" s="1"/>
      <c r="TUN1314" s="1"/>
      <c r="TUO1314" s="1"/>
      <c r="TUP1314" s="1"/>
      <c r="TUQ1314" s="1"/>
      <c r="TUR1314" s="1"/>
      <c r="TUS1314" s="1"/>
      <c r="TUT1314" s="1"/>
      <c r="TUU1314" s="1"/>
      <c r="TUV1314" s="1"/>
      <c r="TUW1314" s="1"/>
      <c r="TUX1314" s="1"/>
      <c r="TUY1314" s="1"/>
      <c r="TUZ1314" s="1"/>
      <c r="TVA1314" s="1"/>
      <c r="TVB1314" s="1"/>
      <c r="TVC1314" s="1"/>
      <c r="TVD1314" s="1"/>
      <c r="TVE1314" s="1"/>
      <c r="TVF1314" s="1"/>
      <c r="TVG1314" s="1"/>
      <c r="TVH1314" s="1"/>
      <c r="TVI1314" s="1"/>
      <c r="TVJ1314" s="1"/>
      <c r="TVK1314" s="1"/>
      <c r="TVL1314" s="1"/>
      <c r="TVM1314" s="1"/>
      <c r="TVN1314" s="1"/>
      <c r="TVO1314" s="1"/>
      <c r="TVP1314" s="1"/>
      <c r="TVQ1314" s="1"/>
      <c r="TVR1314" s="1"/>
      <c r="TVS1314" s="1"/>
      <c r="TVT1314" s="1"/>
      <c r="TVU1314" s="1"/>
      <c r="TVV1314" s="1"/>
      <c r="TVW1314" s="1"/>
      <c r="TVX1314" s="1"/>
      <c r="TVY1314" s="1"/>
      <c r="TVZ1314" s="1"/>
      <c r="TWA1314" s="1"/>
      <c r="TWB1314" s="1"/>
      <c r="TWC1314" s="1"/>
      <c r="TWD1314" s="1"/>
      <c r="TWE1314" s="1"/>
      <c r="TWF1314" s="1"/>
      <c r="TWG1314" s="1"/>
      <c r="TWH1314" s="1"/>
      <c r="TWI1314" s="1"/>
      <c r="TWJ1314" s="1"/>
      <c r="TWK1314" s="1"/>
      <c r="TWL1314" s="1"/>
      <c r="TWM1314" s="1"/>
      <c r="TWN1314" s="1"/>
      <c r="TWO1314" s="1"/>
      <c r="TWP1314" s="1"/>
      <c r="TWQ1314" s="1"/>
      <c r="TWR1314" s="1"/>
      <c r="TWS1314" s="1"/>
      <c r="TWT1314" s="1"/>
      <c r="TWU1314" s="1"/>
      <c r="TWV1314" s="1"/>
      <c r="TWW1314" s="1"/>
      <c r="TWX1314" s="1"/>
      <c r="TWY1314" s="1"/>
      <c r="TWZ1314" s="1"/>
      <c r="TXA1314" s="1"/>
      <c r="TXB1314" s="1"/>
      <c r="TXC1314" s="1"/>
      <c r="TXD1314" s="1"/>
      <c r="TXE1314" s="1"/>
      <c r="TXF1314" s="1"/>
      <c r="TXG1314" s="1"/>
      <c r="TXH1314" s="1"/>
      <c r="TXI1314" s="1"/>
      <c r="TXJ1314" s="1"/>
      <c r="TXK1314" s="1"/>
      <c r="TXL1314" s="1"/>
      <c r="TXM1314" s="1"/>
      <c r="TXN1314" s="1"/>
      <c r="TXO1314" s="1"/>
      <c r="TXP1314" s="1"/>
      <c r="TXQ1314" s="1"/>
      <c r="TXR1314" s="1"/>
      <c r="TXS1314" s="1"/>
      <c r="TXT1314" s="1"/>
      <c r="TXU1314" s="1"/>
      <c r="TXV1314" s="1"/>
      <c r="TXW1314" s="1"/>
      <c r="TXX1314" s="1"/>
      <c r="TXY1314" s="1"/>
      <c r="TXZ1314" s="1"/>
      <c r="TYA1314" s="1"/>
      <c r="TYB1314" s="1"/>
      <c r="TYC1314" s="1"/>
      <c r="TYD1314" s="1"/>
      <c r="TYE1314" s="1"/>
      <c r="TYF1314" s="1"/>
      <c r="TYG1314" s="1"/>
      <c r="TYH1314" s="1"/>
      <c r="TYI1314" s="1"/>
      <c r="TYJ1314" s="1"/>
      <c r="TYK1314" s="1"/>
      <c r="TYL1314" s="1"/>
      <c r="TYM1314" s="1"/>
      <c r="TYN1314" s="1"/>
      <c r="TYO1314" s="1"/>
      <c r="TYP1314" s="1"/>
      <c r="TYQ1314" s="1"/>
      <c r="TYR1314" s="1"/>
      <c r="TYS1314" s="1"/>
      <c r="TYT1314" s="1"/>
      <c r="TYU1314" s="1"/>
      <c r="TYV1314" s="1"/>
      <c r="TYW1314" s="1"/>
      <c r="TYX1314" s="1"/>
      <c r="TYY1314" s="1"/>
      <c r="TYZ1314" s="1"/>
      <c r="TZA1314" s="1"/>
      <c r="TZB1314" s="1"/>
      <c r="TZC1314" s="1"/>
      <c r="TZD1314" s="1"/>
      <c r="TZE1314" s="1"/>
      <c r="TZF1314" s="1"/>
      <c r="TZG1314" s="1"/>
      <c r="TZH1314" s="1"/>
      <c r="TZI1314" s="1"/>
      <c r="TZJ1314" s="1"/>
      <c r="TZK1314" s="1"/>
      <c r="TZL1314" s="1"/>
      <c r="TZM1314" s="1"/>
      <c r="TZN1314" s="1"/>
      <c r="TZO1314" s="1"/>
      <c r="TZP1314" s="1"/>
      <c r="TZQ1314" s="1"/>
      <c r="TZR1314" s="1"/>
      <c r="TZS1314" s="1"/>
      <c r="TZT1314" s="1"/>
      <c r="TZU1314" s="1"/>
      <c r="TZV1314" s="1"/>
      <c r="TZW1314" s="1"/>
      <c r="TZX1314" s="1"/>
      <c r="TZY1314" s="1"/>
      <c r="TZZ1314" s="1"/>
      <c r="UAA1314" s="1"/>
      <c r="UAB1314" s="1"/>
      <c r="UAC1314" s="1"/>
      <c r="UAD1314" s="1"/>
      <c r="UAE1314" s="1"/>
      <c r="UAF1314" s="1"/>
      <c r="UAG1314" s="1"/>
      <c r="UAH1314" s="1"/>
      <c r="UAI1314" s="1"/>
      <c r="UAJ1314" s="1"/>
      <c r="UAK1314" s="1"/>
      <c r="UAL1314" s="1"/>
      <c r="UAM1314" s="1"/>
      <c r="UAN1314" s="1"/>
      <c r="UAO1314" s="1"/>
      <c r="UAP1314" s="1"/>
      <c r="UAQ1314" s="1"/>
      <c r="UAR1314" s="1"/>
      <c r="UAS1314" s="1"/>
      <c r="UAT1314" s="1"/>
      <c r="UAU1314" s="1"/>
      <c r="UAV1314" s="1"/>
      <c r="UAW1314" s="1"/>
      <c r="UAX1314" s="1"/>
      <c r="UAY1314" s="1"/>
      <c r="UAZ1314" s="1"/>
      <c r="UBA1314" s="1"/>
      <c r="UBB1314" s="1"/>
      <c r="UBC1314" s="1"/>
      <c r="UBD1314" s="1"/>
      <c r="UBE1314" s="1"/>
      <c r="UBF1314" s="1"/>
      <c r="UBG1314" s="1"/>
      <c r="UBH1314" s="1"/>
      <c r="UBI1314" s="1"/>
      <c r="UBJ1314" s="1"/>
      <c r="UBK1314" s="1"/>
      <c r="UBL1314" s="1"/>
      <c r="UBM1314" s="1"/>
      <c r="UBN1314" s="1"/>
      <c r="UBO1314" s="1"/>
      <c r="UBP1314" s="1"/>
      <c r="UBQ1314" s="1"/>
      <c r="UBR1314" s="1"/>
      <c r="UBS1314" s="1"/>
      <c r="UBT1314" s="1"/>
      <c r="UBU1314" s="1"/>
      <c r="UBV1314" s="1"/>
      <c r="UBW1314" s="1"/>
      <c r="UBX1314" s="1"/>
      <c r="UBY1314" s="1"/>
      <c r="UBZ1314" s="1"/>
      <c r="UCA1314" s="1"/>
      <c r="UCB1314" s="1"/>
      <c r="UCC1314" s="1"/>
      <c r="UCD1314" s="1"/>
      <c r="UCE1314" s="1"/>
      <c r="UCF1314" s="1"/>
      <c r="UCG1314" s="1"/>
      <c r="UCH1314" s="1"/>
      <c r="UCI1314" s="1"/>
      <c r="UCJ1314" s="1"/>
      <c r="UCK1314" s="1"/>
      <c r="UCL1314" s="1"/>
      <c r="UCM1314" s="1"/>
      <c r="UCN1314" s="1"/>
      <c r="UCO1314" s="1"/>
      <c r="UCP1314" s="1"/>
      <c r="UCQ1314" s="1"/>
      <c r="UCR1314" s="1"/>
      <c r="UCS1314" s="1"/>
      <c r="UCT1314" s="1"/>
      <c r="UCU1314" s="1"/>
      <c r="UCV1314" s="1"/>
      <c r="UCW1314" s="1"/>
      <c r="UCX1314" s="1"/>
      <c r="UCY1314" s="1"/>
      <c r="UCZ1314" s="1"/>
      <c r="UDA1314" s="1"/>
      <c r="UDB1314" s="1"/>
      <c r="UDC1314" s="1"/>
      <c r="UDD1314" s="1"/>
      <c r="UDE1314" s="1"/>
      <c r="UDF1314" s="1"/>
      <c r="UDG1314" s="1"/>
      <c r="UDH1314" s="1"/>
      <c r="UDI1314" s="1"/>
      <c r="UDJ1314" s="1"/>
      <c r="UDK1314" s="1"/>
      <c r="UDL1314" s="1"/>
      <c r="UDM1314" s="1"/>
      <c r="UDN1314" s="1"/>
      <c r="UDO1314" s="1"/>
      <c r="UDP1314" s="1"/>
      <c r="UDQ1314" s="1"/>
      <c r="UDR1314" s="1"/>
      <c r="UDS1314" s="1"/>
      <c r="UDT1314" s="1"/>
      <c r="UDU1314" s="1"/>
      <c r="UDV1314" s="1"/>
      <c r="UDW1314" s="1"/>
      <c r="UDX1314" s="1"/>
      <c r="UDY1314" s="1"/>
      <c r="UDZ1314" s="1"/>
      <c r="UEA1314" s="1"/>
      <c r="UEB1314" s="1"/>
      <c r="UEC1314" s="1"/>
      <c r="UED1314" s="1"/>
      <c r="UEE1314" s="1"/>
      <c r="UEF1314" s="1"/>
      <c r="UEG1314" s="1"/>
      <c r="UEH1314" s="1"/>
      <c r="UEI1314" s="1"/>
      <c r="UEJ1314" s="1"/>
      <c r="UEK1314" s="1"/>
      <c r="UEL1314" s="1"/>
      <c r="UEM1314" s="1"/>
      <c r="UEN1314" s="1"/>
      <c r="UEO1314" s="1"/>
      <c r="UEP1314" s="1"/>
      <c r="UEQ1314" s="1"/>
      <c r="UER1314" s="1"/>
      <c r="UES1314" s="1"/>
      <c r="UET1314" s="1"/>
      <c r="UEU1314" s="1"/>
      <c r="UEV1314" s="1"/>
      <c r="UEW1314" s="1"/>
      <c r="UEX1314" s="1"/>
      <c r="UEY1314" s="1"/>
      <c r="UEZ1314" s="1"/>
      <c r="UFA1314" s="1"/>
      <c r="UFB1314" s="1"/>
      <c r="UFC1314" s="1"/>
      <c r="UFD1314" s="1"/>
      <c r="UFE1314" s="1"/>
      <c r="UFF1314" s="1"/>
      <c r="UFG1314" s="1"/>
      <c r="UFH1314" s="1"/>
      <c r="UFI1314" s="1"/>
      <c r="UFJ1314" s="1"/>
      <c r="UFK1314" s="1"/>
      <c r="UFL1314" s="1"/>
      <c r="UFM1314" s="1"/>
      <c r="UFN1314" s="1"/>
      <c r="UFO1314" s="1"/>
      <c r="UFP1314" s="1"/>
      <c r="UFQ1314" s="1"/>
      <c r="UFR1314" s="1"/>
      <c r="UFS1314" s="1"/>
      <c r="UFT1314" s="1"/>
      <c r="UFU1314" s="1"/>
      <c r="UFV1314" s="1"/>
      <c r="UFW1314" s="1"/>
      <c r="UFX1314" s="1"/>
      <c r="UFY1314" s="1"/>
      <c r="UFZ1314" s="1"/>
      <c r="UGA1314" s="1"/>
      <c r="UGB1314" s="1"/>
      <c r="UGC1314" s="1"/>
      <c r="UGD1314" s="1"/>
      <c r="UGE1314" s="1"/>
      <c r="UGF1314" s="1"/>
      <c r="UGG1314" s="1"/>
      <c r="UGH1314" s="1"/>
      <c r="UGI1314" s="1"/>
      <c r="UGJ1314" s="1"/>
      <c r="UGK1314" s="1"/>
      <c r="UGL1314" s="1"/>
      <c r="UGM1314" s="1"/>
      <c r="UGN1314" s="1"/>
      <c r="UGO1314" s="1"/>
      <c r="UGP1314" s="1"/>
      <c r="UGQ1314" s="1"/>
      <c r="UGR1314" s="1"/>
      <c r="UGS1314" s="1"/>
      <c r="UGT1314" s="1"/>
      <c r="UGU1314" s="1"/>
      <c r="UGV1314" s="1"/>
      <c r="UGW1314" s="1"/>
      <c r="UGX1314" s="1"/>
      <c r="UGY1314" s="1"/>
      <c r="UGZ1314" s="1"/>
      <c r="UHA1314" s="1"/>
      <c r="UHB1314" s="1"/>
      <c r="UHC1314" s="1"/>
      <c r="UHD1314" s="1"/>
      <c r="UHE1314" s="1"/>
      <c r="UHF1314" s="1"/>
      <c r="UHG1314" s="1"/>
      <c r="UHH1314" s="1"/>
      <c r="UHI1314" s="1"/>
      <c r="UHJ1314" s="1"/>
      <c r="UHK1314" s="1"/>
      <c r="UHL1314" s="1"/>
      <c r="UHM1314" s="1"/>
      <c r="UHN1314" s="1"/>
      <c r="UHO1314" s="1"/>
      <c r="UHP1314" s="1"/>
      <c r="UHQ1314" s="1"/>
      <c r="UHR1314" s="1"/>
      <c r="UHS1314" s="1"/>
      <c r="UHT1314" s="1"/>
      <c r="UHU1314" s="1"/>
      <c r="UHV1314" s="1"/>
      <c r="UHW1314" s="1"/>
      <c r="UHX1314" s="1"/>
      <c r="UHY1314" s="1"/>
      <c r="UHZ1314" s="1"/>
      <c r="UIA1314" s="1"/>
      <c r="UIB1314" s="1"/>
      <c r="UIC1314" s="1"/>
      <c r="UID1314" s="1"/>
      <c r="UIE1314" s="1"/>
      <c r="UIF1314" s="1"/>
      <c r="UIG1314" s="1"/>
      <c r="UIH1314" s="1"/>
      <c r="UII1314" s="1"/>
      <c r="UIJ1314" s="1"/>
      <c r="UIK1314" s="1"/>
      <c r="UIL1314" s="1"/>
      <c r="UIM1314" s="1"/>
      <c r="UIN1314" s="1"/>
      <c r="UIO1314" s="1"/>
      <c r="UIP1314" s="1"/>
      <c r="UIQ1314" s="1"/>
      <c r="UIR1314" s="1"/>
      <c r="UIS1314" s="1"/>
      <c r="UIT1314" s="1"/>
      <c r="UIU1314" s="1"/>
      <c r="UIV1314" s="1"/>
      <c r="UIW1314" s="1"/>
      <c r="UIX1314" s="1"/>
      <c r="UIY1314" s="1"/>
      <c r="UIZ1314" s="1"/>
      <c r="UJA1314" s="1"/>
      <c r="UJB1314" s="1"/>
      <c r="UJC1314" s="1"/>
      <c r="UJD1314" s="1"/>
      <c r="UJE1314" s="1"/>
      <c r="UJF1314" s="1"/>
      <c r="UJG1314" s="1"/>
      <c r="UJH1314" s="1"/>
      <c r="UJI1314" s="1"/>
      <c r="UJJ1314" s="1"/>
      <c r="UJK1314" s="1"/>
      <c r="UJL1314" s="1"/>
      <c r="UJM1314" s="1"/>
      <c r="UJN1314" s="1"/>
      <c r="UJO1314" s="1"/>
      <c r="UJP1314" s="1"/>
      <c r="UJQ1314" s="1"/>
      <c r="UJR1314" s="1"/>
      <c r="UJS1314" s="1"/>
      <c r="UJT1314" s="1"/>
      <c r="UJU1314" s="1"/>
      <c r="UJV1314" s="1"/>
      <c r="UJW1314" s="1"/>
      <c r="UJX1314" s="1"/>
      <c r="UJY1314" s="1"/>
      <c r="UJZ1314" s="1"/>
      <c r="UKA1314" s="1"/>
      <c r="UKB1314" s="1"/>
      <c r="UKC1314" s="1"/>
      <c r="UKD1314" s="1"/>
      <c r="UKE1314" s="1"/>
      <c r="UKF1314" s="1"/>
      <c r="UKG1314" s="1"/>
      <c r="UKH1314" s="1"/>
      <c r="UKI1314" s="1"/>
      <c r="UKJ1314" s="1"/>
      <c r="UKK1314" s="1"/>
      <c r="UKL1314" s="1"/>
      <c r="UKM1314" s="1"/>
      <c r="UKN1314" s="1"/>
      <c r="UKO1314" s="1"/>
      <c r="UKP1314" s="1"/>
      <c r="UKQ1314" s="1"/>
      <c r="UKR1314" s="1"/>
      <c r="UKS1314" s="1"/>
      <c r="UKT1314" s="1"/>
      <c r="UKU1314" s="1"/>
      <c r="UKV1314" s="1"/>
      <c r="UKW1314" s="1"/>
      <c r="UKX1314" s="1"/>
      <c r="UKY1314" s="1"/>
      <c r="UKZ1314" s="1"/>
      <c r="ULA1314" s="1"/>
      <c r="ULB1314" s="1"/>
      <c r="ULC1314" s="1"/>
      <c r="ULD1314" s="1"/>
      <c r="ULE1314" s="1"/>
      <c r="ULF1314" s="1"/>
      <c r="ULG1314" s="1"/>
      <c r="ULH1314" s="1"/>
      <c r="ULI1314" s="1"/>
      <c r="ULJ1314" s="1"/>
      <c r="ULK1314" s="1"/>
      <c r="ULL1314" s="1"/>
      <c r="ULM1314" s="1"/>
      <c r="ULN1314" s="1"/>
      <c r="ULO1314" s="1"/>
      <c r="ULP1314" s="1"/>
      <c r="ULQ1314" s="1"/>
      <c r="ULR1314" s="1"/>
      <c r="ULS1314" s="1"/>
      <c r="ULT1314" s="1"/>
      <c r="ULU1314" s="1"/>
      <c r="ULV1314" s="1"/>
      <c r="ULW1314" s="1"/>
      <c r="ULX1314" s="1"/>
      <c r="ULY1314" s="1"/>
      <c r="ULZ1314" s="1"/>
      <c r="UMA1314" s="1"/>
      <c r="UMB1314" s="1"/>
      <c r="UMC1314" s="1"/>
      <c r="UMD1314" s="1"/>
      <c r="UME1314" s="1"/>
      <c r="UMF1314" s="1"/>
      <c r="UMG1314" s="1"/>
      <c r="UMH1314" s="1"/>
      <c r="UMI1314" s="1"/>
      <c r="UMJ1314" s="1"/>
      <c r="UMK1314" s="1"/>
      <c r="UML1314" s="1"/>
      <c r="UMM1314" s="1"/>
      <c r="UMN1314" s="1"/>
      <c r="UMO1314" s="1"/>
      <c r="UMP1314" s="1"/>
      <c r="UMQ1314" s="1"/>
      <c r="UMR1314" s="1"/>
      <c r="UMS1314" s="1"/>
      <c r="UMT1314" s="1"/>
      <c r="UMU1314" s="1"/>
      <c r="UMV1314" s="1"/>
      <c r="UMW1314" s="1"/>
      <c r="UMX1314" s="1"/>
      <c r="UMY1314" s="1"/>
      <c r="UMZ1314" s="1"/>
      <c r="UNA1314" s="1"/>
      <c r="UNB1314" s="1"/>
      <c r="UNC1314" s="1"/>
      <c r="UND1314" s="1"/>
      <c r="UNE1314" s="1"/>
      <c r="UNF1314" s="1"/>
      <c r="UNG1314" s="1"/>
      <c r="UNH1314" s="1"/>
      <c r="UNI1314" s="1"/>
      <c r="UNJ1314" s="1"/>
      <c r="UNK1314" s="1"/>
      <c r="UNL1314" s="1"/>
      <c r="UNM1314" s="1"/>
      <c r="UNN1314" s="1"/>
      <c r="UNO1314" s="1"/>
      <c r="UNP1314" s="1"/>
      <c r="UNQ1314" s="1"/>
      <c r="UNR1314" s="1"/>
      <c r="UNS1314" s="1"/>
      <c r="UNT1314" s="1"/>
      <c r="UNU1314" s="1"/>
      <c r="UNV1314" s="1"/>
      <c r="UNW1314" s="1"/>
      <c r="UNX1314" s="1"/>
      <c r="UNY1314" s="1"/>
      <c r="UNZ1314" s="1"/>
      <c r="UOA1314" s="1"/>
      <c r="UOB1314" s="1"/>
      <c r="UOC1314" s="1"/>
      <c r="UOD1314" s="1"/>
      <c r="UOE1314" s="1"/>
      <c r="UOF1314" s="1"/>
      <c r="UOG1314" s="1"/>
      <c r="UOH1314" s="1"/>
      <c r="UOI1314" s="1"/>
      <c r="UOJ1314" s="1"/>
      <c r="UOK1314" s="1"/>
      <c r="UOL1314" s="1"/>
      <c r="UOM1314" s="1"/>
      <c r="UON1314" s="1"/>
      <c r="UOO1314" s="1"/>
      <c r="UOP1314" s="1"/>
      <c r="UOQ1314" s="1"/>
      <c r="UOR1314" s="1"/>
      <c r="UOS1314" s="1"/>
      <c r="UOT1314" s="1"/>
      <c r="UOU1314" s="1"/>
      <c r="UOV1314" s="1"/>
      <c r="UOW1314" s="1"/>
      <c r="UOX1314" s="1"/>
      <c r="UOY1314" s="1"/>
      <c r="UOZ1314" s="1"/>
      <c r="UPA1314" s="1"/>
      <c r="UPB1314" s="1"/>
      <c r="UPC1314" s="1"/>
      <c r="UPD1314" s="1"/>
      <c r="UPE1314" s="1"/>
      <c r="UPF1314" s="1"/>
      <c r="UPG1314" s="1"/>
      <c r="UPH1314" s="1"/>
      <c r="UPI1314" s="1"/>
      <c r="UPJ1314" s="1"/>
      <c r="UPK1314" s="1"/>
      <c r="UPL1314" s="1"/>
      <c r="UPM1314" s="1"/>
      <c r="UPN1314" s="1"/>
      <c r="UPO1314" s="1"/>
      <c r="UPP1314" s="1"/>
      <c r="UPQ1314" s="1"/>
      <c r="UPR1314" s="1"/>
      <c r="UPS1314" s="1"/>
      <c r="UPT1314" s="1"/>
      <c r="UPU1314" s="1"/>
      <c r="UPV1314" s="1"/>
      <c r="UPW1314" s="1"/>
      <c r="UPX1314" s="1"/>
      <c r="UPY1314" s="1"/>
      <c r="UPZ1314" s="1"/>
      <c r="UQA1314" s="1"/>
      <c r="UQB1314" s="1"/>
      <c r="UQC1314" s="1"/>
      <c r="UQD1314" s="1"/>
      <c r="UQE1314" s="1"/>
      <c r="UQF1314" s="1"/>
      <c r="UQG1314" s="1"/>
      <c r="UQH1314" s="1"/>
      <c r="UQI1314" s="1"/>
      <c r="UQJ1314" s="1"/>
      <c r="UQK1314" s="1"/>
      <c r="UQL1314" s="1"/>
      <c r="UQM1314" s="1"/>
      <c r="UQN1314" s="1"/>
      <c r="UQO1314" s="1"/>
      <c r="UQP1314" s="1"/>
      <c r="UQQ1314" s="1"/>
      <c r="UQR1314" s="1"/>
      <c r="UQS1314" s="1"/>
      <c r="UQT1314" s="1"/>
      <c r="UQU1314" s="1"/>
      <c r="UQV1314" s="1"/>
      <c r="UQW1314" s="1"/>
      <c r="UQX1314" s="1"/>
      <c r="UQY1314" s="1"/>
      <c r="UQZ1314" s="1"/>
      <c r="URA1314" s="1"/>
      <c r="URB1314" s="1"/>
      <c r="URC1314" s="1"/>
      <c r="URD1314" s="1"/>
      <c r="URE1314" s="1"/>
      <c r="URF1314" s="1"/>
      <c r="URG1314" s="1"/>
      <c r="URH1314" s="1"/>
      <c r="URI1314" s="1"/>
      <c r="URJ1314" s="1"/>
      <c r="URK1314" s="1"/>
      <c r="URL1314" s="1"/>
      <c r="URM1314" s="1"/>
      <c r="URN1314" s="1"/>
      <c r="URO1314" s="1"/>
      <c r="URP1314" s="1"/>
      <c r="URQ1314" s="1"/>
      <c r="URR1314" s="1"/>
      <c r="URS1314" s="1"/>
      <c r="URT1314" s="1"/>
      <c r="URU1314" s="1"/>
      <c r="URV1314" s="1"/>
      <c r="URW1314" s="1"/>
      <c r="URX1314" s="1"/>
      <c r="URY1314" s="1"/>
      <c r="URZ1314" s="1"/>
      <c r="USA1314" s="1"/>
      <c r="USB1314" s="1"/>
      <c r="USC1314" s="1"/>
      <c r="USD1314" s="1"/>
      <c r="USE1314" s="1"/>
      <c r="USF1314" s="1"/>
      <c r="USG1314" s="1"/>
      <c r="USH1314" s="1"/>
      <c r="USI1314" s="1"/>
      <c r="USJ1314" s="1"/>
      <c r="USK1314" s="1"/>
      <c r="USL1314" s="1"/>
      <c r="USM1314" s="1"/>
      <c r="USN1314" s="1"/>
      <c r="USO1314" s="1"/>
      <c r="USP1314" s="1"/>
      <c r="USQ1314" s="1"/>
      <c r="USR1314" s="1"/>
      <c r="USS1314" s="1"/>
      <c r="UST1314" s="1"/>
      <c r="USU1314" s="1"/>
      <c r="USV1314" s="1"/>
      <c r="USW1314" s="1"/>
      <c r="USX1314" s="1"/>
      <c r="USY1314" s="1"/>
      <c r="USZ1314" s="1"/>
      <c r="UTA1314" s="1"/>
      <c r="UTB1314" s="1"/>
      <c r="UTC1314" s="1"/>
      <c r="UTD1314" s="1"/>
      <c r="UTE1314" s="1"/>
      <c r="UTF1314" s="1"/>
      <c r="UTG1314" s="1"/>
      <c r="UTH1314" s="1"/>
      <c r="UTI1314" s="1"/>
      <c r="UTJ1314" s="1"/>
      <c r="UTK1314" s="1"/>
      <c r="UTL1314" s="1"/>
      <c r="UTM1314" s="1"/>
      <c r="UTN1314" s="1"/>
      <c r="UTO1314" s="1"/>
      <c r="UTP1314" s="1"/>
      <c r="UTQ1314" s="1"/>
      <c r="UTR1314" s="1"/>
      <c r="UTS1314" s="1"/>
      <c r="UTT1314" s="1"/>
      <c r="UTU1314" s="1"/>
      <c r="UTV1314" s="1"/>
      <c r="UTW1314" s="1"/>
      <c r="UTX1314" s="1"/>
      <c r="UTY1314" s="1"/>
      <c r="UTZ1314" s="1"/>
      <c r="UUA1314" s="1"/>
      <c r="UUB1314" s="1"/>
      <c r="UUC1314" s="1"/>
      <c r="UUD1314" s="1"/>
      <c r="UUE1314" s="1"/>
      <c r="UUF1314" s="1"/>
      <c r="UUG1314" s="1"/>
      <c r="UUH1314" s="1"/>
      <c r="UUI1314" s="1"/>
      <c r="UUJ1314" s="1"/>
      <c r="UUK1314" s="1"/>
      <c r="UUL1314" s="1"/>
      <c r="UUM1314" s="1"/>
      <c r="UUN1314" s="1"/>
      <c r="UUO1314" s="1"/>
      <c r="UUP1314" s="1"/>
      <c r="UUQ1314" s="1"/>
      <c r="UUR1314" s="1"/>
      <c r="UUS1314" s="1"/>
      <c r="UUT1314" s="1"/>
      <c r="UUU1314" s="1"/>
      <c r="UUV1314" s="1"/>
      <c r="UUW1314" s="1"/>
      <c r="UUX1314" s="1"/>
      <c r="UUY1314" s="1"/>
      <c r="UUZ1314" s="1"/>
      <c r="UVA1314" s="1"/>
      <c r="UVB1314" s="1"/>
      <c r="UVC1314" s="1"/>
      <c r="UVD1314" s="1"/>
      <c r="UVE1314" s="1"/>
      <c r="UVF1314" s="1"/>
      <c r="UVG1314" s="1"/>
      <c r="UVH1314" s="1"/>
      <c r="UVI1314" s="1"/>
      <c r="UVJ1314" s="1"/>
      <c r="UVK1314" s="1"/>
      <c r="UVL1314" s="1"/>
      <c r="UVM1314" s="1"/>
      <c r="UVN1314" s="1"/>
      <c r="UVO1314" s="1"/>
      <c r="UVP1314" s="1"/>
      <c r="UVQ1314" s="1"/>
      <c r="UVR1314" s="1"/>
      <c r="UVS1314" s="1"/>
      <c r="UVT1314" s="1"/>
      <c r="UVU1314" s="1"/>
      <c r="UVV1314" s="1"/>
      <c r="UVW1314" s="1"/>
      <c r="UVX1314" s="1"/>
      <c r="UVY1314" s="1"/>
      <c r="UVZ1314" s="1"/>
      <c r="UWA1314" s="1"/>
      <c r="UWB1314" s="1"/>
      <c r="UWC1314" s="1"/>
      <c r="UWD1314" s="1"/>
      <c r="UWE1314" s="1"/>
      <c r="UWF1314" s="1"/>
      <c r="UWG1314" s="1"/>
      <c r="UWH1314" s="1"/>
      <c r="UWI1314" s="1"/>
      <c r="UWJ1314" s="1"/>
      <c r="UWK1314" s="1"/>
      <c r="UWL1314" s="1"/>
      <c r="UWM1314" s="1"/>
      <c r="UWN1314" s="1"/>
      <c r="UWO1314" s="1"/>
      <c r="UWP1314" s="1"/>
      <c r="UWQ1314" s="1"/>
      <c r="UWR1314" s="1"/>
      <c r="UWS1314" s="1"/>
      <c r="UWT1314" s="1"/>
      <c r="UWU1314" s="1"/>
      <c r="UWV1314" s="1"/>
      <c r="UWW1314" s="1"/>
      <c r="UWX1314" s="1"/>
      <c r="UWY1314" s="1"/>
      <c r="UWZ1314" s="1"/>
      <c r="UXA1314" s="1"/>
      <c r="UXB1314" s="1"/>
      <c r="UXC1314" s="1"/>
      <c r="UXD1314" s="1"/>
      <c r="UXE1314" s="1"/>
      <c r="UXF1314" s="1"/>
      <c r="UXG1314" s="1"/>
      <c r="UXH1314" s="1"/>
      <c r="UXI1314" s="1"/>
      <c r="UXJ1314" s="1"/>
      <c r="UXK1314" s="1"/>
      <c r="UXL1314" s="1"/>
      <c r="UXM1314" s="1"/>
      <c r="UXN1314" s="1"/>
      <c r="UXO1314" s="1"/>
      <c r="UXP1314" s="1"/>
      <c r="UXQ1314" s="1"/>
      <c r="UXR1314" s="1"/>
      <c r="UXS1314" s="1"/>
      <c r="UXT1314" s="1"/>
      <c r="UXU1314" s="1"/>
      <c r="UXV1314" s="1"/>
      <c r="UXW1314" s="1"/>
      <c r="UXX1314" s="1"/>
      <c r="UXY1314" s="1"/>
      <c r="UXZ1314" s="1"/>
      <c r="UYA1314" s="1"/>
      <c r="UYB1314" s="1"/>
      <c r="UYC1314" s="1"/>
      <c r="UYD1314" s="1"/>
      <c r="UYE1314" s="1"/>
      <c r="UYF1314" s="1"/>
      <c r="UYG1314" s="1"/>
      <c r="UYH1314" s="1"/>
      <c r="UYI1314" s="1"/>
      <c r="UYJ1314" s="1"/>
      <c r="UYK1314" s="1"/>
      <c r="UYL1314" s="1"/>
      <c r="UYM1314" s="1"/>
      <c r="UYN1314" s="1"/>
      <c r="UYO1314" s="1"/>
      <c r="UYP1314" s="1"/>
      <c r="UYQ1314" s="1"/>
      <c r="UYR1314" s="1"/>
      <c r="UYS1314" s="1"/>
      <c r="UYT1314" s="1"/>
      <c r="UYU1314" s="1"/>
      <c r="UYV1314" s="1"/>
      <c r="UYW1314" s="1"/>
      <c r="UYX1314" s="1"/>
      <c r="UYY1314" s="1"/>
      <c r="UYZ1314" s="1"/>
      <c r="UZA1314" s="1"/>
      <c r="UZB1314" s="1"/>
      <c r="UZC1314" s="1"/>
      <c r="UZD1314" s="1"/>
      <c r="UZE1314" s="1"/>
      <c r="UZF1314" s="1"/>
      <c r="UZG1314" s="1"/>
      <c r="UZH1314" s="1"/>
      <c r="UZI1314" s="1"/>
      <c r="UZJ1314" s="1"/>
      <c r="UZK1314" s="1"/>
      <c r="UZL1314" s="1"/>
      <c r="UZM1314" s="1"/>
      <c r="UZN1314" s="1"/>
      <c r="UZO1314" s="1"/>
      <c r="UZP1314" s="1"/>
      <c r="UZQ1314" s="1"/>
      <c r="UZR1314" s="1"/>
      <c r="UZS1314" s="1"/>
      <c r="UZT1314" s="1"/>
      <c r="UZU1314" s="1"/>
      <c r="UZV1314" s="1"/>
      <c r="UZW1314" s="1"/>
      <c r="UZX1314" s="1"/>
      <c r="UZY1314" s="1"/>
      <c r="UZZ1314" s="1"/>
      <c r="VAA1314" s="1"/>
      <c r="VAB1314" s="1"/>
      <c r="VAC1314" s="1"/>
      <c r="VAD1314" s="1"/>
      <c r="VAE1314" s="1"/>
      <c r="VAF1314" s="1"/>
      <c r="VAG1314" s="1"/>
      <c r="VAH1314" s="1"/>
      <c r="VAI1314" s="1"/>
      <c r="VAJ1314" s="1"/>
      <c r="VAK1314" s="1"/>
      <c r="VAL1314" s="1"/>
      <c r="VAM1314" s="1"/>
      <c r="VAN1314" s="1"/>
      <c r="VAO1314" s="1"/>
      <c r="VAP1314" s="1"/>
      <c r="VAQ1314" s="1"/>
      <c r="VAR1314" s="1"/>
      <c r="VAS1314" s="1"/>
      <c r="VAT1314" s="1"/>
      <c r="VAU1314" s="1"/>
      <c r="VAV1314" s="1"/>
      <c r="VAW1314" s="1"/>
      <c r="VAX1314" s="1"/>
      <c r="VAY1314" s="1"/>
      <c r="VAZ1314" s="1"/>
      <c r="VBA1314" s="1"/>
      <c r="VBB1314" s="1"/>
      <c r="VBC1314" s="1"/>
      <c r="VBD1314" s="1"/>
      <c r="VBE1314" s="1"/>
      <c r="VBF1314" s="1"/>
      <c r="VBG1314" s="1"/>
      <c r="VBH1314" s="1"/>
      <c r="VBI1314" s="1"/>
      <c r="VBJ1314" s="1"/>
      <c r="VBK1314" s="1"/>
      <c r="VBL1314" s="1"/>
      <c r="VBM1314" s="1"/>
      <c r="VBN1314" s="1"/>
      <c r="VBO1314" s="1"/>
      <c r="VBP1314" s="1"/>
      <c r="VBQ1314" s="1"/>
      <c r="VBR1314" s="1"/>
      <c r="VBS1314" s="1"/>
      <c r="VBT1314" s="1"/>
      <c r="VBU1314" s="1"/>
      <c r="VBV1314" s="1"/>
      <c r="VBW1314" s="1"/>
      <c r="VBX1314" s="1"/>
      <c r="VBY1314" s="1"/>
      <c r="VBZ1314" s="1"/>
      <c r="VCA1314" s="1"/>
      <c r="VCB1314" s="1"/>
      <c r="VCC1314" s="1"/>
      <c r="VCD1314" s="1"/>
      <c r="VCE1314" s="1"/>
      <c r="VCF1314" s="1"/>
      <c r="VCG1314" s="1"/>
      <c r="VCH1314" s="1"/>
      <c r="VCI1314" s="1"/>
      <c r="VCJ1314" s="1"/>
      <c r="VCK1314" s="1"/>
      <c r="VCL1314" s="1"/>
      <c r="VCM1314" s="1"/>
      <c r="VCN1314" s="1"/>
      <c r="VCO1314" s="1"/>
      <c r="VCP1314" s="1"/>
      <c r="VCQ1314" s="1"/>
      <c r="VCR1314" s="1"/>
      <c r="VCS1314" s="1"/>
      <c r="VCT1314" s="1"/>
      <c r="VCU1314" s="1"/>
      <c r="VCV1314" s="1"/>
      <c r="VCW1314" s="1"/>
      <c r="VCX1314" s="1"/>
      <c r="VCY1314" s="1"/>
      <c r="VCZ1314" s="1"/>
      <c r="VDA1314" s="1"/>
      <c r="VDB1314" s="1"/>
      <c r="VDC1314" s="1"/>
      <c r="VDD1314" s="1"/>
      <c r="VDE1314" s="1"/>
      <c r="VDF1314" s="1"/>
      <c r="VDG1314" s="1"/>
      <c r="VDH1314" s="1"/>
      <c r="VDI1314" s="1"/>
      <c r="VDJ1314" s="1"/>
      <c r="VDK1314" s="1"/>
      <c r="VDL1314" s="1"/>
      <c r="VDM1314" s="1"/>
      <c r="VDN1314" s="1"/>
      <c r="VDO1314" s="1"/>
      <c r="VDP1314" s="1"/>
      <c r="VDQ1314" s="1"/>
      <c r="VDR1314" s="1"/>
      <c r="VDS1314" s="1"/>
      <c r="VDT1314" s="1"/>
      <c r="VDU1314" s="1"/>
      <c r="VDV1314" s="1"/>
      <c r="VDW1314" s="1"/>
      <c r="VDX1314" s="1"/>
      <c r="VDY1314" s="1"/>
      <c r="VDZ1314" s="1"/>
      <c r="VEA1314" s="1"/>
      <c r="VEB1314" s="1"/>
      <c r="VEC1314" s="1"/>
      <c r="VED1314" s="1"/>
      <c r="VEE1314" s="1"/>
      <c r="VEF1314" s="1"/>
      <c r="VEG1314" s="1"/>
      <c r="VEH1314" s="1"/>
      <c r="VEI1314" s="1"/>
      <c r="VEJ1314" s="1"/>
      <c r="VEK1314" s="1"/>
      <c r="VEL1314" s="1"/>
      <c r="VEM1314" s="1"/>
      <c r="VEN1314" s="1"/>
      <c r="VEO1314" s="1"/>
      <c r="VEP1314" s="1"/>
      <c r="VEQ1314" s="1"/>
      <c r="VER1314" s="1"/>
      <c r="VES1314" s="1"/>
      <c r="VET1314" s="1"/>
      <c r="VEU1314" s="1"/>
      <c r="VEV1314" s="1"/>
      <c r="VEW1314" s="1"/>
      <c r="VEX1314" s="1"/>
      <c r="VEY1314" s="1"/>
      <c r="VEZ1314" s="1"/>
      <c r="VFA1314" s="1"/>
      <c r="VFB1314" s="1"/>
      <c r="VFC1314" s="1"/>
      <c r="VFD1314" s="1"/>
      <c r="VFE1314" s="1"/>
      <c r="VFF1314" s="1"/>
      <c r="VFG1314" s="1"/>
      <c r="VFH1314" s="1"/>
      <c r="VFI1314" s="1"/>
      <c r="VFJ1314" s="1"/>
      <c r="VFK1314" s="1"/>
      <c r="VFL1314" s="1"/>
      <c r="VFM1314" s="1"/>
      <c r="VFN1314" s="1"/>
      <c r="VFO1314" s="1"/>
      <c r="VFP1314" s="1"/>
      <c r="VFQ1314" s="1"/>
      <c r="VFR1314" s="1"/>
      <c r="VFS1314" s="1"/>
      <c r="VFT1314" s="1"/>
      <c r="VFU1314" s="1"/>
      <c r="VFV1314" s="1"/>
      <c r="VFW1314" s="1"/>
      <c r="VFX1314" s="1"/>
      <c r="VFY1314" s="1"/>
      <c r="VFZ1314" s="1"/>
      <c r="VGA1314" s="1"/>
      <c r="VGB1314" s="1"/>
      <c r="VGC1314" s="1"/>
      <c r="VGD1314" s="1"/>
      <c r="VGE1314" s="1"/>
      <c r="VGF1314" s="1"/>
      <c r="VGG1314" s="1"/>
      <c r="VGH1314" s="1"/>
      <c r="VGI1314" s="1"/>
      <c r="VGJ1314" s="1"/>
      <c r="VGK1314" s="1"/>
      <c r="VGL1314" s="1"/>
      <c r="VGM1314" s="1"/>
      <c r="VGN1314" s="1"/>
      <c r="VGO1314" s="1"/>
      <c r="VGP1314" s="1"/>
      <c r="VGQ1314" s="1"/>
      <c r="VGR1314" s="1"/>
      <c r="VGS1314" s="1"/>
      <c r="VGT1314" s="1"/>
      <c r="VGU1314" s="1"/>
      <c r="VGV1314" s="1"/>
      <c r="VGW1314" s="1"/>
      <c r="VGX1314" s="1"/>
      <c r="VGY1314" s="1"/>
      <c r="VGZ1314" s="1"/>
      <c r="VHA1314" s="1"/>
      <c r="VHB1314" s="1"/>
      <c r="VHC1314" s="1"/>
      <c r="VHD1314" s="1"/>
      <c r="VHE1314" s="1"/>
      <c r="VHF1314" s="1"/>
      <c r="VHG1314" s="1"/>
      <c r="VHH1314" s="1"/>
      <c r="VHI1314" s="1"/>
      <c r="VHJ1314" s="1"/>
      <c r="VHK1314" s="1"/>
      <c r="VHL1314" s="1"/>
      <c r="VHM1314" s="1"/>
      <c r="VHN1314" s="1"/>
      <c r="VHO1314" s="1"/>
      <c r="VHP1314" s="1"/>
      <c r="VHQ1314" s="1"/>
      <c r="VHR1314" s="1"/>
      <c r="VHS1314" s="1"/>
      <c r="VHT1314" s="1"/>
      <c r="VHU1314" s="1"/>
      <c r="VHV1314" s="1"/>
      <c r="VHW1314" s="1"/>
      <c r="VHX1314" s="1"/>
      <c r="VHY1314" s="1"/>
      <c r="VHZ1314" s="1"/>
      <c r="VIA1314" s="1"/>
      <c r="VIB1314" s="1"/>
      <c r="VIC1314" s="1"/>
      <c r="VID1314" s="1"/>
      <c r="VIE1314" s="1"/>
      <c r="VIF1314" s="1"/>
      <c r="VIG1314" s="1"/>
      <c r="VIH1314" s="1"/>
      <c r="VII1314" s="1"/>
      <c r="VIJ1314" s="1"/>
      <c r="VIK1314" s="1"/>
      <c r="VIL1314" s="1"/>
      <c r="VIM1314" s="1"/>
      <c r="VIN1314" s="1"/>
      <c r="VIO1314" s="1"/>
      <c r="VIP1314" s="1"/>
      <c r="VIQ1314" s="1"/>
      <c r="VIR1314" s="1"/>
      <c r="VIS1314" s="1"/>
      <c r="VIT1314" s="1"/>
      <c r="VIU1314" s="1"/>
      <c r="VIV1314" s="1"/>
      <c r="VIW1314" s="1"/>
      <c r="VIX1314" s="1"/>
      <c r="VIY1314" s="1"/>
      <c r="VIZ1314" s="1"/>
      <c r="VJA1314" s="1"/>
      <c r="VJB1314" s="1"/>
      <c r="VJC1314" s="1"/>
      <c r="VJD1314" s="1"/>
      <c r="VJE1314" s="1"/>
      <c r="VJF1314" s="1"/>
      <c r="VJG1314" s="1"/>
      <c r="VJH1314" s="1"/>
      <c r="VJI1314" s="1"/>
      <c r="VJJ1314" s="1"/>
      <c r="VJK1314" s="1"/>
      <c r="VJL1314" s="1"/>
      <c r="VJM1314" s="1"/>
      <c r="VJN1314" s="1"/>
      <c r="VJO1314" s="1"/>
      <c r="VJP1314" s="1"/>
      <c r="VJQ1314" s="1"/>
      <c r="VJR1314" s="1"/>
      <c r="VJS1314" s="1"/>
      <c r="VJT1314" s="1"/>
      <c r="VJU1314" s="1"/>
      <c r="VJV1314" s="1"/>
      <c r="VJW1314" s="1"/>
      <c r="VJX1314" s="1"/>
      <c r="VJY1314" s="1"/>
      <c r="VJZ1314" s="1"/>
      <c r="VKA1314" s="1"/>
      <c r="VKB1314" s="1"/>
      <c r="VKC1314" s="1"/>
      <c r="VKD1314" s="1"/>
      <c r="VKE1314" s="1"/>
      <c r="VKF1314" s="1"/>
      <c r="VKG1314" s="1"/>
      <c r="VKH1314" s="1"/>
      <c r="VKI1314" s="1"/>
      <c r="VKJ1314" s="1"/>
      <c r="VKK1314" s="1"/>
      <c r="VKL1314" s="1"/>
      <c r="VKM1314" s="1"/>
      <c r="VKN1314" s="1"/>
      <c r="VKO1314" s="1"/>
      <c r="VKP1314" s="1"/>
      <c r="VKQ1314" s="1"/>
      <c r="VKR1314" s="1"/>
      <c r="VKS1314" s="1"/>
      <c r="VKT1314" s="1"/>
      <c r="VKU1314" s="1"/>
      <c r="VKV1314" s="1"/>
      <c r="VKW1314" s="1"/>
      <c r="VKX1314" s="1"/>
      <c r="VKY1314" s="1"/>
      <c r="VKZ1314" s="1"/>
      <c r="VLA1314" s="1"/>
      <c r="VLB1314" s="1"/>
      <c r="VLC1314" s="1"/>
      <c r="VLD1314" s="1"/>
      <c r="VLE1314" s="1"/>
      <c r="VLF1314" s="1"/>
      <c r="VLG1314" s="1"/>
      <c r="VLH1314" s="1"/>
      <c r="VLI1314" s="1"/>
      <c r="VLJ1314" s="1"/>
      <c r="VLK1314" s="1"/>
      <c r="VLL1314" s="1"/>
      <c r="VLM1314" s="1"/>
      <c r="VLN1314" s="1"/>
      <c r="VLO1314" s="1"/>
      <c r="VLP1314" s="1"/>
      <c r="VLQ1314" s="1"/>
      <c r="VLR1314" s="1"/>
      <c r="VLS1314" s="1"/>
      <c r="VLT1314" s="1"/>
      <c r="VLU1314" s="1"/>
      <c r="VLV1314" s="1"/>
      <c r="VLW1314" s="1"/>
      <c r="VLX1314" s="1"/>
      <c r="VLY1314" s="1"/>
      <c r="VLZ1314" s="1"/>
      <c r="VMA1314" s="1"/>
      <c r="VMB1314" s="1"/>
      <c r="VMC1314" s="1"/>
      <c r="VMD1314" s="1"/>
      <c r="VME1314" s="1"/>
      <c r="VMF1314" s="1"/>
      <c r="VMG1314" s="1"/>
      <c r="VMH1314" s="1"/>
      <c r="VMI1314" s="1"/>
      <c r="VMJ1314" s="1"/>
      <c r="VMK1314" s="1"/>
      <c r="VML1314" s="1"/>
      <c r="VMM1314" s="1"/>
      <c r="VMN1314" s="1"/>
      <c r="VMO1314" s="1"/>
      <c r="VMP1314" s="1"/>
      <c r="VMQ1314" s="1"/>
      <c r="VMR1314" s="1"/>
      <c r="VMS1314" s="1"/>
      <c r="VMT1314" s="1"/>
      <c r="VMU1314" s="1"/>
      <c r="VMV1314" s="1"/>
      <c r="VMW1314" s="1"/>
      <c r="VMX1314" s="1"/>
      <c r="VMY1314" s="1"/>
      <c r="VMZ1314" s="1"/>
      <c r="VNA1314" s="1"/>
      <c r="VNB1314" s="1"/>
      <c r="VNC1314" s="1"/>
      <c r="VND1314" s="1"/>
      <c r="VNE1314" s="1"/>
      <c r="VNF1314" s="1"/>
      <c r="VNG1314" s="1"/>
      <c r="VNH1314" s="1"/>
      <c r="VNI1314" s="1"/>
      <c r="VNJ1314" s="1"/>
      <c r="VNK1314" s="1"/>
      <c r="VNL1314" s="1"/>
      <c r="VNM1314" s="1"/>
      <c r="VNN1314" s="1"/>
      <c r="VNO1314" s="1"/>
      <c r="VNP1314" s="1"/>
      <c r="VNQ1314" s="1"/>
      <c r="VNR1314" s="1"/>
      <c r="VNS1314" s="1"/>
      <c r="VNT1314" s="1"/>
      <c r="VNU1314" s="1"/>
      <c r="VNV1314" s="1"/>
      <c r="VNW1314" s="1"/>
      <c r="VNX1314" s="1"/>
      <c r="VNY1314" s="1"/>
      <c r="VNZ1314" s="1"/>
      <c r="VOA1314" s="1"/>
      <c r="VOB1314" s="1"/>
      <c r="VOC1314" s="1"/>
      <c r="VOD1314" s="1"/>
      <c r="VOE1314" s="1"/>
      <c r="VOF1314" s="1"/>
      <c r="VOG1314" s="1"/>
      <c r="VOH1314" s="1"/>
      <c r="VOI1314" s="1"/>
      <c r="VOJ1314" s="1"/>
      <c r="VOK1314" s="1"/>
      <c r="VOL1314" s="1"/>
      <c r="VOM1314" s="1"/>
      <c r="VON1314" s="1"/>
      <c r="VOO1314" s="1"/>
      <c r="VOP1314" s="1"/>
      <c r="VOQ1314" s="1"/>
      <c r="VOR1314" s="1"/>
      <c r="VOS1314" s="1"/>
      <c r="VOT1314" s="1"/>
      <c r="VOU1314" s="1"/>
      <c r="VOV1314" s="1"/>
      <c r="VOW1314" s="1"/>
      <c r="VOX1314" s="1"/>
      <c r="VOY1314" s="1"/>
      <c r="VOZ1314" s="1"/>
      <c r="VPA1314" s="1"/>
      <c r="VPB1314" s="1"/>
      <c r="VPC1314" s="1"/>
      <c r="VPD1314" s="1"/>
      <c r="VPE1314" s="1"/>
      <c r="VPF1314" s="1"/>
      <c r="VPG1314" s="1"/>
      <c r="VPH1314" s="1"/>
      <c r="VPI1314" s="1"/>
      <c r="VPJ1314" s="1"/>
      <c r="VPK1314" s="1"/>
      <c r="VPL1314" s="1"/>
      <c r="VPM1314" s="1"/>
      <c r="VPN1314" s="1"/>
      <c r="VPO1314" s="1"/>
      <c r="VPP1314" s="1"/>
      <c r="VPQ1314" s="1"/>
      <c r="VPR1314" s="1"/>
      <c r="VPS1314" s="1"/>
      <c r="VPT1314" s="1"/>
      <c r="VPU1314" s="1"/>
      <c r="VPV1314" s="1"/>
      <c r="VPW1314" s="1"/>
      <c r="VPX1314" s="1"/>
      <c r="VPY1314" s="1"/>
      <c r="VPZ1314" s="1"/>
      <c r="VQA1314" s="1"/>
      <c r="VQB1314" s="1"/>
      <c r="VQC1314" s="1"/>
      <c r="VQD1314" s="1"/>
      <c r="VQE1314" s="1"/>
      <c r="VQF1314" s="1"/>
      <c r="VQG1314" s="1"/>
      <c r="VQH1314" s="1"/>
      <c r="VQI1314" s="1"/>
      <c r="VQJ1314" s="1"/>
      <c r="VQK1314" s="1"/>
      <c r="VQL1314" s="1"/>
      <c r="VQM1314" s="1"/>
      <c r="VQN1314" s="1"/>
      <c r="VQO1314" s="1"/>
      <c r="VQP1314" s="1"/>
      <c r="VQQ1314" s="1"/>
      <c r="VQR1314" s="1"/>
      <c r="VQS1314" s="1"/>
      <c r="VQT1314" s="1"/>
      <c r="VQU1314" s="1"/>
      <c r="VQV1314" s="1"/>
      <c r="VQW1314" s="1"/>
      <c r="VQX1314" s="1"/>
      <c r="VQY1314" s="1"/>
      <c r="VQZ1314" s="1"/>
      <c r="VRA1314" s="1"/>
      <c r="VRB1314" s="1"/>
      <c r="VRC1314" s="1"/>
      <c r="VRD1314" s="1"/>
      <c r="VRE1314" s="1"/>
      <c r="VRF1314" s="1"/>
      <c r="VRG1314" s="1"/>
      <c r="VRH1314" s="1"/>
      <c r="VRI1314" s="1"/>
      <c r="VRJ1314" s="1"/>
      <c r="VRK1314" s="1"/>
      <c r="VRL1314" s="1"/>
      <c r="VRM1314" s="1"/>
      <c r="VRN1314" s="1"/>
      <c r="VRO1314" s="1"/>
      <c r="VRP1314" s="1"/>
      <c r="VRQ1314" s="1"/>
      <c r="VRR1314" s="1"/>
      <c r="VRS1314" s="1"/>
      <c r="VRT1314" s="1"/>
      <c r="VRU1314" s="1"/>
      <c r="VRV1314" s="1"/>
      <c r="VRW1314" s="1"/>
      <c r="VRX1314" s="1"/>
      <c r="VRY1314" s="1"/>
      <c r="VRZ1314" s="1"/>
      <c r="VSA1314" s="1"/>
      <c r="VSB1314" s="1"/>
      <c r="VSC1314" s="1"/>
      <c r="VSD1314" s="1"/>
      <c r="VSE1314" s="1"/>
      <c r="VSF1314" s="1"/>
      <c r="VSG1314" s="1"/>
      <c r="VSH1314" s="1"/>
      <c r="VSI1314" s="1"/>
      <c r="VSJ1314" s="1"/>
      <c r="VSK1314" s="1"/>
      <c r="VSL1314" s="1"/>
      <c r="VSM1314" s="1"/>
      <c r="VSN1314" s="1"/>
      <c r="VSO1314" s="1"/>
      <c r="VSP1314" s="1"/>
      <c r="VSQ1314" s="1"/>
      <c r="VSR1314" s="1"/>
      <c r="VSS1314" s="1"/>
      <c r="VST1314" s="1"/>
      <c r="VSU1314" s="1"/>
      <c r="VSV1314" s="1"/>
      <c r="VSW1314" s="1"/>
      <c r="VSX1314" s="1"/>
      <c r="VSY1314" s="1"/>
      <c r="VSZ1314" s="1"/>
      <c r="VTA1314" s="1"/>
      <c r="VTB1314" s="1"/>
      <c r="VTC1314" s="1"/>
      <c r="VTD1314" s="1"/>
      <c r="VTE1314" s="1"/>
      <c r="VTF1314" s="1"/>
      <c r="VTG1314" s="1"/>
      <c r="VTH1314" s="1"/>
      <c r="VTI1314" s="1"/>
      <c r="VTJ1314" s="1"/>
      <c r="VTK1314" s="1"/>
      <c r="VTL1314" s="1"/>
      <c r="VTM1314" s="1"/>
      <c r="VTN1314" s="1"/>
      <c r="VTO1314" s="1"/>
      <c r="VTP1314" s="1"/>
      <c r="VTQ1314" s="1"/>
      <c r="VTR1314" s="1"/>
      <c r="VTS1314" s="1"/>
      <c r="VTT1314" s="1"/>
      <c r="VTU1314" s="1"/>
      <c r="VTV1314" s="1"/>
      <c r="VTW1314" s="1"/>
      <c r="VTX1314" s="1"/>
      <c r="VTY1314" s="1"/>
      <c r="VTZ1314" s="1"/>
      <c r="VUA1314" s="1"/>
      <c r="VUB1314" s="1"/>
      <c r="VUC1314" s="1"/>
      <c r="VUD1314" s="1"/>
      <c r="VUE1314" s="1"/>
      <c r="VUF1314" s="1"/>
      <c r="VUG1314" s="1"/>
      <c r="VUH1314" s="1"/>
      <c r="VUI1314" s="1"/>
      <c r="VUJ1314" s="1"/>
      <c r="VUK1314" s="1"/>
      <c r="VUL1314" s="1"/>
      <c r="VUM1314" s="1"/>
      <c r="VUN1314" s="1"/>
      <c r="VUO1314" s="1"/>
      <c r="VUP1314" s="1"/>
      <c r="VUQ1314" s="1"/>
      <c r="VUR1314" s="1"/>
      <c r="VUS1314" s="1"/>
      <c r="VUT1314" s="1"/>
      <c r="VUU1314" s="1"/>
      <c r="VUV1314" s="1"/>
      <c r="VUW1314" s="1"/>
      <c r="VUX1314" s="1"/>
      <c r="VUY1314" s="1"/>
      <c r="VUZ1314" s="1"/>
      <c r="VVA1314" s="1"/>
      <c r="VVB1314" s="1"/>
      <c r="VVC1314" s="1"/>
      <c r="VVD1314" s="1"/>
      <c r="VVE1314" s="1"/>
      <c r="VVF1314" s="1"/>
      <c r="VVG1314" s="1"/>
      <c r="VVH1314" s="1"/>
      <c r="VVI1314" s="1"/>
      <c r="VVJ1314" s="1"/>
      <c r="VVK1314" s="1"/>
      <c r="VVL1314" s="1"/>
      <c r="VVM1314" s="1"/>
      <c r="VVN1314" s="1"/>
      <c r="VVO1314" s="1"/>
      <c r="VVP1314" s="1"/>
      <c r="VVQ1314" s="1"/>
      <c r="VVR1314" s="1"/>
      <c r="VVS1314" s="1"/>
      <c r="VVT1314" s="1"/>
      <c r="VVU1314" s="1"/>
      <c r="VVV1314" s="1"/>
      <c r="VVW1314" s="1"/>
      <c r="VVX1314" s="1"/>
      <c r="VVY1314" s="1"/>
      <c r="VVZ1314" s="1"/>
      <c r="VWA1314" s="1"/>
      <c r="VWB1314" s="1"/>
      <c r="VWC1314" s="1"/>
      <c r="VWD1314" s="1"/>
      <c r="VWE1314" s="1"/>
      <c r="VWF1314" s="1"/>
      <c r="VWG1314" s="1"/>
      <c r="VWH1314" s="1"/>
      <c r="VWI1314" s="1"/>
      <c r="VWJ1314" s="1"/>
      <c r="VWK1314" s="1"/>
      <c r="VWL1314" s="1"/>
      <c r="VWM1314" s="1"/>
      <c r="VWN1314" s="1"/>
      <c r="VWO1314" s="1"/>
      <c r="VWP1314" s="1"/>
      <c r="VWQ1314" s="1"/>
      <c r="VWR1314" s="1"/>
      <c r="VWS1314" s="1"/>
      <c r="VWT1314" s="1"/>
      <c r="VWU1314" s="1"/>
      <c r="VWV1314" s="1"/>
      <c r="VWW1314" s="1"/>
      <c r="VWX1314" s="1"/>
      <c r="VWY1314" s="1"/>
      <c r="VWZ1314" s="1"/>
      <c r="VXA1314" s="1"/>
      <c r="VXB1314" s="1"/>
      <c r="VXC1314" s="1"/>
      <c r="VXD1314" s="1"/>
      <c r="VXE1314" s="1"/>
      <c r="VXF1314" s="1"/>
      <c r="VXG1314" s="1"/>
      <c r="VXH1314" s="1"/>
      <c r="VXI1314" s="1"/>
      <c r="VXJ1314" s="1"/>
      <c r="VXK1314" s="1"/>
      <c r="VXL1314" s="1"/>
      <c r="VXM1314" s="1"/>
      <c r="VXN1314" s="1"/>
      <c r="VXO1314" s="1"/>
      <c r="VXP1314" s="1"/>
      <c r="VXQ1314" s="1"/>
      <c r="VXR1314" s="1"/>
      <c r="VXS1314" s="1"/>
      <c r="VXT1314" s="1"/>
      <c r="VXU1314" s="1"/>
      <c r="VXV1314" s="1"/>
      <c r="VXW1314" s="1"/>
      <c r="VXX1314" s="1"/>
      <c r="VXY1314" s="1"/>
      <c r="VXZ1314" s="1"/>
      <c r="VYA1314" s="1"/>
      <c r="VYB1314" s="1"/>
      <c r="VYC1314" s="1"/>
      <c r="VYD1314" s="1"/>
      <c r="VYE1314" s="1"/>
      <c r="VYF1314" s="1"/>
      <c r="VYG1314" s="1"/>
      <c r="VYH1314" s="1"/>
      <c r="VYI1314" s="1"/>
      <c r="VYJ1314" s="1"/>
      <c r="VYK1314" s="1"/>
      <c r="VYL1314" s="1"/>
      <c r="VYM1314" s="1"/>
      <c r="VYN1314" s="1"/>
      <c r="VYO1314" s="1"/>
      <c r="VYP1314" s="1"/>
      <c r="VYQ1314" s="1"/>
      <c r="VYR1314" s="1"/>
      <c r="VYS1314" s="1"/>
      <c r="VYT1314" s="1"/>
      <c r="VYU1314" s="1"/>
      <c r="VYV1314" s="1"/>
      <c r="VYW1314" s="1"/>
      <c r="VYX1314" s="1"/>
      <c r="VYY1314" s="1"/>
      <c r="VYZ1314" s="1"/>
      <c r="VZA1314" s="1"/>
      <c r="VZB1314" s="1"/>
      <c r="VZC1314" s="1"/>
      <c r="VZD1314" s="1"/>
      <c r="VZE1314" s="1"/>
      <c r="VZF1314" s="1"/>
      <c r="VZG1314" s="1"/>
      <c r="VZH1314" s="1"/>
      <c r="VZI1314" s="1"/>
      <c r="VZJ1314" s="1"/>
      <c r="VZK1314" s="1"/>
      <c r="VZL1314" s="1"/>
      <c r="VZM1314" s="1"/>
      <c r="VZN1314" s="1"/>
      <c r="VZO1314" s="1"/>
      <c r="VZP1314" s="1"/>
      <c r="VZQ1314" s="1"/>
      <c r="VZR1314" s="1"/>
      <c r="VZS1314" s="1"/>
      <c r="VZT1314" s="1"/>
      <c r="VZU1314" s="1"/>
      <c r="VZV1314" s="1"/>
      <c r="VZW1314" s="1"/>
      <c r="VZX1314" s="1"/>
      <c r="VZY1314" s="1"/>
      <c r="VZZ1314" s="1"/>
      <c r="WAA1314" s="1"/>
      <c r="WAB1314" s="1"/>
      <c r="WAC1314" s="1"/>
      <c r="WAD1314" s="1"/>
      <c r="WAE1314" s="1"/>
      <c r="WAF1314" s="1"/>
      <c r="WAG1314" s="1"/>
      <c r="WAH1314" s="1"/>
      <c r="WAI1314" s="1"/>
      <c r="WAJ1314" s="1"/>
      <c r="WAK1314" s="1"/>
      <c r="WAL1314" s="1"/>
      <c r="WAM1314" s="1"/>
      <c r="WAN1314" s="1"/>
      <c r="WAO1314" s="1"/>
      <c r="WAP1314" s="1"/>
      <c r="WAQ1314" s="1"/>
      <c r="WAR1314" s="1"/>
      <c r="WAS1314" s="1"/>
      <c r="WAT1314" s="1"/>
      <c r="WAU1314" s="1"/>
      <c r="WAV1314" s="1"/>
      <c r="WAW1314" s="1"/>
      <c r="WAX1314" s="1"/>
      <c r="WAY1314" s="1"/>
      <c r="WAZ1314" s="1"/>
      <c r="WBA1314" s="1"/>
      <c r="WBB1314" s="1"/>
      <c r="WBC1314" s="1"/>
      <c r="WBD1314" s="1"/>
      <c r="WBE1314" s="1"/>
      <c r="WBF1314" s="1"/>
      <c r="WBG1314" s="1"/>
      <c r="WBH1314" s="1"/>
      <c r="WBI1314" s="1"/>
      <c r="WBJ1314" s="1"/>
      <c r="WBK1314" s="1"/>
      <c r="WBL1314" s="1"/>
      <c r="WBM1314" s="1"/>
      <c r="WBN1314" s="1"/>
      <c r="WBO1314" s="1"/>
      <c r="WBP1314" s="1"/>
      <c r="WBQ1314" s="1"/>
      <c r="WBR1314" s="1"/>
      <c r="WBS1314" s="1"/>
      <c r="WBT1314" s="1"/>
      <c r="WBU1314" s="1"/>
      <c r="WBV1314" s="1"/>
      <c r="WBW1314" s="1"/>
      <c r="WBX1314" s="1"/>
      <c r="WBY1314" s="1"/>
      <c r="WBZ1314" s="1"/>
      <c r="WCA1314" s="1"/>
      <c r="WCB1314" s="1"/>
      <c r="WCC1314" s="1"/>
      <c r="WCD1314" s="1"/>
      <c r="WCE1314" s="1"/>
      <c r="WCF1314" s="1"/>
      <c r="WCG1314" s="1"/>
      <c r="WCH1314" s="1"/>
      <c r="WCI1314" s="1"/>
      <c r="WCJ1314" s="1"/>
      <c r="WCK1314" s="1"/>
      <c r="WCL1314" s="1"/>
      <c r="WCM1314" s="1"/>
      <c r="WCN1314" s="1"/>
      <c r="WCO1314" s="1"/>
      <c r="WCP1314" s="1"/>
      <c r="WCQ1314" s="1"/>
      <c r="WCR1314" s="1"/>
      <c r="WCS1314" s="1"/>
      <c r="WCT1314" s="1"/>
      <c r="WCU1314" s="1"/>
      <c r="WCV1314" s="1"/>
      <c r="WCW1314" s="1"/>
      <c r="WCX1314" s="1"/>
      <c r="WCY1314" s="1"/>
      <c r="WCZ1314" s="1"/>
      <c r="WDA1314" s="1"/>
      <c r="WDB1314" s="1"/>
      <c r="WDC1314" s="1"/>
      <c r="WDD1314" s="1"/>
      <c r="WDE1314" s="1"/>
      <c r="WDF1314" s="1"/>
      <c r="WDG1314" s="1"/>
      <c r="WDH1314" s="1"/>
      <c r="WDI1314" s="1"/>
      <c r="WDJ1314" s="1"/>
      <c r="WDK1314" s="1"/>
      <c r="WDL1314" s="1"/>
      <c r="WDM1314" s="1"/>
      <c r="WDN1314" s="1"/>
      <c r="WDO1314" s="1"/>
      <c r="WDP1314" s="1"/>
      <c r="WDQ1314" s="1"/>
      <c r="WDR1314" s="1"/>
      <c r="WDS1314" s="1"/>
      <c r="WDT1314" s="1"/>
      <c r="WDU1314" s="1"/>
      <c r="WDV1314" s="1"/>
      <c r="WDW1314" s="1"/>
      <c r="WDX1314" s="1"/>
      <c r="WDY1314" s="1"/>
      <c r="WDZ1314" s="1"/>
      <c r="WEA1314" s="1"/>
      <c r="WEB1314" s="1"/>
      <c r="WEC1314" s="1"/>
      <c r="WED1314" s="1"/>
      <c r="WEE1314" s="1"/>
      <c r="WEF1314" s="1"/>
      <c r="WEG1314" s="1"/>
      <c r="WEH1314" s="1"/>
      <c r="WEI1314" s="1"/>
      <c r="WEJ1314" s="1"/>
      <c r="WEK1314" s="1"/>
      <c r="WEL1314" s="1"/>
      <c r="WEM1314" s="1"/>
      <c r="WEN1314" s="1"/>
      <c r="WEO1314" s="1"/>
      <c r="WEP1314" s="1"/>
      <c r="WEQ1314" s="1"/>
      <c r="WER1314" s="1"/>
      <c r="WES1314" s="1"/>
      <c r="WET1314" s="1"/>
      <c r="WEU1314" s="1"/>
      <c r="WEV1314" s="1"/>
      <c r="WEW1314" s="1"/>
      <c r="WEX1314" s="1"/>
      <c r="WEY1314" s="1"/>
      <c r="WEZ1314" s="1"/>
      <c r="WFA1314" s="1"/>
      <c r="WFB1314" s="1"/>
      <c r="WFC1314" s="1"/>
      <c r="WFD1314" s="1"/>
      <c r="WFE1314" s="1"/>
      <c r="WFF1314" s="1"/>
      <c r="WFG1314" s="1"/>
      <c r="WFH1314" s="1"/>
      <c r="WFI1314" s="1"/>
      <c r="WFJ1314" s="1"/>
      <c r="WFK1314" s="1"/>
      <c r="WFL1314" s="1"/>
      <c r="WFM1314" s="1"/>
      <c r="WFN1314" s="1"/>
      <c r="WFO1314" s="1"/>
      <c r="WFP1314" s="1"/>
      <c r="WFQ1314" s="1"/>
      <c r="WFR1314" s="1"/>
      <c r="WFS1314" s="1"/>
      <c r="WFT1314" s="1"/>
      <c r="WFU1314" s="1"/>
      <c r="WFV1314" s="1"/>
      <c r="WFW1314" s="1"/>
      <c r="WFX1314" s="1"/>
      <c r="WFY1314" s="1"/>
      <c r="WFZ1314" s="1"/>
      <c r="WGA1314" s="1"/>
      <c r="WGB1314" s="1"/>
      <c r="WGC1314" s="1"/>
      <c r="WGD1314" s="1"/>
      <c r="WGE1314" s="1"/>
      <c r="WGF1314" s="1"/>
      <c r="WGG1314" s="1"/>
      <c r="WGH1314" s="1"/>
      <c r="WGI1314" s="1"/>
      <c r="WGJ1314" s="1"/>
      <c r="WGK1314" s="1"/>
      <c r="WGL1314" s="1"/>
      <c r="WGM1314" s="1"/>
      <c r="WGN1314" s="1"/>
      <c r="WGO1314" s="1"/>
      <c r="WGP1314" s="1"/>
      <c r="WGQ1314" s="1"/>
      <c r="WGR1314" s="1"/>
      <c r="WGS1314" s="1"/>
      <c r="WGT1314" s="1"/>
      <c r="WGU1314" s="1"/>
      <c r="WGV1314" s="1"/>
      <c r="WGW1314" s="1"/>
      <c r="WGX1314" s="1"/>
      <c r="WGY1314" s="1"/>
      <c r="WGZ1314" s="1"/>
      <c r="WHA1314" s="1"/>
      <c r="WHB1314" s="1"/>
      <c r="WHC1314" s="1"/>
      <c r="WHD1314" s="1"/>
      <c r="WHE1314" s="1"/>
      <c r="WHF1314" s="1"/>
      <c r="WHG1314" s="1"/>
      <c r="WHH1314" s="1"/>
      <c r="WHI1314" s="1"/>
      <c r="WHJ1314" s="1"/>
      <c r="WHK1314" s="1"/>
      <c r="WHL1314" s="1"/>
      <c r="WHM1314" s="1"/>
      <c r="WHN1314" s="1"/>
      <c r="WHO1314" s="1"/>
      <c r="WHP1314" s="1"/>
      <c r="WHQ1314" s="1"/>
      <c r="WHR1314" s="1"/>
      <c r="WHS1314" s="1"/>
      <c r="WHT1314" s="1"/>
      <c r="WHU1314" s="1"/>
      <c r="WHV1314" s="1"/>
      <c r="WHW1314" s="1"/>
      <c r="WHX1314" s="1"/>
      <c r="WHY1314" s="1"/>
      <c r="WHZ1314" s="1"/>
      <c r="WIA1314" s="1"/>
      <c r="WIB1314" s="1"/>
      <c r="WIC1314" s="1"/>
      <c r="WID1314" s="1"/>
      <c r="WIE1314" s="1"/>
      <c r="WIF1314" s="1"/>
      <c r="WIG1314" s="1"/>
      <c r="WIH1314" s="1"/>
      <c r="WII1314" s="1"/>
      <c r="WIJ1314" s="1"/>
      <c r="WIK1314" s="1"/>
      <c r="WIL1314" s="1"/>
      <c r="WIM1314" s="1"/>
      <c r="WIN1314" s="1"/>
      <c r="WIO1314" s="1"/>
      <c r="WIP1314" s="1"/>
      <c r="WIQ1314" s="1"/>
      <c r="WIR1314" s="1"/>
      <c r="WIS1314" s="1"/>
      <c r="WIT1314" s="1"/>
      <c r="WIU1314" s="1"/>
      <c r="WIV1314" s="1"/>
      <c r="WIW1314" s="1"/>
      <c r="WIX1314" s="1"/>
      <c r="WIY1314" s="1"/>
      <c r="WIZ1314" s="1"/>
      <c r="WJA1314" s="1"/>
      <c r="WJB1314" s="1"/>
      <c r="WJC1314" s="1"/>
      <c r="WJD1314" s="1"/>
      <c r="WJE1314" s="1"/>
      <c r="WJF1314" s="1"/>
      <c r="WJG1314" s="1"/>
      <c r="WJH1314" s="1"/>
      <c r="WJI1314" s="1"/>
      <c r="WJJ1314" s="1"/>
      <c r="WJK1314" s="1"/>
      <c r="WJL1314" s="1"/>
      <c r="WJM1314" s="1"/>
      <c r="WJN1314" s="1"/>
      <c r="WJO1314" s="1"/>
      <c r="WJP1314" s="1"/>
      <c r="WJQ1314" s="1"/>
      <c r="WJR1314" s="1"/>
      <c r="WJS1314" s="1"/>
      <c r="WJT1314" s="1"/>
      <c r="WJU1314" s="1"/>
      <c r="WJV1314" s="1"/>
      <c r="WJW1314" s="1"/>
      <c r="WJX1314" s="1"/>
      <c r="WJY1314" s="1"/>
      <c r="WJZ1314" s="1"/>
      <c r="WKA1314" s="1"/>
      <c r="WKB1314" s="1"/>
      <c r="WKC1314" s="1"/>
      <c r="WKD1314" s="1"/>
      <c r="WKE1314" s="1"/>
      <c r="WKF1314" s="1"/>
      <c r="WKG1314" s="1"/>
      <c r="WKH1314" s="1"/>
      <c r="WKI1314" s="1"/>
      <c r="WKJ1314" s="1"/>
      <c r="WKK1314" s="1"/>
      <c r="WKL1314" s="1"/>
      <c r="WKM1314" s="1"/>
      <c r="WKN1314" s="1"/>
      <c r="WKO1314" s="1"/>
      <c r="WKP1314" s="1"/>
      <c r="WKQ1314" s="1"/>
      <c r="WKR1314" s="1"/>
      <c r="WKS1314" s="1"/>
      <c r="WKT1314" s="1"/>
      <c r="WKU1314" s="1"/>
      <c r="WKV1314" s="1"/>
      <c r="WKW1314" s="1"/>
      <c r="WKX1314" s="1"/>
      <c r="WKY1314" s="1"/>
      <c r="WKZ1314" s="1"/>
      <c r="WLA1314" s="1"/>
      <c r="WLB1314" s="1"/>
      <c r="WLC1314" s="1"/>
      <c r="WLD1314" s="1"/>
      <c r="WLE1314" s="1"/>
      <c r="WLF1314" s="1"/>
      <c r="WLG1314" s="1"/>
      <c r="WLH1314" s="1"/>
      <c r="WLI1314" s="1"/>
      <c r="WLJ1314" s="1"/>
      <c r="WLK1314" s="1"/>
      <c r="WLL1314" s="1"/>
      <c r="WLM1314" s="1"/>
      <c r="WLN1314" s="1"/>
      <c r="WLO1314" s="1"/>
      <c r="WLP1314" s="1"/>
      <c r="WLQ1314" s="1"/>
      <c r="WLR1314" s="1"/>
      <c r="WLS1314" s="1"/>
      <c r="WLT1314" s="1"/>
      <c r="WLU1314" s="1"/>
      <c r="WLV1314" s="1"/>
      <c r="WLW1314" s="1"/>
      <c r="WLX1314" s="1"/>
      <c r="WLY1314" s="1"/>
      <c r="WLZ1314" s="1"/>
      <c r="WMA1314" s="1"/>
      <c r="WMB1314" s="1"/>
      <c r="WMC1314" s="1"/>
      <c r="WMD1314" s="1"/>
      <c r="WME1314" s="1"/>
      <c r="WMF1314" s="1"/>
      <c r="WMG1314" s="1"/>
      <c r="WMH1314" s="1"/>
      <c r="WMI1314" s="1"/>
      <c r="WMJ1314" s="1"/>
      <c r="WMK1314" s="1"/>
      <c r="WML1314" s="1"/>
      <c r="WMM1314" s="1"/>
      <c r="WMN1314" s="1"/>
      <c r="WMO1314" s="1"/>
      <c r="WMP1314" s="1"/>
      <c r="WMQ1314" s="1"/>
      <c r="WMR1314" s="1"/>
      <c r="WMS1314" s="1"/>
      <c r="WMT1314" s="1"/>
      <c r="WMU1314" s="1"/>
      <c r="WMV1314" s="1"/>
      <c r="WMW1314" s="1"/>
      <c r="WMX1314" s="1"/>
      <c r="WMY1314" s="1"/>
      <c r="WMZ1314" s="1"/>
      <c r="WNA1314" s="1"/>
      <c r="WNB1314" s="1"/>
      <c r="WNC1314" s="1"/>
      <c r="WND1314" s="1"/>
      <c r="WNE1314" s="1"/>
      <c r="WNF1314" s="1"/>
      <c r="WNG1314" s="1"/>
      <c r="WNH1314" s="1"/>
      <c r="WNI1314" s="1"/>
      <c r="WNJ1314" s="1"/>
      <c r="WNK1314" s="1"/>
      <c r="WNL1314" s="1"/>
      <c r="WNM1314" s="1"/>
      <c r="WNN1314" s="1"/>
      <c r="WNO1314" s="1"/>
      <c r="WNP1314" s="1"/>
      <c r="WNQ1314" s="1"/>
      <c r="WNR1314" s="1"/>
      <c r="WNS1314" s="1"/>
      <c r="WNT1314" s="1"/>
      <c r="WNU1314" s="1"/>
      <c r="WNV1314" s="1"/>
      <c r="WNW1314" s="1"/>
      <c r="WNX1314" s="1"/>
      <c r="WNY1314" s="1"/>
      <c r="WNZ1314" s="1"/>
      <c r="WOA1314" s="1"/>
      <c r="WOB1314" s="1"/>
      <c r="WOC1314" s="1"/>
      <c r="WOD1314" s="1"/>
      <c r="WOE1314" s="1"/>
      <c r="WOF1314" s="1"/>
      <c r="WOG1314" s="1"/>
      <c r="WOH1314" s="1"/>
      <c r="WOI1314" s="1"/>
      <c r="WOJ1314" s="1"/>
      <c r="WOK1314" s="1"/>
      <c r="WOL1314" s="1"/>
      <c r="WOM1314" s="1"/>
      <c r="WON1314" s="1"/>
      <c r="WOO1314" s="1"/>
      <c r="WOP1314" s="1"/>
      <c r="WOQ1314" s="1"/>
      <c r="WOR1314" s="1"/>
      <c r="WOS1314" s="1"/>
      <c r="WOT1314" s="1"/>
      <c r="WOU1314" s="1"/>
      <c r="WOV1314" s="1"/>
      <c r="WOW1314" s="1"/>
      <c r="WOX1314" s="1"/>
      <c r="WOY1314" s="1"/>
      <c r="WOZ1314" s="1"/>
      <c r="WPA1314" s="1"/>
      <c r="WPB1314" s="1"/>
      <c r="WPC1314" s="1"/>
      <c r="WPD1314" s="1"/>
      <c r="WPE1314" s="1"/>
      <c r="WPF1314" s="1"/>
      <c r="WPG1314" s="1"/>
      <c r="WPH1314" s="1"/>
      <c r="WPI1314" s="1"/>
      <c r="WPJ1314" s="1"/>
      <c r="WPK1314" s="1"/>
      <c r="WPL1314" s="1"/>
      <c r="WPM1314" s="1"/>
      <c r="WPN1314" s="1"/>
      <c r="WPO1314" s="1"/>
      <c r="WPP1314" s="1"/>
      <c r="WPQ1314" s="1"/>
      <c r="WPR1314" s="1"/>
      <c r="WPS1314" s="1"/>
      <c r="WPT1314" s="1"/>
      <c r="WPU1314" s="1"/>
      <c r="WPV1314" s="1"/>
      <c r="WPW1314" s="1"/>
      <c r="WPX1314" s="1"/>
      <c r="WPY1314" s="1"/>
      <c r="WPZ1314" s="1"/>
      <c r="WQA1314" s="1"/>
      <c r="WQB1314" s="1"/>
      <c r="WQC1314" s="1"/>
      <c r="WQD1314" s="1"/>
      <c r="WQE1314" s="1"/>
      <c r="WQF1314" s="1"/>
      <c r="WQG1314" s="1"/>
      <c r="WQH1314" s="1"/>
      <c r="WQI1314" s="1"/>
      <c r="WQJ1314" s="1"/>
      <c r="WQK1314" s="1"/>
      <c r="WQL1314" s="1"/>
      <c r="WQM1314" s="1"/>
      <c r="WQN1314" s="1"/>
      <c r="WQO1314" s="1"/>
      <c r="WQP1314" s="1"/>
      <c r="WQQ1314" s="1"/>
      <c r="WQR1314" s="1"/>
      <c r="WQS1314" s="1"/>
      <c r="WQT1314" s="1"/>
      <c r="WQU1314" s="1"/>
      <c r="WQV1314" s="1"/>
      <c r="WQW1314" s="1"/>
      <c r="WQX1314" s="1"/>
      <c r="WQY1314" s="1"/>
      <c r="WQZ1314" s="1"/>
      <c r="WRA1314" s="1"/>
      <c r="WRB1314" s="1"/>
      <c r="WRC1314" s="1"/>
      <c r="WRD1314" s="1"/>
      <c r="WRE1314" s="1"/>
      <c r="WRF1314" s="1"/>
      <c r="WRG1314" s="1"/>
      <c r="WRH1314" s="1"/>
      <c r="WRI1314" s="1"/>
      <c r="WRJ1314" s="1"/>
      <c r="WRK1314" s="1"/>
      <c r="WRL1314" s="1"/>
      <c r="WRM1314" s="1"/>
      <c r="WRN1314" s="1"/>
      <c r="WRO1314" s="1"/>
      <c r="WRP1314" s="1"/>
      <c r="WRQ1314" s="1"/>
      <c r="WRR1314" s="1"/>
      <c r="WRS1314" s="1"/>
      <c r="WRT1314" s="1"/>
      <c r="WRU1314" s="1"/>
      <c r="WRV1314" s="1"/>
      <c r="WRW1314" s="1"/>
      <c r="WRX1314" s="1"/>
      <c r="WRY1314" s="1"/>
      <c r="WRZ1314" s="1"/>
      <c r="WSA1314" s="1"/>
      <c r="WSB1314" s="1"/>
      <c r="WSC1314" s="1"/>
      <c r="WSD1314" s="1"/>
      <c r="WSE1314" s="1"/>
      <c r="WSF1314" s="1"/>
      <c r="WSG1314" s="1"/>
      <c r="WSH1314" s="1"/>
      <c r="WSI1314" s="1"/>
      <c r="WSJ1314" s="1"/>
      <c r="WSK1314" s="1"/>
      <c r="WSL1314" s="1"/>
      <c r="WSM1314" s="1"/>
      <c r="WSN1314" s="1"/>
      <c r="WSO1314" s="1"/>
      <c r="WSP1314" s="1"/>
      <c r="WSQ1314" s="1"/>
      <c r="WSR1314" s="1"/>
      <c r="WSS1314" s="1"/>
      <c r="WST1314" s="1"/>
      <c r="WSU1314" s="1"/>
      <c r="WSV1314" s="1"/>
      <c r="WSW1314" s="1"/>
      <c r="WSX1314" s="1"/>
      <c r="WSY1314" s="1"/>
      <c r="WSZ1314" s="1"/>
      <c r="WTA1314" s="1"/>
      <c r="WTB1314" s="1"/>
      <c r="WTC1314" s="1"/>
      <c r="WTD1314" s="1"/>
      <c r="WTE1314" s="1"/>
      <c r="WTF1314" s="1"/>
      <c r="WTG1314" s="1"/>
      <c r="WTH1314" s="1"/>
      <c r="WTI1314" s="1"/>
      <c r="WTJ1314" s="1"/>
      <c r="WTK1314" s="1"/>
      <c r="WTL1314" s="1"/>
      <c r="WTM1314" s="1"/>
      <c r="WTN1314" s="1"/>
      <c r="WTO1314" s="1"/>
      <c r="WTP1314" s="1"/>
      <c r="WTQ1314" s="1"/>
      <c r="WTR1314" s="1"/>
      <c r="WTS1314" s="1"/>
      <c r="WTT1314" s="1"/>
      <c r="WTU1314" s="1"/>
      <c r="WTV1314" s="1"/>
      <c r="WTW1314" s="1"/>
      <c r="WTX1314" s="1"/>
      <c r="WTY1314" s="1"/>
      <c r="WTZ1314" s="1"/>
      <c r="WUA1314" s="1"/>
      <c r="WUB1314" s="1"/>
      <c r="WUC1314" s="1"/>
      <c r="WUD1314" s="1"/>
      <c r="WUE1314" s="1"/>
      <c r="WUF1314" s="1"/>
      <c r="WUG1314" s="1"/>
      <c r="WUH1314" s="1"/>
      <c r="WUI1314" s="1"/>
      <c r="WUJ1314" s="1"/>
      <c r="WUK1314" s="1"/>
      <c r="WUL1314" s="1"/>
      <c r="WUM1314" s="1"/>
      <c r="WUN1314" s="1"/>
      <c r="WUO1314" s="1"/>
      <c r="WUP1314" s="1"/>
      <c r="WUQ1314" s="1"/>
      <c r="WUR1314" s="1"/>
      <c r="WUS1314" s="1"/>
      <c r="WUT1314" s="1"/>
      <c r="WUU1314" s="1"/>
      <c r="WUV1314" s="1"/>
      <c r="WUW1314" s="1"/>
      <c r="WUX1314" s="1"/>
      <c r="WUY1314" s="1"/>
      <c r="WUZ1314" s="1"/>
      <c r="WVA1314" s="1"/>
      <c r="WVB1314" s="1"/>
      <c r="WVC1314" s="1"/>
      <c r="WVD1314" s="1"/>
      <c r="WVE1314" s="1"/>
      <c r="WVF1314" s="1"/>
      <c r="WVG1314" s="1"/>
      <c r="WVH1314" s="1"/>
      <c r="WVI1314" s="1"/>
      <c r="WVJ1314" s="1"/>
      <c r="WVK1314" s="1"/>
      <c r="WVL1314" s="1"/>
      <c r="WVM1314" s="1"/>
      <c r="WVN1314" s="1"/>
      <c r="WVO1314" s="1"/>
      <c r="WVP1314" s="1"/>
      <c r="WVQ1314" s="1"/>
      <c r="WVR1314" s="1"/>
      <c r="WVS1314" s="1"/>
      <c r="WVT1314" s="1"/>
      <c r="WVU1314" s="1"/>
      <c r="WVV1314" s="1"/>
      <c r="WVW1314" s="1"/>
      <c r="WVX1314" s="1"/>
      <c r="WVY1314" s="1"/>
      <c r="WVZ1314" s="1"/>
      <c r="WWA1314" s="1"/>
      <c r="WWB1314" s="1"/>
      <c r="WWC1314" s="1"/>
      <c r="WWD1314" s="1"/>
      <c r="WWE1314" s="1"/>
      <c r="WWF1314" s="1"/>
      <c r="WWG1314" s="1"/>
      <c r="WWH1314" s="1"/>
      <c r="WWI1314" s="1"/>
      <c r="WWJ1314" s="1"/>
      <c r="WWK1314" s="1"/>
      <c r="WWL1314" s="1"/>
      <c r="WWM1314" s="1"/>
      <c r="WWN1314" s="1"/>
      <c r="WWO1314" s="1"/>
      <c r="WWP1314" s="1"/>
      <c r="WWQ1314" s="1"/>
      <c r="WWR1314" s="1"/>
      <c r="WWS1314" s="1"/>
      <c r="WWT1314" s="1"/>
      <c r="WWU1314" s="1"/>
      <c r="WWV1314" s="1"/>
      <c r="WWW1314" s="1"/>
      <c r="WWX1314" s="1"/>
      <c r="WWY1314" s="1"/>
      <c r="WWZ1314" s="1"/>
      <c r="WXA1314" s="1"/>
      <c r="WXB1314" s="1"/>
      <c r="WXC1314" s="1"/>
      <c r="WXD1314" s="1"/>
      <c r="WXE1314" s="1"/>
      <c r="WXF1314" s="1"/>
      <c r="WXG1314" s="1"/>
      <c r="WXH1314" s="1"/>
      <c r="WXI1314" s="1"/>
      <c r="WXJ1314" s="1"/>
      <c r="WXK1314" s="1"/>
      <c r="WXL1314" s="1"/>
      <c r="WXM1314" s="1"/>
      <c r="WXN1314" s="1"/>
      <c r="WXO1314" s="1"/>
      <c r="WXP1314" s="1"/>
      <c r="WXQ1314" s="1"/>
      <c r="WXR1314" s="1"/>
      <c r="WXS1314" s="1"/>
      <c r="WXT1314" s="1"/>
      <c r="WXU1314" s="1"/>
      <c r="WXV1314" s="1"/>
      <c r="WXW1314" s="1"/>
      <c r="WXX1314" s="1"/>
      <c r="WXY1314" s="1"/>
      <c r="WXZ1314" s="1"/>
      <c r="WYA1314" s="1"/>
      <c r="WYB1314" s="1"/>
      <c r="WYC1314" s="1"/>
      <c r="WYD1314" s="1"/>
      <c r="WYE1314" s="1"/>
      <c r="WYF1314" s="1"/>
      <c r="WYG1314" s="1"/>
      <c r="WYH1314" s="1"/>
      <c r="WYI1314" s="1"/>
      <c r="WYJ1314" s="1"/>
      <c r="WYK1314" s="1"/>
      <c r="WYL1314" s="1"/>
      <c r="WYM1314" s="1"/>
      <c r="WYN1314" s="1"/>
      <c r="WYO1314" s="1"/>
      <c r="WYP1314" s="1"/>
      <c r="WYQ1314" s="1"/>
      <c r="WYR1314" s="1"/>
      <c r="WYS1314" s="1"/>
      <c r="WYT1314" s="1"/>
      <c r="WYU1314" s="1"/>
      <c r="WYV1314" s="1"/>
      <c r="WYW1314" s="1"/>
      <c r="WYX1314" s="1"/>
      <c r="WYY1314" s="1"/>
      <c r="WYZ1314" s="1"/>
      <c r="WZA1314" s="1"/>
      <c r="WZB1314" s="1"/>
      <c r="WZC1314" s="1"/>
      <c r="WZD1314" s="1"/>
      <c r="WZE1314" s="1"/>
      <c r="WZF1314" s="1"/>
      <c r="WZG1314" s="1"/>
      <c r="WZH1314" s="1"/>
      <c r="WZI1314" s="1"/>
      <c r="WZJ1314" s="1"/>
      <c r="WZK1314" s="1"/>
      <c r="WZL1314" s="1"/>
      <c r="WZM1314" s="1"/>
      <c r="WZN1314" s="1"/>
      <c r="WZO1314" s="1"/>
      <c r="WZP1314" s="1"/>
      <c r="WZQ1314" s="1"/>
      <c r="WZR1314" s="1"/>
      <c r="WZS1314" s="1"/>
      <c r="WZT1314" s="1"/>
      <c r="WZU1314" s="1"/>
      <c r="WZV1314" s="1"/>
      <c r="WZW1314" s="1"/>
      <c r="WZX1314" s="1"/>
      <c r="WZY1314" s="1"/>
      <c r="WZZ1314" s="1"/>
      <c r="XAA1314" s="1"/>
      <c r="XAB1314" s="1"/>
      <c r="XAC1314" s="1"/>
      <c r="XAD1314" s="1"/>
      <c r="XAE1314" s="1"/>
      <c r="XAF1314" s="1"/>
      <c r="XAG1314" s="1"/>
      <c r="XAH1314" s="1"/>
      <c r="XAI1314" s="1"/>
      <c r="XAJ1314" s="1"/>
      <c r="XAK1314" s="1"/>
      <c r="XAL1314" s="1"/>
      <c r="XAM1314" s="1"/>
      <c r="XAN1314" s="1"/>
      <c r="XAO1314" s="1"/>
      <c r="XAP1314" s="1"/>
      <c r="XAQ1314" s="1"/>
      <c r="XAR1314" s="1"/>
      <c r="XAS1314" s="1"/>
      <c r="XAT1314" s="1"/>
      <c r="XAU1314" s="1"/>
      <c r="XAV1314" s="1"/>
      <c r="XAW1314" s="1"/>
      <c r="XAX1314" s="1"/>
      <c r="XAY1314" s="1"/>
      <c r="XAZ1314" s="1"/>
      <c r="XBA1314" s="1"/>
      <c r="XBB1314" s="1"/>
      <c r="XBC1314" s="1"/>
      <c r="XBD1314" s="1"/>
      <c r="XBE1314" s="1"/>
      <c r="XBF1314" s="1"/>
      <c r="XBG1314" s="1"/>
      <c r="XBH1314" s="1"/>
      <c r="XBI1314" s="1"/>
      <c r="XBJ1314" s="1"/>
      <c r="XBK1314" s="1"/>
      <c r="XBL1314" s="1"/>
      <c r="XBM1314" s="1"/>
      <c r="XBN1314" s="1"/>
      <c r="XBO1314" s="1"/>
      <c r="XBP1314" s="1"/>
      <c r="XBQ1314" s="1"/>
      <c r="XBR1314" s="1"/>
      <c r="XBS1314" s="1"/>
      <c r="XBT1314" s="1"/>
      <c r="XBU1314" s="1"/>
      <c r="XBV1314" s="1"/>
      <c r="XBW1314" s="1"/>
      <c r="XBX1314" s="1"/>
      <c r="XBY1314" s="1"/>
      <c r="XBZ1314" s="1"/>
      <c r="XCA1314" s="1"/>
      <c r="XCB1314" s="1"/>
      <c r="XCC1314" s="1"/>
      <c r="XCD1314" s="1"/>
      <c r="XCE1314" s="1"/>
      <c r="XCF1314" s="1"/>
      <c r="XCG1314" s="1"/>
      <c r="XCH1314" s="1"/>
      <c r="XCI1314" s="1"/>
      <c r="XCJ1314" s="1"/>
      <c r="XCK1314" s="1"/>
      <c r="XCL1314" s="1"/>
      <c r="XCM1314" s="1"/>
      <c r="XCN1314" s="1"/>
      <c r="XCO1314" s="1"/>
      <c r="XCP1314" s="1"/>
      <c r="XCQ1314" s="1"/>
      <c r="XCR1314" s="1"/>
      <c r="XCS1314" s="1"/>
      <c r="XCT1314" s="1"/>
      <c r="XCU1314" s="1"/>
      <c r="XCV1314" s="1"/>
      <c r="XCW1314" s="1"/>
      <c r="XCX1314" s="1"/>
      <c r="XCY1314" s="1"/>
      <c r="XCZ1314" s="1"/>
      <c r="XDA1314" s="1"/>
      <c r="XDB1314" s="1"/>
      <c r="XDC1314" s="1"/>
      <c r="XDD1314" s="1"/>
      <c r="XDE1314" s="1"/>
      <c r="XDF1314" s="1"/>
      <c r="XDG1314" s="1"/>
      <c r="XDH1314" s="1"/>
      <c r="XDI1314" s="1"/>
      <c r="XDJ1314" s="1"/>
      <c r="XDK1314" s="1"/>
      <c r="XDL1314" s="1"/>
      <c r="XDM1314" s="1"/>
      <c r="XDN1314" s="1"/>
      <c r="XDO1314" s="1"/>
      <c r="XDP1314" s="1"/>
      <c r="XDQ1314" s="1"/>
      <c r="XDR1314" s="1"/>
      <c r="XDS1314" s="1"/>
      <c r="XDT1314" s="1"/>
      <c r="XDU1314" s="1"/>
      <c r="XDV1314" s="1"/>
      <c r="XDW1314" s="1"/>
      <c r="XDX1314" s="1"/>
      <c r="XDY1314" s="1"/>
      <c r="XDZ1314" s="1"/>
      <c r="XEA1314" s="1"/>
      <c r="XEB1314" s="1"/>
      <c r="XEC1314" s="1"/>
      <c r="XED1314" s="1"/>
      <c r="XEE1314" s="1"/>
      <c r="XEF1314" s="1"/>
      <c r="XEG1314" s="1"/>
      <c r="XEH1314" s="1"/>
      <c r="XEI1314" s="49"/>
      <c r="XEJ1314" s="45"/>
      <c r="XEK1314" s="46"/>
      <c r="XEL1314" s="55"/>
    </row>
    <row r="1315" spans="1:16366" s="5" customFormat="1" ht="15.7" x14ac:dyDescent="0.25">
      <c r="A1315" s="13" t="s">
        <v>369</v>
      </c>
      <c r="B1315" s="152" t="s">
        <v>370</v>
      </c>
      <c r="C1315" s="172"/>
      <c r="D1315" s="82">
        <f t="shared" ref="D1315:E1317" si="360">D1316</f>
        <v>200</v>
      </c>
      <c r="E1315" s="82">
        <f t="shared" si="360"/>
        <v>200</v>
      </c>
    </row>
    <row r="1316" spans="1:16366" s="5" customFormat="1" ht="15.7" x14ac:dyDescent="0.2">
      <c r="A1316" s="32" t="s">
        <v>22</v>
      </c>
      <c r="B1316" s="151" t="s">
        <v>370</v>
      </c>
      <c r="C1316" s="143">
        <v>200</v>
      </c>
      <c r="D1316" s="76">
        <f t="shared" si="360"/>
        <v>200</v>
      </c>
      <c r="E1316" s="76">
        <f t="shared" si="360"/>
        <v>200</v>
      </c>
    </row>
    <row r="1317" spans="1:16366" s="5" customFormat="1" ht="31.4" x14ac:dyDescent="0.2">
      <c r="A1317" s="32" t="s">
        <v>17</v>
      </c>
      <c r="B1317" s="151" t="s">
        <v>370</v>
      </c>
      <c r="C1317" s="143">
        <v>240</v>
      </c>
      <c r="D1317" s="76">
        <f t="shared" si="360"/>
        <v>200</v>
      </c>
      <c r="E1317" s="76">
        <f t="shared" si="360"/>
        <v>200</v>
      </c>
    </row>
    <row r="1318" spans="1:16366" s="59" customFormat="1" ht="31.4" x14ac:dyDescent="0.2">
      <c r="A1318" s="32" t="s">
        <v>79</v>
      </c>
      <c r="B1318" s="151" t="s">
        <v>370</v>
      </c>
      <c r="C1318" s="151" t="s">
        <v>80</v>
      </c>
      <c r="D1318" s="76">
        <v>200</v>
      </c>
      <c r="E1318" s="76">
        <v>200</v>
      </c>
    </row>
    <row r="1319" spans="1:16366" s="59" customFormat="1" ht="15.7" x14ac:dyDescent="0.25">
      <c r="A1319" s="13" t="s">
        <v>1</v>
      </c>
      <c r="B1319" s="152" t="s">
        <v>190</v>
      </c>
      <c r="C1319" s="148"/>
      <c r="D1319" s="82">
        <f t="shared" ref="D1319:E1319" si="361">D1320+D1326+D1330</f>
        <v>23113</v>
      </c>
      <c r="E1319" s="82">
        <f t="shared" si="361"/>
        <v>23113</v>
      </c>
    </row>
    <row r="1320" spans="1:16366" s="59" customFormat="1" ht="47.05" x14ac:dyDescent="0.2">
      <c r="A1320" s="32" t="s">
        <v>39</v>
      </c>
      <c r="B1320" s="151" t="s">
        <v>190</v>
      </c>
      <c r="C1320" s="151">
        <v>100</v>
      </c>
      <c r="D1320" s="76">
        <f>D1321</f>
        <v>20125</v>
      </c>
      <c r="E1320" s="76">
        <f>E1321</f>
        <v>20125</v>
      </c>
    </row>
    <row r="1321" spans="1:16366" s="59" customFormat="1" ht="15.7" x14ac:dyDescent="0.2">
      <c r="A1321" s="32" t="s">
        <v>8</v>
      </c>
      <c r="B1321" s="151" t="s">
        <v>190</v>
      </c>
      <c r="C1321" s="151">
        <v>120</v>
      </c>
      <c r="D1321" s="76">
        <f>D1322+D1323+D1324+D1325</f>
        <v>20125</v>
      </c>
      <c r="E1321" s="76">
        <f>E1322+E1323+E1324+E1325</f>
        <v>20125</v>
      </c>
    </row>
    <row r="1322" spans="1:16366" s="59" customFormat="1" ht="15.7" x14ac:dyDescent="0.2">
      <c r="A1322" s="32" t="s">
        <v>273</v>
      </c>
      <c r="B1322" s="151" t="s">
        <v>190</v>
      </c>
      <c r="C1322" s="151" t="s">
        <v>76</v>
      </c>
      <c r="D1322" s="76">
        <f t="shared" ref="D1322:E1322" si="362">5901+4461</f>
        <v>10362</v>
      </c>
      <c r="E1322" s="76">
        <f t="shared" si="362"/>
        <v>10362</v>
      </c>
    </row>
    <row r="1323" spans="1:16366" s="59" customFormat="1" ht="31.4" x14ac:dyDescent="0.2">
      <c r="A1323" s="32" t="s">
        <v>77</v>
      </c>
      <c r="B1323" s="151" t="s">
        <v>190</v>
      </c>
      <c r="C1323" s="151" t="s">
        <v>78</v>
      </c>
      <c r="D1323" s="76">
        <f t="shared" ref="D1323:E1323" si="363">2327+2027</f>
        <v>4354</v>
      </c>
      <c r="E1323" s="76">
        <f t="shared" si="363"/>
        <v>4354</v>
      </c>
    </row>
    <row r="1324" spans="1:16366" s="59" customFormat="1" ht="31.4" x14ac:dyDescent="0.25">
      <c r="A1324" s="10" t="s">
        <v>170</v>
      </c>
      <c r="B1324" s="151" t="s">
        <v>190</v>
      </c>
      <c r="C1324" s="151" t="s">
        <v>368</v>
      </c>
      <c r="D1324" s="76">
        <v>964</v>
      </c>
      <c r="E1324" s="76">
        <v>964</v>
      </c>
    </row>
    <row r="1325" spans="1:16366" s="59" customFormat="1" ht="31.4" x14ac:dyDescent="0.25">
      <c r="A1325" s="10" t="s">
        <v>170</v>
      </c>
      <c r="B1325" s="151" t="s">
        <v>190</v>
      </c>
      <c r="C1325" s="151" t="s">
        <v>169</v>
      </c>
      <c r="D1325" s="76">
        <f t="shared" ref="D1325:E1325" si="364">2485+1960</f>
        <v>4445</v>
      </c>
      <c r="E1325" s="76">
        <f t="shared" si="364"/>
        <v>4445</v>
      </c>
    </row>
    <row r="1326" spans="1:16366" s="59" customFormat="1" ht="15.7" x14ac:dyDescent="0.2">
      <c r="A1326" s="32" t="s">
        <v>22</v>
      </c>
      <c r="B1326" s="151" t="s">
        <v>190</v>
      </c>
      <c r="C1326" s="151">
        <v>200</v>
      </c>
      <c r="D1326" s="76">
        <f t="shared" ref="D1326:E1326" si="365">D1327</f>
        <v>2828</v>
      </c>
      <c r="E1326" s="76">
        <f t="shared" si="365"/>
        <v>2828</v>
      </c>
    </row>
    <row r="1327" spans="1:16366" s="59" customFormat="1" ht="31.4" x14ac:dyDescent="0.2">
      <c r="A1327" s="32" t="s">
        <v>17</v>
      </c>
      <c r="B1327" s="151" t="s">
        <v>190</v>
      </c>
      <c r="C1327" s="151">
        <v>240</v>
      </c>
      <c r="D1327" s="76">
        <f t="shared" ref="D1327:E1327" si="366">D1328+D1329</f>
        <v>2828</v>
      </c>
      <c r="E1327" s="76">
        <f t="shared" si="366"/>
        <v>2828</v>
      </c>
    </row>
    <row r="1328" spans="1:16366" s="59" customFormat="1" ht="31.4" x14ac:dyDescent="0.25">
      <c r="A1328" s="16" t="s">
        <v>452</v>
      </c>
      <c r="B1328" s="151" t="s">
        <v>190</v>
      </c>
      <c r="C1328" s="151" t="s">
        <v>453</v>
      </c>
      <c r="D1328" s="76">
        <f>686+325+605</f>
        <v>1616</v>
      </c>
      <c r="E1328" s="76">
        <f>686+325+605</f>
        <v>1616</v>
      </c>
    </row>
    <row r="1329" spans="1:16366" s="59" customFormat="1" ht="31.4" x14ac:dyDescent="0.2">
      <c r="A1329" s="32" t="s">
        <v>79</v>
      </c>
      <c r="B1329" s="151" t="s">
        <v>190</v>
      </c>
      <c r="C1329" s="151" t="s">
        <v>80</v>
      </c>
      <c r="D1329" s="76">
        <f t="shared" ref="D1329:E1329" si="367">814+398</f>
        <v>1212</v>
      </c>
      <c r="E1329" s="76">
        <f t="shared" si="367"/>
        <v>1212</v>
      </c>
    </row>
    <row r="1330" spans="1:16366" s="59" customFormat="1" ht="15.7" x14ac:dyDescent="0.2">
      <c r="A1330" s="32" t="s">
        <v>13</v>
      </c>
      <c r="B1330" s="151" t="s">
        <v>190</v>
      </c>
      <c r="C1330" s="151">
        <v>800</v>
      </c>
      <c r="D1330" s="76">
        <f t="shared" ref="D1330:E1330" si="368">D1331</f>
        <v>160</v>
      </c>
      <c r="E1330" s="76">
        <f t="shared" si="368"/>
        <v>160</v>
      </c>
    </row>
    <row r="1331" spans="1:16366" s="59" customFormat="1" ht="15.7" x14ac:dyDescent="0.25">
      <c r="A1331" s="10" t="s">
        <v>35</v>
      </c>
      <c r="B1331" s="151" t="s">
        <v>190</v>
      </c>
      <c r="C1331" s="151">
        <v>850</v>
      </c>
      <c r="D1331" s="76">
        <f>D1332</f>
        <v>160</v>
      </c>
      <c r="E1331" s="76">
        <f>E1332</f>
        <v>160</v>
      </c>
    </row>
    <row r="1332" spans="1:16366" s="59" customFormat="1" ht="15.7" x14ac:dyDescent="0.25">
      <c r="A1332" s="10" t="s">
        <v>81</v>
      </c>
      <c r="B1332" s="151" t="s">
        <v>190</v>
      </c>
      <c r="C1332" s="151" t="s">
        <v>82</v>
      </c>
      <c r="D1332" s="76">
        <f t="shared" ref="D1332:E1332" si="369">120+40</f>
        <v>160</v>
      </c>
      <c r="E1332" s="76">
        <f t="shared" si="369"/>
        <v>160</v>
      </c>
    </row>
    <row r="1333" spans="1:16366" s="59" customFormat="1" ht="15.7" x14ac:dyDescent="0.25">
      <c r="A1333" s="13" t="s">
        <v>49</v>
      </c>
      <c r="B1333" s="152" t="s">
        <v>191</v>
      </c>
      <c r="C1333" s="148"/>
      <c r="D1333" s="82">
        <f t="shared" ref="D1333:E1334" si="370">D1334</f>
        <v>1620</v>
      </c>
      <c r="E1333" s="82">
        <f t="shared" si="370"/>
        <v>1620</v>
      </c>
    </row>
    <row r="1334" spans="1:16366" s="36" customFormat="1" ht="47.05" x14ac:dyDescent="0.2">
      <c r="A1334" s="32" t="s">
        <v>39</v>
      </c>
      <c r="B1334" s="151" t="s">
        <v>191</v>
      </c>
      <c r="C1334" s="151">
        <v>100</v>
      </c>
      <c r="D1334" s="76">
        <f t="shared" si="370"/>
        <v>1620</v>
      </c>
      <c r="E1334" s="76">
        <f t="shared" si="370"/>
        <v>1620</v>
      </c>
    </row>
    <row r="1335" spans="1:16366" s="36" customFormat="1" ht="15.7" x14ac:dyDescent="0.2">
      <c r="A1335" s="32" t="s">
        <v>8</v>
      </c>
      <c r="B1335" s="151" t="s">
        <v>191</v>
      </c>
      <c r="C1335" s="151">
        <v>120</v>
      </c>
      <c r="D1335" s="76">
        <f>D1336+D1337</f>
        <v>1620</v>
      </c>
      <c r="E1335" s="76">
        <f>E1336+E1337</f>
        <v>1620</v>
      </c>
    </row>
    <row r="1336" spans="1:16366" s="36" customFormat="1" ht="15.7" x14ac:dyDescent="0.25">
      <c r="A1336" s="10" t="s">
        <v>273</v>
      </c>
      <c r="B1336" s="151" t="s">
        <v>191</v>
      </c>
      <c r="C1336" s="151" t="s">
        <v>76</v>
      </c>
      <c r="D1336" s="76">
        <v>1244</v>
      </c>
      <c r="E1336" s="76">
        <v>1244</v>
      </c>
    </row>
    <row r="1337" spans="1:16366" s="36" customFormat="1" ht="31.4" x14ac:dyDescent="0.25">
      <c r="A1337" s="10" t="s">
        <v>170</v>
      </c>
      <c r="B1337" s="151" t="s">
        <v>191</v>
      </c>
      <c r="C1337" s="151" t="s">
        <v>169</v>
      </c>
      <c r="D1337" s="76">
        <v>376</v>
      </c>
      <c r="E1337" s="76">
        <v>376</v>
      </c>
    </row>
    <row r="1338" spans="1:16366" s="36" customFormat="1" ht="15.7" x14ac:dyDescent="0.2">
      <c r="A1338" s="61" t="s">
        <v>819</v>
      </c>
      <c r="B1338" s="152" t="s">
        <v>192</v>
      </c>
      <c r="C1338" s="148"/>
      <c r="D1338" s="82">
        <f t="shared" ref="D1338:E1339" si="371">D1339</f>
        <v>2265</v>
      </c>
      <c r="E1338" s="82">
        <f t="shared" si="371"/>
        <v>2265</v>
      </c>
    </row>
    <row r="1339" spans="1:16366" s="36" customFormat="1" ht="47.05" x14ac:dyDescent="0.2">
      <c r="A1339" s="32" t="s">
        <v>39</v>
      </c>
      <c r="B1339" s="151" t="s">
        <v>192</v>
      </c>
      <c r="C1339" s="151">
        <v>100</v>
      </c>
      <c r="D1339" s="76">
        <f t="shared" si="371"/>
        <v>2265</v>
      </c>
      <c r="E1339" s="76">
        <f t="shared" si="371"/>
        <v>2265</v>
      </c>
    </row>
    <row r="1340" spans="1:16366" s="36" customFormat="1" ht="15.7" x14ac:dyDescent="0.2">
      <c r="A1340" s="32" t="s">
        <v>8</v>
      </c>
      <c r="B1340" s="151" t="s">
        <v>192</v>
      </c>
      <c r="C1340" s="151">
        <v>120</v>
      </c>
      <c r="D1340" s="76">
        <f>D1341+D1342</f>
        <v>2265</v>
      </c>
      <c r="E1340" s="76">
        <f>E1341+E1342</f>
        <v>2265</v>
      </c>
    </row>
    <row r="1341" spans="1:16366" s="36" customFormat="1" ht="15.7" x14ac:dyDescent="0.25">
      <c r="A1341" s="10" t="s">
        <v>273</v>
      </c>
      <c r="B1341" s="151" t="s">
        <v>192</v>
      </c>
      <c r="C1341" s="151" t="s">
        <v>76</v>
      </c>
      <c r="D1341" s="76">
        <v>1739</v>
      </c>
      <c r="E1341" s="76">
        <v>1739</v>
      </c>
    </row>
    <row r="1342" spans="1:16366" s="36" customFormat="1" ht="31.4" x14ac:dyDescent="0.25">
      <c r="A1342" s="10" t="s">
        <v>170</v>
      </c>
      <c r="B1342" s="151" t="s">
        <v>192</v>
      </c>
      <c r="C1342" s="151" t="s">
        <v>169</v>
      </c>
      <c r="D1342" s="76">
        <v>526</v>
      </c>
      <c r="E1342" s="76">
        <v>526</v>
      </c>
    </row>
    <row r="1343" spans="1:16366" s="36" customFormat="1" ht="18.55" x14ac:dyDescent="0.3">
      <c r="A1343" s="49" t="s">
        <v>64</v>
      </c>
      <c r="B1343" s="174" t="s">
        <v>193</v>
      </c>
      <c r="C1343" s="172"/>
      <c r="D1343" s="116">
        <f t="shared" ref="D1343:E1343" si="372">D1344+D1352+D1360+D1356</f>
        <v>16050</v>
      </c>
      <c r="E1343" s="116">
        <f t="shared" si="372"/>
        <v>16050</v>
      </c>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c r="CO1343" s="1"/>
      <c r="CP1343" s="1"/>
      <c r="CQ1343" s="1"/>
      <c r="CR1343" s="1"/>
      <c r="CS1343" s="1"/>
      <c r="CT1343" s="1"/>
      <c r="CU1343" s="1"/>
      <c r="CV1343" s="1"/>
      <c r="CW1343" s="1"/>
      <c r="CX1343" s="1"/>
      <c r="CY1343" s="1"/>
      <c r="CZ1343" s="1"/>
      <c r="DA1343" s="1"/>
      <c r="DB1343" s="1"/>
      <c r="DC1343" s="1"/>
      <c r="DD1343" s="1"/>
      <c r="DE1343" s="1"/>
      <c r="DF1343" s="1"/>
      <c r="DG1343" s="1"/>
      <c r="DH1343" s="1"/>
      <c r="DI1343" s="1"/>
      <c r="DJ1343" s="1"/>
      <c r="DK1343" s="1"/>
      <c r="DL1343" s="1"/>
      <c r="DM1343" s="1"/>
      <c r="DN1343" s="1"/>
      <c r="DO1343" s="1"/>
      <c r="DP1343" s="1"/>
      <c r="DQ1343" s="1"/>
      <c r="DR1343" s="1"/>
      <c r="DS1343" s="1"/>
      <c r="DT1343" s="1"/>
      <c r="DU1343" s="1"/>
      <c r="DV1343" s="1"/>
      <c r="DW1343" s="1"/>
      <c r="DX1343" s="1"/>
      <c r="DY1343" s="1"/>
      <c r="DZ1343" s="1"/>
      <c r="EA1343" s="1"/>
      <c r="EB1343" s="1"/>
      <c r="EC1343" s="1"/>
      <c r="ED1343" s="1"/>
      <c r="EE1343" s="1"/>
      <c r="EF1343" s="1"/>
      <c r="EG1343" s="1"/>
      <c r="EH1343" s="1"/>
      <c r="EI1343" s="1"/>
      <c r="EJ1343" s="1"/>
      <c r="EK1343" s="1"/>
      <c r="EL1343" s="1"/>
      <c r="EM1343" s="1"/>
      <c r="EN1343" s="1"/>
      <c r="EO1343" s="1"/>
      <c r="EP1343" s="1"/>
      <c r="EQ1343" s="1"/>
      <c r="ER1343" s="1"/>
      <c r="ES1343" s="1"/>
      <c r="ET1343" s="1"/>
      <c r="EU1343" s="1"/>
      <c r="EV1343" s="1"/>
      <c r="EW1343" s="1"/>
      <c r="EX1343" s="1"/>
      <c r="EY1343" s="1"/>
      <c r="EZ1343" s="1"/>
      <c r="FA1343" s="1"/>
      <c r="FB1343" s="1"/>
      <c r="FC1343" s="1"/>
      <c r="FD1343" s="1"/>
      <c r="FE1343" s="1"/>
      <c r="FF1343" s="1"/>
      <c r="FG1343" s="1"/>
      <c r="FH1343" s="1"/>
      <c r="FI1343" s="1"/>
      <c r="FJ1343" s="1"/>
      <c r="FK1343" s="1"/>
      <c r="FL1343" s="1"/>
      <c r="FM1343" s="1"/>
      <c r="FN1343" s="1"/>
      <c r="FO1343" s="1"/>
      <c r="FP1343" s="1"/>
      <c r="FQ1343" s="1"/>
      <c r="FR1343" s="1"/>
      <c r="FS1343" s="1"/>
      <c r="FT1343" s="1"/>
      <c r="FU1343" s="1"/>
      <c r="FV1343" s="1"/>
      <c r="FW1343" s="1"/>
      <c r="FX1343" s="1"/>
      <c r="FY1343" s="1"/>
      <c r="FZ1343" s="1"/>
      <c r="GA1343" s="1"/>
      <c r="GB1343" s="1"/>
      <c r="GC1343" s="1"/>
      <c r="GD1343" s="1"/>
      <c r="GE1343" s="1"/>
      <c r="GF1343" s="1"/>
      <c r="GG1343" s="1"/>
      <c r="GH1343" s="1"/>
      <c r="GI1343" s="1"/>
      <c r="GJ1343" s="1"/>
      <c r="GK1343" s="1"/>
      <c r="GL1343" s="1"/>
      <c r="GM1343" s="1"/>
      <c r="GN1343" s="1"/>
      <c r="GO1343" s="1"/>
      <c r="GP1343" s="1"/>
      <c r="GQ1343" s="1"/>
      <c r="GR1343" s="1"/>
      <c r="GS1343" s="1"/>
      <c r="GT1343" s="1"/>
      <c r="GU1343" s="1"/>
      <c r="GV1343" s="1"/>
      <c r="GW1343" s="1"/>
      <c r="GX1343" s="1"/>
      <c r="GY1343" s="1"/>
      <c r="GZ1343" s="1"/>
      <c r="HA1343" s="1"/>
      <c r="HB1343" s="1"/>
      <c r="HC1343" s="1"/>
      <c r="HD1343" s="1"/>
      <c r="HE1343" s="1"/>
      <c r="HF1343" s="1"/>
      <c r="HG1343" s="1"/>
      <c r="HH1343" s="1"/>
      <c r="HI1343" s="1"/>
      <c r="HJ1343" s="1"/>
      <c r="HK1343" s="1"/>
      <c r="HL1343" s="1"/>
      <c r="HM1343" s="1"/>
      <c r="HN1343" s="1"/>
      <c r="HO1343" s="1"/>
      <c r="HP1343" s="1"/>
      <c r="HQ1343" s="1"/>
      <c r="HR1343" s="1"/>
      <c r="HS1343" s="1"/>
      <c r="HT1343" s="1"/>
      <c r="HU1343" s="1"/>
      <c r="HV1343" s="1"/>
      <c r="HW1343" s="1"/>
      <c r="HX1343" s="1"/>
      <c r="HY1343" s="1"/>
      <c r="HZ1343" s="1"/>
      <c r="IA1343" s="1"/>
      <c r="IB1343" s="1"/>
      <c r="IC1343" s="1"/>
      <c r="ID1343" s="1"/>
      <c r="IE1343" s="1"/>
      <c r="IF1343" s="1"/>
      <c r="IG1343" s="1"/>
      <c r="IH1343" s="1"/>
      <c r="II1343" s="1"/>
      <c r="IJ1343" s="1"/>
      <c r="IK1343" s="1"/>
      <c r="IL1343" s="1"/>
      <c r="IM1343" s="1"/>
      <c r="IN1343" s="1"/>
      <c r="IO1343" s="1"/>
      <c r="IP1343" s="1"/>
      <c r="IQ1343" s="1"/>
      <c r="IR1343" s="1"/>
      <c r="IS1343" s="1"/>
      <c r="IT1343" s="1"/>
      <c r="IU1343" s="1"/>
      <c r="IV1343" s="1"/>
      <c r="IW1343" s="1"/>
      <c r="IX1343" s="1"/>
      <c r="IY1343" s="1"/>
      <c r="IZ1343" s="1"/>
      <c r="JA1343" s="1"/>
      <c r="JB1343" s="1"/>
      <c r="JC1343" s="1"/>
      <c r="JD1343" s="1"/>
      <c r="JE1343" s="1"/>
      <c r="JF1343" s="1"/>
      <c r="JG1343" s="1"/>
      <c r="JH1343" s="1"/>
      <c r="JI1343" s="1"/>
      <c r="JJ1343" s="1"/>
      <c r="JK1343" s="1"/>
      <c r="JL1343" s="1"/>
      <c r="JM1343" s="1"/>
      <c r="JN1343" s="1"/>
      <c r="JO1343" s="1"/>
      <c r="JP1343" s="1"/>
      <c r="JQ1343" s="1"/>
      <c r="JR1343" s="1"/>
      <c r="JS1343" s="1"/>
      <c r="JT1343" s="1"/>
      <c r="JU1343" s="1"/>
      <c r="JV1343" s="1"/>
      <c r="JW1343" s="1"/>
      <c r="JX1343" s="1"/>
      <c r="JY1343" s="1"/>
      <c r="JZ1343" s="1"/>
      <c r="KA1343" s="1"/>
      <c r="KB1343" s="1"/>
      <c r="KC1343" s="1"/>
      <c r="KD1343" s="1"/>
      <c r="KE1343" s="1"/>
      <c r="KF1343" s="1"/>
      <c r="KG1343" s="1"/>
      <c r="KH1343" s="1"/>
      <c r="KI1343" s="1"/>
      <c r="KJ1343" s="1"/>
      <c r="KK1343" s="1"/>
      <c r="KL1343" s="1"/>
      <c r="KM1343" s="1"/>
      <c r="KN1343" s="1"/>
      <c r="KO1343" s="1"/>
      <c r="KP1343" s="1"/>
      <c r="KQ1343" s="1"/>
      <c r="KR1343" s="1"/>
      <c r="KS1343" s="1"/>
      <c r="KT1343" s="1"/>
      <c r="KU1343" s="1"/>
      <c r="KV1343" s="1"/>
      <c r="KW1343" s="1"/>
      <c r="KX1343" s="1"/>
      <c r="KY1343" s="1"/>
      <c r="KZ1343" s="1"/>
      <c r="LA1343" s="1"/>
      <c r="LB1343" s="1"/>
      <c r="LC1343" s="1"/>
      <c r="LD1343" s="1"/>
      <c r="LE1343" s="1"/>
      <c r="LF1343" s="1"/>
      <c r="LG1343" s="1"/>
      <c r="LH1343" s="1"/>
      <c r="LI1343" s="1"/>
      <c r="LJ1343" s="1"/>
      <c r="LK1343" s="1"/>
      <c r="LL1343" s="1"/>
      <c r="LM1343" s="1"/>
      <c r="LN1343" s="1"/>
      <c r="LO1343" s="1"/>
      <c r="LP1343" s="1"/>
      <c r="LQ1343" s="1"/>
      <c r="LR1343" s="1"/>
      <c r="LS1343" s="1"/>
      <c r="LT1343" s="1"/>
      <c r="LU1343" s="1"/>
      <c r="LV1343" s="1"/>
      <c r="LW1343" s="1"/>
      <c r="LX1343" s="1"/>
      <c r="LY1343" s="1"/>
      <c r="LZ1343" s="1"/>
      <c r="MA1343" s="1"/>
      <c r="MB1343" s="1"/>
      <c r="MC1343" s="1"/>
      <c r="MD1343" s="1"/>
      <c r="ME1343" s="1"/>
      <c r="MF1343" s="1"/>
      <c r="MG1343" s="1"/>
      <c r="MH1343" s="1"/>
      <c r="MI1343" s="1"/>
      <c r="MJ1343" s="1"/>
      <c r="MK1343" s="1"/>
      <c r="ML1343" s="1"/>
      <c r="MM1343" s="1"/>
      <c r="MN1343" s="1"/>
      <c r="MO1343" s="1"/>
      <c r="MP1343" s="1"/>
      <c r="MQ1343" s="1"/>
      <c r="MR1343" s="1"/>
      <c r="MS1343" s="1"/>
      <c r="MT1343" s="1"/>
      <c r="MU1343" s="1"/>
      <c r="MV1343" s="1"/>
      <c r="MW1343" s="1"/>
      <c r="MX1343" s="1"/>
      <c r="MY1343" s="1"/>
      <c r="MZ1343" s="1"/>
      <c r="NA1343" s="1"/>
      <c r="NB1343" s="1"/>
      <c r="NC1343" s="1"/>
      <c r="ND1343" s="1"/>
      <c r="NE1343" s="1"/>
      <c r="NF1343" s="1"/>
      <c r="NG1343" s="1"/>
      <c r="NH1343" s="1"/>
      <c r="NI1343" s="1"/>
      <c r="NJ1343" s="1"/>
      <c r="NK1343" s="1"/>
      <c r="NL1343" s="1"/>
      <c r="NM1343" s="1"/>
      <c r="NN1343" s="1"/>
      <c r="NO1343" s="1"/>
      <c r="NP1343" s="1"/>
      <c r="NQ1343" s="1"/>
      <c r="NR1343" s="1"/>
      <c r="NS1343" s="1"/>
      <c r="NT1343" s="1"/>
      <c r="NU1343" s="1"/>
      <c r="NV1343" s="1"/>
      <c r="NW1343" s="1"/>
      <c r="NX1343" s="1"/>
      <c r="NY1343" s="1"/>
      <c r="NZ1343" s="1"/>
      <c r="OA1343" s="1"/>
      <c r="OB1343" s="1"/>
      <c r="OC1343" s="1"/>
      <c r="OD1343" s="1"/>
      <c r="OE1343" s="1"/>
      <c r="OF1343" s="1"/>
      <c r="OG1343" s="1"/>
      <c r="OH1343" s="1"/>
      <c r="OI1343" s="1"/>
      <c r="OJ1343" s="1"/>
      <c r="OK1343" s="1"/>
      <c r="OL1343" s="1"/>
      <c r="OM1343" s="1"/>
      <c r="ON1343" s="1"/>
      <c r="OO1343" s="1"/>
      <c r="OP1343" s="1"/>
      <c r="OQ1343" s="1"/>
      <c r="OR1343" s="1"/>
      <c r="OS1343" s="1"/>
      <c r="OT1343" s="1"/>
      <c r="OU1343" s="1"/>
      <c r="OV1343" s="1"/>
      <c r="OW1343" s="1"/>
      <c r="OX1343" s="1"/>
      <c r="OY1343" s="1"/>
      <c r="OZ1343" s="1"/>
      <c r="PA1343" s="1"/>
      <c r="PB1343" s="1"/>
      <c r="PC1343" s="1"/>
      <c r="PD1343" s="1"/>
      <c r="PE1343" s="1"/>
      <c r="PF1343" s="1"/>
      <c r="PG1343" s="1"/>
      <c r="PH1343" s="1"/>
      <c r="PI1343" s="1"/>
      <c r="PJ1343" s="1"/>
      <c r="PK1343" s="1"/>
      <c r="PL1343" s="1"/>
      <c r="PM1343" s="1"/>
      <c r="PN1343" s="1"/>
      <c r="PO1343" s="1"/>
      <c r="PP1343" s="1"/>
      <c r="PQ1343" s="1"/>
      <c r="PR1343" s="1"/>
      <c r="PS1343" s="1"/>
      <c r="PT1343" s="1"/>
      <c r="PU1343" s="1"/>
      <c r="PV1343" s="1"/>
      <c r="PW1343" s="1"/>
      <c r="PX1343" s="1"/>
      <c r="PY1343" s="1"/>
      <c r="PZ1343" s="1"/>
      <c r="QA1343" s="1"/>
      <c r="QB1343" s="1"/>
      <c r="QC1343" s="1"/>
      <c r="QD1343" s="1"/>
      <c r="QE1343" s="1"/>
      <c r="QF1343" s="1"/>
      <c r="QG1343" s="1"/>
      <c r="QH1343" s="1"/>
      <c r="QI1343" s="1"/>
      <c r="QJ1343" s="1"/>
      <c r="QK1343" s="1"/>
      <c r="QL1343" s="1"/>
      <c r="QM1343" s="1"/>
      <c r="QN1343" s="1"/>
      <c r="QO1343" s="1"/>
      <c r="QP1343" s="1"/>
      <c r="QQ1343" s="1"/>
      <c r="QR1343" s="1"/>
      <c r="QS1343" s="1"/>
      <c r="QT1343" s="1"/>
      <c r="QU1343" s="1"/>
      <c r="QV1343" s="1"/>
      <c r="QW1343" s="1"/>
      <c r="QX1343" s="1"/>
      <c r="QY1343" s="1"/>
      <c r="QZ1343" s="1"/>
      <c r="RA1343" s="1"/>
      <c r="RB1343" s="1"/>
      <c r="RC1343" s="1"/>
      <c r="RD1343" s="1"/>
      <c r="RE1343" s="1"/>
      <c r="RF1343" s="1"/>
      <c r="RG1343" s="1"/>
      <c r="RH1343" s="1"/>
      <c r="RI1343" s="1"/>
      <c r="RJ1343" s="1"/>
      <c r="RK1343" s="1"/>
      <c r="RL1343" s="1"/>
      <c r="RM1343" s="1"/>
      <c r="RN1343" s="1"/>
      <c r="RO1343" s="1"/>
      <c r="RP1343" s="1"/>
      <c r="RQ1343" s="1"/>
      <c r="RR1343" s="1"/>
      <c r="RS1343" s="1"/>
      <c r="RT1343" s="1"/>
      <c r="RU1343" s="1"/>
      <c r="RV1343" s="1"/>
      <c r="RW1343" s="1"/>
      <c r="RX1343" s="1"/>
      <c r="RY1343" s="1"/>
      <c r="RZ1343" s="1"/>
      <c r="SA1343" s="1"/>
      <c r="SB1343" s="1"/>
      <c r="SC1343" s="1"/>
      <c r="SD1343" s="1"/>
      <c r="SE1343" s="1"/>
      <c r="SF1343" s="1"/>
      <c r="SG1343" s="1"/>
      <c r="SH1343" s="1"/>
      <c r="SI1343" s="1"/>
      <c r="SJ1343" s="1"/>
      <c r="SK1343" s="1"/>
      <c r="SL1343" s="1"/>
      <c r="SM1343" s="1"/>
      <c r="SN1343" s="1"/>
      <c r="SO1343" s="1"/>
      <c r="SP1343" s="1"/>
      <c r="SQ1343" s="1"/>
      <c r="SR1343" s="1"/>
      <c r="SS1343" s="1"/>
      <c r="ST1343" s="1"/>
      <c r="SU1343" s="1"/>
      <c r="SV1343" s="1"/>
      <c r="SW1343" s="1"/>
      <c r="SX1343" s="1"/>
      <c r="SY1343" s="1"/>
      <c r="SZ1343" s="1"/>
      <c r="TA1343" s="1"/>
      <c r="TB1343" s="1"/>
      <c r="TC1343" s="1"/>
      <c r="TD1343" s="1"/>
      <c r="TE1343" s="1"/>
      <c r="TF1343" s="1"/>
      <c r="TG1343" s="1"/>
      <c r="TH1343" s="1"/>
      <c r="TI1343" s="1"/>
      <c r="TJ1343" s="1"/>
      <c r="TK1343" s="1"/>
      <c r="TL1343" s="1"/>
      <c r="TM1343" s="1"/>
      <c r="TN1343" s="1"/>
      <c r="TO1343" s="1"/>
      <c r="TP1343" s="1"/>
      <c r="TQ1343" s="1"/>
      <c r="TR1343" s="1"/>
      <c r="TS1343" s="1"/>
      <c r="TT1343" s="1"/>
      <c r="TU1343" s="1"/>
      <c r="TV1343" s="1"/>
      <c r="TW1343" s="1"/>
      <c r="TX1343" s="1"/>
      <c r="TY1343" s="1"/>
      <c r="TZ1343" s="1"/>
      <c r="UA1343" s="1"/>
      <c r="UB1343" s="1"/>
      <c r="UC1343" s="1"/>
      <c r="UD1343" s="1"/>
      <c r="UE1343" s="1"/>
      <c r="UF1343" s="1"/>
      <c r="UG1343" s="1"/>
      <c r="UH1343" s="1"/>
      <c r="UI1343" s="1"/>
      <c r="UJ1343" s="1"/>
      <c r="UK1343" s="1"/>
      <c r="UL1343" s="1"/>
      <c r="UM1343" s="1"/>
      <c r="UN1343" s="1"/>
      <c r="UO1343" s="1"/>
      <c r="UP1343" s="1"/>
      <c r="UQ1343" s="1"/>
      <c r="UR1343" s="1"/>
      <c r="US1343" s="1"/>
      <c r="UT1343" s="1"/>
      <c r="UU1343" s="1"/>
      <c r="UV1343" s="1"/>
      <c r="UW1343" s="1"/>
      <c r="UX1343" s="1"/>
      <c r="UY1343" s="1"/>
      <c r="UZ1343" s="1"/>
      <c r="VA1343" s="1"/>
      <c r="VB1343" s="1"/>
      <c r="VC1343" s="1"/>
      <c r="VD1343" s="1"/>
      <c r="VE1343" s="1"/>
      <c r="VF1343" s="1"/>
      <c r="VG1343" s="1"/>
      <c r="VH1343" s="1"/>
      <c r="VI1343" s="1"/>
      <c r="VJ1343" s="1"/>
      <c r="VK1343" s="1"/>
      <c r="VL1343" s="1"/>
      <c r="VM1343" s="1"/>
      <c r="VN1343" s="1"/>
      <c r="VO1343" s="1"/>
      <c r="VP1343" s="1"/>
      <c r="VQ1343" s="1"/>
      <c r="VR1343" s="1"/>
      <c r="VS1343" s="1"/>
      <c r="VT1343" s="1"/>
      <c r="VU1343" s="1"/>
      <c r="VV1343" s="1"/>
      <c r="VW1343" s="1"/>
      <c r="VX1343" s="1"/>
      <c r="VY1343" s="1"/>
      <c r="VZ1343" s="1"/>
      <c r="WA1343" s="1"/>
      <c r="WB1343" s="1"/>
      <c r="WC1343" s="1"/>
      <c r="WD1343" s="1"/>
      <c r="WE1343" s="1"/>
      <c r="WF1343" s="1"/>
      <c r="WG1343" s="1"/>
      <c r="WH1343" s="1"/>
      <c r="WI1343" s="1"/>
      <c r="WJ1343" s="1"/>
      <c r="WK1343" s="1"/>
      <c r="WL1343" s="1"/>
      <c r="WM1343" s="1"/>
      <c r="WN1343" s="1"/>
      <c r="WO1343" s="1"/>
      <c r="WP1343" s="1"/>
      <c r="WQ1343" s="1"/>
      <c r="WR1343" s="1"/>
      <c r="WS1343" s="1"/>
      <c r="WT1343" s="1"/>
      <c r="WU1343" s="1"/>
      <c r="WV1343" s="1"/>
      <c r="WW1343" s="1"/>
      <c r="WX1343" s="1"/>
      <c r="WY1343" s="1"/>
      <c r="WZ1343" s="1"/>
      <c r="XA1343" s="1"/>
      <c r="XB1343" s="1"/>
      <c r="XC1343" s="1"/>
      <c r="XD1343" s="1"/>
      <c r="XE1343" s="1"/>
      <c r="XF1343" s="1"/>
      <c r="XG1343" s="1"/>
      <c r="XH1343" s="1"/>
      <c r="XI1343" s="1"/>
      <c r="XJ1343" s="1"/>
      <c r="XK1343" s="1"/>
      <c r="XL1343" s="1"/>
      <c r="XM1343" s="1"/>
      <c r="XN1343" s="1"/>
      <c r="XO1343" s="1"/>
      <c r="XP1343" s="1"/>
      <c r="XQ1343" s="1"/>
      <c r="XR1343" s="1"/>
      <c r="XS1343" s="1"/>
      <c r="XT1343" s="1"/>
      <c r="XU1343" s="1"/>
      <c r="XV1343" s="1"/>
      <c r="XW1343" s="1"/>
      <c r="XX1343" s="1"/>
      <c r="XY1343" s="1"/>
      <c r="XZ1343" s="1"/>
      <c r="YA1343" s="1"/>
      <c r="YB1343" s="1"/>
      <c r="YC1343" s="1"/>
      <c r="YD1343" s="1"/>
      <c r="YE1343" s="1"/>
      <c r="YF1343" s="1"/>
      <c r="YG1343" s="1"/>
      <c r="YH1343" s="1"/>
      <c r="YI1343" s="1"/>
      <c r="YJ1343" s="1"/>
      <c r="YK1343" s="1"/>
      <c r="YL1343" s="1"/>
      <c r="YM1343" s="1"/>
      <c r="YN1343" s="1"/>
      <c r="YO1343" s="1"/>
      <c r="YP1343" s="1"/>
      <c r="YQ1343" s="1"/>
      <c r="YR1343" s="1"/>
      <c r="YS1343" s="1"/>
      <c r="YT1343" s="1"/>
      <c r="YU1343" s="1"/>
      <c r="YV1343" s="1"/>
      <c r="YW1343" s="1"/>
      <c r="YX1343" s="1"/>
      <c r="YY1343" s="1"/>
      <c r="YZ1343" s="1"/>
      <c r="ZA1343" s="1"/>
      <c r="ZB1343" s="1"/>
      <c r="ZC1343" s="1"/>
      <c r="ZD1343" s="1"/>
      <c r="ZE1343" s="1"/>
      <c r="ZF1343" s="1"/>
      <c r="ZG1343" s="1"/>
      <c r="ZH1343" s="1"/>
      <c r="ZI1343" s="1"/>
      <c r="ZJ1343" s="1"/>
      <c r="ZK1343" s="1"/>
      <c r="ZL1343" s="1"/>
      <c r="ZM1343" s="1"/>
      <c r="ZN1343" s="1"/>
      <c r="ZO1343" s="1"/>
      <c r="ZP1343" s="1"/>
      <c r="ZQ1343" s="1"/>
      <c r="ZR1343" s="1"/>
      <c r="ZS1343" s="1"/>
      <c r="ZT1343" s="1"/>
      <c r="ZU1343" s="1"/>
      <c r="ZV1343" s="1"/>
      <c r="ZW1343" s="1"/>
      <c r="ZX1343" s="1"/>
      <c r="ZY1343" s="1"/>
      <c r="ZZ1343" s="1"/>
      <c r="AAA1343" s="1"/>
      <c r="AAB1343" s="1"/>
      <c r="AAC1343" s="1"/>
      <c r="AAD1343" s="1"/>
      <c r="AAE1343" s="1"/>
      <c r="AAF1343" s="1"/>
      <c r="AAG1343" s="1"/>
      <c r="AAH1343" s="1"/>
      <c r="AAI1343" s="1"/>
      <c r="AAJ1343" s="1"/>
      <c r="AAK1343" s="1"/>
      <c r="AAL1343" s="1"/>
      <c r="AAM1343" s="1"/>
      <c r="AAN1343" s="1"/>
      <c r="AAO1343" s="1"/>
      <c r="AAP1343" s="1"/>
      <c r="AAQ1343" s="1"/>
      <c r="AAR1343" s="1"/>
      <c r="AAS1343" s="1"/>
      <c r="AAT1343" s="1"/>
      <c r="AAU1343" s="1"/>
      <c r="AAV1343" s="1"/>
      <c r="AAW1343" s="1"/>
      <c r="AAX1343" s="1"/>
      <c r="AAY1343" s="1"/>
      <c r="AAZ1343" s="1"/>
      <c r="ABA1343" s="1"/>
      <c r="ABB1343" s="1"/>
      <c r="ABC1343" s="1"/>
      <c r="ABD1343" s="1"/>
      <c r="ABE1343" s="1"/>
      <c r="ABF1343" s="1"/>
      <c r="ABG1343" s="1"/>
      <c r="ABH1343" s="1"/>
      <c r="ABI1343" s="1"/>
      <c r="ABJ1343" s="1"/>
      <c r="ABK1343" s="1"/>
      <c r="ABL1343" s="1"/>
      <c r="ABM1343" s="1"/>
      <c r="ABN1343" s="1"/>
      <c r="ABO1343" s="1"/>
      <c r="ABP1343" s="1"/>
      <c r="ABQ1343" s="1"/>
      <c r="ABR1343" s="1"/>
      <c r="ABS1343" s="1"/>
      <c r="ABT1343" s="1"/>
      <c r="ABU1343" s="1"/>
      <c r="ABV1343" s="1"/>
      <c r="ABW1343" s="1"/>
      <c r="ABX1343" s="1"/>
      <c r="ABY1343" s="1"/>
      <c r="ABZ1343" s="1"/>
      <c r="ACA1343" s="1"/>
      <c r="ACB1343" s="1"/>
      <c r="ACC1343" s="1"/>
      <c r="ACD1343" s="1"/>
      <c r="ACE1343" s="1"/>
      <c r="ACF1343" s="1"/>
      <c r="ACG1343" s="1"/>
      <c r="ACH1343" s="1"/>
      <c r="ACI1343" s="1"/>
      <c r="ACJ1343" s="1"/>
      <c r="ACK1343" s="1"/>
      <c r="ACL1343" s="1"/>
      <c r="ACM1343" s="1"/>
      <c r="ACN1343" s="1"/>
      <c r="ACO1343" s="1"/>
      <c r="ACP1343" s="1"/>
      <c r="ACQ1343" s="1"/>
      <c r="ACR1343" s="1"/>
      <c r="ACS1343" s="1"/>
      <c r="ACT1343" s="1"/>
      <c r="ACU1343" s="1"/>
      <c r="ACV1343" s="1"/>
      <c r="ACW1343" s="1"/>
      <c r="ACX1343" s="1"/>
      <c r="ACY1343" s="1"/>
      <c r="ACZ1343" s="1"/>
      <c r="ADA1343" s="1"/>
      <c r="ADB1343" s="1"/>
      <c r="ADC1343" s="1"/>
      <c r="ADD1343" s="1"/>
      <c r="ADE1343" s="1"/>
      <c r="ADF1343" s="1"/>
      <c r="ADG1343" s="1"/>
      <c r="ADH1343" s="1"/>
      <c r="ADI1343" s="1"/>
      <c r="ADJ1343" s="1"/>
      <c r="ADK1343" s="1"/>
      <c r="ADL1343" s="1"/>
      <c r="ADM1343" s="1"/>
      <c r="ADN1343" s="1"/>
      <c r="ADO1343" s="1"/>
      <c r="ADP1343" s="1"/>
      <c r="ADQ1343" s="1"/>
      <c r="ADR1343" s="1"/>
      <c r="ADS1343" s="1"/>
      <c r="ADT1343" s="1"/>
      <c r="ADU1343" s="1"/>
      <c r="ADV1343" s="1"/>
      <c r="ADW1343" s="1"/>
      <c r="ADX1343" s="1"/>
      <c r="ADY1343" s="1"/>
      <c r="ADZ1343" s="1"/>
      <c r="AEA1343" s="1"/>
      <c r="AEB1343" s="1"/>
      <c r="AEC1343" s="1"/>
      <c r="AED1343" s="1"/>
      <c r="AEE1343" s="1"/>
      <c r="AEF1343" s="1"/>
      <c r="AEG1343" s="1"/>
      <c r="AEH1343" s="1"/>
      <c r="AEI1343" s="1"/>
      <c r="AEJ1343" s="1"/>
      <c r="AEK1343" s="1"/>
      <c r="AEL1343" s="1"/>
      <c r="AEM1343" s="1"/>
      <c r="AEN1343" s="1"/>
      <c r="AEO1343" s="1"/>
      <c r="AEP1343" s="1"/>
      <c r="AEQ1343" s="1"/>
      <c r="AER1343" s="1"/>
      <c r="AES1343" s="1"/>
      <c r="AET1343" s="1"/>
      <c r="AEU1343" s="1"/>
      <c r="AEV1343" s="1"/>
      <c r="AEW1343" s="1"/>
      <c r="AEX1343" s="1"/>
      <c r="AEY1343" s="1"/>
      <c r="AEZ1343" s="1"/>
      <c r="AFA1343" s="1"/>
      <c r="AFB1343" s="1"/>
      <c r="AFC1343" s="1"/>
      <c r="AFD1343" s="1"/>
      <c r="AFE1343" s="1"/>
      <c r="AFF1343" s="1"/>
      <c r="AFG1343" s="1"/>
      <c r="AFH1343" s="1"/>
      <c r="AFI1343" s="1"/>
      <c r="AFJ1343" s="1"/>
      <c r="AFK1343" s="1"/>
      <c r="AFL1343" s="1"/>
      <c r="AFM1343" s="1"/>
      <c r="AFN1343" s="1"/>
      <c r="AFO1343" s="1"/>
      <c r="AFP1343" s="1"/>
      <c r="AFQ1343" s="1"/>
      <c r="AFR1343" s="1"/>
      <c r="AFS1343" s="1"/>
      <c r="AFT1343" s="1"/>
      <c r="AFU1343" s="1"/>
      <c r="AFV1343" s="1"/>
      <c r="AFW1343" s="1"/>
      <c r="AFX1343" s="1"/>
      <c r="AFY1343" s="1"/>
      <c r="AFZ1343" s="1"/>
      <c r="AGA1343" s="1"/>
      <c r="AGB1343" s="1"/>
      <c r="AGC1343" s="1"/>
      <c r="AGD1343" s="1"/>
      <c r="AGE1343" s="1"/>
      <c r="AGF1343" s="1"/>
      <c r="AGG1343" s="1"/>
      <c r="AGH1343" s="1"/>
      <c r="AGI1343" s="1"/>
      <c r="AGJ1343" s="1"/>
      <c r="AGK1343" s="1"/>
      <c r="AGL1343" s="1"/>
      <c r="AGM1343" s="1"/>
      <c r="AGN1343" s="1"/>
      <c r="AGO1343" s="1"/>
      <c r="AGP1343" s="1"/>
      <c r="AGQ1343" s="1"/>
      <c r="AGR1343" s="1"/>
      <c r="AGS1343" s="1"/>
      <c r="AGT1343" s="1"/>
      <c r="AGU1343" s="1"/>
      <c r="AGV1343" s="1"/>
      <c r="AGW1343" s="1"/>
      <c r="AGX1343" s="1"/>
      <c r="AGY1343" s="1"/>
      <c r="AGZ1343" s="1"/>
      <c r="AHA1343" s="1"/>
      <c r="AHB1343" s="1"/>
      <c r="AHC1343" s="1"/>
      <c r="AHD1343" s="1"/>
      <c r="AHE1343" s="1"/>
      <c r="AHF1343" s="1"/>
      <c r="AHG1343" s="1"/>
      <c r="AHH1343" s="1"/>
      <c r="AHI1343" s="1"/>
      <c r="AHJ1343" s="1"/>
      <c r="AHK1343" s="1"/>
      <c r="AHL1343" s="1"/>
      <c r="AHM1343" s="1"/>
      <c r="AHN1343" s="1"/>
      <c r="AHO1343" s="1"/>
      <c r="AHP1343" s="1"/>
      <c r="AHQ1343" s="1"/>
      <c r="AHR1343" s="1"/>
      <c r="AHS1343" s="1"/>
      <c r="AHT1343" s="1"/>
      <c r="AHU1343" s="1"/>
      <c r="AHV1343" s="1"/>
      <c r="AHW1343" s="1"/>
      <c r="AHX1343" s="1"/>
      <c r="AHY1343" s="1"/>
      <c r="AHZ1343" s="1"/>
      <c r="AIA1343" s="1"/>
      <c r="AIB1343" s="1"/>
      <c r="AIC1343" s="1"/>
      <c r="AID1343" s="1"/>
      <c r="AIE1343" s="1"/>
      <c r="AIF1343" s="1"/>
      <c r="AIG1343" s="1"/>
      <c r="AIH1343" s="1"/>
      <c r="AII1343" s="1"/>
      <c r="AIJ1343" s="1"/>
      <c r="AIK1343" s="1"/>
      <c r="AIL1343" s="1"/>
      <c r="AIM1343" s="1"/>
      <c r="AIN1343" s="1"/>
      <c r="AIO1343" s="1"/>
      <c r="AIP1343" s="1"/>
      <c r="AIQ1343" s="1"/>
      <c r="AIR1343" s="1"/>
      <c r="AIS1343" s="1"/>
      <c r="AIT1343" s="1"/>
      <c r="AIU1343" s="1"/>
      <c r="AIV1343" s="1"/>
      <c r="AIW1343" s="1"/>
      <c r="AIX1343" s="1"/>
      <c r="AIY1343" s="1"/>
      <c r="AIZ1343" s="1"/>
      <c r="AJA1343" s="1"/>
      <c r="AJB1343" s="1"/>
      <c r="AJC1343" s="1"/>
      <c r="AJD1343" s="1"/>
      <c r="AJE1343" s="1"/>
      <c r="AJF1343" s="1"/>
      <c r="AJG1343" s="1"/>
      <c r="AJH1343" s="1"/>
      <c r="AJI1343" s="1"/>
      <c r="AJJ1343" s="1"/>
      <c r="AJK1343" s="1"/>
      <c r="AJL1343" s="1"/>
      <c r="AJM1343" s="1"/>
      <c r="AJN1343" s="1"/>
      <c r="AJO1343" s="1"/>
      <c r="AJP1343" s="1"/>
      <c r="AJQ1343" s="1"/>
      <c r="AJR1343" s="1"/>
      <c r="AJS1343" s="1"/>
      <c r="AJT1343" s="1"/>
      <c r="AJU1343" s="1"/>
      <c r="AJV1343" s="1"/>
      <c r="AJW1343" s="1"/>
      <c r="AJX1343" s="1"/>
      <c r="AJY1343" s="1"/>
      <c r="AJZ1343" s="1"/>
      <c r="AKA1343" s="1"/>
      <c r="AKB1343" s="1"/>
      <c r="AKC1343" s="1"/>
      <c r="AKD1343" s="1"/>
      <c r="AKE1343" s="1"/>
      <c r="AKF1343" s="1"/>
      <c r="AKG1343" s="1"/>
      <c r="AKH1343" s="1"/>
      <c r="AKI1343" s="1"/>
      <c r="AKJ1343" s="1"/>
      <c r="AKK1343" s="1"/>
      <c r="AKL1343" s="1"/>
      <c r="AKM1343" s="1"/>
      <c r="AKN1343" s="1"/>
      <c r="AKO1343" s="1"/>
      <c r="AKP1343" s="1"/>
      <c r="AKQ1343" s="1"/>
      <c r="AKR1343" s="1"/>
      <c r="AKS1343" s="1"/>
      <c r="AKT1343" s="1"/>
      <c r="AKU1343" s="1"/>
      <c r="AKV1343" s="1"/>
      <c r="AKW1343" s="1"/>
      <c r="AKX1343" s="1"/>
      <c r="AKY1343" s="1"/>
      <c r="AKZ1343" s="1"/>
      <c r="ALA1343" s="1"/>
      <c r="ALB1343" s="1"/>
      <c r="ALC1343" s="1"/>
      <c r="ALD1343" s="1"/>
      <c r="ALE1343" s="1"/>
      <c r="ALF1343" s="1"/>
      <c r="ALG1343" s="1"/>
      <c r="ALH1343" s="1"/>
      <c r="ALI1343" s="1"/>
      <c r="ALJ1343" s="1"/>
      <c r="ALK1343" s="1"/>
      <c r="ALL1343" s="1"/>
      <c r="ALM1343" s="1"/>
      <c r="ALN1343" s="1"/>
      <c r="ALO1343" s="1"/>
      <c r="ALP1343" s="1"/>
      <c r="ALQ1343" s="1"/>
      <c r="ALR1343" s="1"/>
      <c r="ALS1343" s="1"/>
      <c r="ALT1343" s="1"/>
      <c r="ALU1343" s="1"/>
      <c r="ALV1343" s="1"/>
      <c r="ALW1343" s="1"/>
      <c r="ALX1343" s="1"/>
      <c r="ALY1343" s="1"/>
      <c r="ALZ1343" s="1"/>
      <c r="AMA1343" s="1"/>
      <c r="AMB1343" s="1"/>
      <c r="AMC1343" s="1"/>
      <c r="AMD1343" s="1"/>
      <c r="AME1343" s="1"/>
      <c r="AMF1343" s="1"/>
      <c r="AMG1343" s="1"/>
      <c r="AMH1343" s="1"/>
      <c r="AMI1343" s="1"/>
      <c r="AMJ1343" s="1"/>
      <c r="AMK1343" s="1"/>
      <c r="AML1343" s="1"/>
      <c r="AMM1343" s="1"/>
      <c r="AMN1343" s="1"/>
      <c r="AMO1343" s="1"/>
      <c r="AMP1343" s="1"/>
      <c r="AMQ1343" s="1"/>
      <c r="AMR1343" s="1"/>
      <c r="AMS1343" s="1"/>
      <c r="AMT1343" s="1"/>
      <c r="AMU1343" s="1"/>
      <c r="AMV1343" s="1"/>
      <c r="AMW1343" s="1"/>
      <c r="AMX1343" s="1"/>
      <c r="AMY1343" s="1"/>
      <c r="AMZ1343" s="1"/>
      <c r="ANA1343" s="1"/>
      <c r="ANB1343" s="1"/>
      <c r="ANC1343" s="1"/>
      <c r="AND1343" s="1"/>
      <c r="ANE1343" s="1"/>
      <c r="ANF1343" s="1"/>
      <c r="ANG1343" s="1"/>
      <c r="ANH1343" s="1"/>
      <c r="ANI1343" s="1"/>
      <c r="ANJ1343" s="1"/>
      <c r="ANK1343" s="1"/>
      <c r="ANL1343" s="1"/>
      <c r="ANM1343" s="1"/>
      <c r="ANN1343" s="1"/>
      <c r="ANO1343" s="1"/>
      <c r="ANP1343" s="1"/>
      <c r="ANQ1343" s="1"/>
      <c r="ANR1343" s="1"/>
      <c r="ANS1343" s="1"/>
      <c r="ANT1343" s="1"/>
      <c r="ANU1343" s="1"/>
      <c r="ANV1343" s="1"/>
      <c r="ANW1343" s="1"/>
      <c r="ANX1343" s="1"/>
      <c r="ANY1343" s="1"/>
      <c r="ANZ1343" s="1"/>
      <c r="AOA1343" s="1"/>
      <c r="AOB1343" s="1"/>
      <c r="AOC1343" s="1"/>
      <c r="AOD1343" s="1"/>
      <c r="AOE1343" s="1"/>
      <c r="AOF1343" s="1"/>
      <c r="AOG1343" s="1"/>
      <c r="AOH1343" s="1"/>
      <c r="AOI1343" s="1"/>
      <c r="AOJ1343" s="1"/>
      <c r="AOK1343" s="1"/>
      <c r="AOL1343" s="1"/>
      <c r="AOM1343" s="1"/>
      <c r="AON1343" s="1"/>
      <c r="AOO1343" s="1"/>
      <c r="AOP1343" s="1"/>
      <c r="AOQ1343" s="1"/>
      <c r="AOR1343" s="1"/>
      <c r="AOS1343" s="1"/>
      <c r="AOT1343" s="1"/>
      <c r="AOU1343" s="1"/>
      <c r="AOV1343" s="1"/>
      <c r="AOW1343" s="1"/>
      <c r="AOX1343" s="1"/>
      <c r="AOY1343" s="1"/>
      <c r="AOZ1343" s="1"/>
      <c r="APA1343" s="1"/>
      <c r="APB1343" s="1"/>
      <c r="APC1343" s="1"/>
      <c r="APD1343" s="1"/>
      <c r="APE1343" s="1"/>
      <c r="APF1343" s="1"/>
      <c r="APG1343" s="1"/>
      <c r="APH1343" s="1"/>
      <c r="API1343" s="1"/>
      <c r="APJ1343" s="1"/>
      <c r="APK1343" s="1"/>
      <c r="APL1343" s="1"/>
      <c r="APM1343" s="1"/>
      <c r="APN1343" s="1"/>
      <c r="APO1343" s="1"/>
      <c r="APP1343" s="1"/>
      <c r="APQ1343" s="1"/>
      <c r="APR1343" s="1"/>
      <c r="APS1343" s="1"/>
      <c r="APT1343" s="1"/>
      <c r="APU1343" s="1"/>
      <c r="APV1343" s="1"/>
      <c r="APW1343" s="1"/>
      <c r="APX1343" s="1"/>
      <c r="APY1343" s="1"/>
      <c r="APZ1343" s="1"/>
      <c r="AQA1343" s="1"/>
      <c r="AQB1343" s="1"/>
      <c r="AQC1343" s="1"/>
      <c r="AQD1343" s="1"/>
      <c r="AQE1343" s="1"/>
      <c r="AQF1343" s="1"/>
      <c r="AQG1343" s="1"/>
      <c r="AQH1343" s="1"/>
      <c r="AQI1343" s="1"/>
      <c r="AQJ1343" s="1"/>
      <c r="AQK1343" s="1"/>
      <c r="AQL1343" s="1"/>
      <c r="AQM1343" s="1"/>
      <c r="AQN1343" s="1"/>
      <c r="AQO1343" s="1"/>
      <c r="AQP1343" s="1"/>
      <c r="AQQ1343" s="1"/>
      <c r="AQR1343" s="1"/>
      <c r="AQS1343" s="1"/>
      <c r="AQT1343" s="1"/>
      <c r="AQU1343" s="1"/>
      <c r="AQV1343" s="1"/>
      <c r="AQW1343" s="1"/>
      <c r="AQX1343" s="1"/>
      <c r="AQY1343" s="1"/>
      <c r="AQZ1343" s="1"/>
      <c r="ARA1343" s="1"/>
      <c r="ARB1343" s="1"/>
      <c r="ARC1343" s="1"/>
      <c r="ARD1343" s="1"/>
      <c r="ARE1343" s="1"/>
      <c r="ARF1343" s="1"/>
      <c r="ARG1343" s="1"/>
      <c r="ARH1343" s="1"/>
      <c r="ARI1343" s="1"/>
      <c r="ARJ1343" s="1"/>
      <c r="ARK1343" s="1"/>
      <c r="ARL1343" s="1"/>
      <c r="ARM1343" s="1"/>
      <c r="ARN1343" s="1"/>
      <c r="ARO1343" s="1"/>
      <c r="ARP1343" s="1"/>
      <c r="ARQ1343" s="1"/>
      <c r="ARR1343" s="1"/>
      <c r="ARS1343" s="1"/>
      <c r="ART1343" s="1"/>
      <c r="ARU1343" s="1"/>
      <c r="ARV1343" s="1"/>
      <c r="ARW1343" s="1"/>
      <c r="ARX1343" s="1"/>
      <c r="ARY1343" s="1"/>
      <c r="ARZ1343" s="1"/>
      <c r="ASA1343" s="1"/>
      <c r="ASB1343" s="1"/>
      <c r="ASC1343" s="1"/>
      <c r="ASD1343" s="1"/>
      <c r="ASE1343" s="1"/>
      <c r="ASF1343" s="1"/>
      <c r="ASG1343" s="1"/>
      <c r="ASH1343" s="1"/>
      <c r="ASI1343" s="1"/>
      <c r="ASJ1343" s="1"/>
      <c r="ASK1343" s="1"/>
      <c r="ASL1343" s="1"/>
      <c r="ASM1343" s="1"/>
      <c r="ASN1343" s="1"/>
      <c r="ASO1343" s="1"/>
      <c r="ASP1343" s="1"/>
      <c r="ASQ1343" s="1"/>
      <c r="ASR1343" s="1"/>
      <c r="ASS1343" s="1"/>
      <c r="AST1343" s="1"/>
      <c r="ASU1343" s="1"/>
      <c r="ASV1343" s="1"/>
      <c r="ASW1343" s="1"/>
      <c r="ASX1343" s="1"/>
      <c r="ASY1343" s="1"/>
      <c r="ASZ1343" s="1"/>
      <c r="ATA1343" s="1"/>
      <c r="ATB1343" s="1"/>
      <c r="ATC1343" s="1"/>
      <c r="ATD1343" s="1"/>
      <c r="ATE1343" s="1"/>
      <c r="ATF1343" s="1"/>
      <c r="ATG1343" s="1"/>
      <c r="ATH1343" s="1"/>
      <c r="ATI1343" s="1"/>
      <c r="ATJ1343" s="1"/>
      <c r="ATK1343" s="1"/>
      <c r="ATL1343" s="1"/>
      <c r="ATM1343" s="1"/>
      <c r="ATN1343" s="1"/>
      <c r="ATO1343" s="1"/>
      <c r="ATP1343" s="1"/>
      <c r="ATQ1343" s="1"/>
      <c r="ATR1343" s="1"/>
      <c r="ATS1343" s="1"/>
      <c r="ATT1343" s="1"/>
      <c r="ATU1343" s="1"/>
      <c r="ATV1343" s="1"/>
      <c r="ATW1343" s="1"/>
      <c r="ATX1343" s="1"/>
      <c r="ATY1343" s="1"/>
      <c r="ATZ1343" s="1"/>
      <c r="AUA1343" s="1"/>
      <c r="AUB1343" s="1"/>
      <c r="AUC1343" s="1"/>
      <c r="AUD1343" s="1"/>
      <c r="AUE1343" s="1"/>
      <c r="AUF1343" s="1"/>
      <c r="AUG1343" s="1"/>
      <c r="AUH1343" s="1"/>
      <c r="AUI1343" s="1"/>
      <c r="AUJ1343" s="1"/>
      <c r="AUK1343" s="1"/>
      <c r="AUL1343" s="1"/>
      <c r="AUM1343" s="1"/>
      <c r="AUN1343" s="1"/>
      <c r="AUO1343" s="1"/>
      <c r="AUP1343" s="1"/>
      <c r="AUQ1343" s="1"/>
      <c r="AUR1343" s="1"/>
      <c r="AUS1343" s="1"/>
      <c r="AUT1343" s="1"/>
      <c r="AUU1343" s="1"/>
      <c r="AUV1343" s="1"/>
      <c r="AUW1343" s="1"/>
      <c r="AUX1343" s="1"/>
      <c r="AUY1343" s="1"/>
      <c r="AUZ1343" s="1"/>
      <c r="AVA1343" s="1"/>
      <c r="AVB1343" s="1"/>
      <c r="AVC1343" s="1"/>
      <c r="AVD1343" s="1"/>
      <c r="AVE1343" s="1"/>
      <c r="AVF1343" s="1"/>
      <c r="AVG1343" s="1"/>
      <c r="AVH1343" s="1"/>
      <c r="AVI1343" s="1"/>
      <c r="AVJ1343" s="1"/>
      <c r="AVK1343" s="1"/>
      <c r="AVL1343" s="1"/>
      <c r="AVM1343" s="1"/>
      <c r="AVN1343" s="1"/>
      <c r="AVO1343" s="1"/>
      <c r="AVP1343" s="1"/>
      <c r="AVQ1343" s="1"/>
      <c r="AVR1343" s="1"/>
      <c r="AVS1343" s="1"/>
      <c r="AVT1343" s="1"/>
      <c r="AVU1343" s="1"/>
      <c r="AVV1343" s="1"/>
      <c r="AVW1343" s="1"/>
      <c r="AVX1343" s="1"/>
      <c r="AVY1343" s="1"/>
      <c r="AVZ1343" s="1"/>
      <c r="AWA1343" s="1"/>
      <c r="AWB1343" s="1"/>
      <c r="AWC1343" s="1"/>
      <c r="AWD1343" s="1"/>
      <c r="AWE1343" s="1"/>
      <c r="AWF1343" s="1"/>
      <c r="AWG1343" s="1"/>
      <c r="AWH1343" s="1"/>
      <c r="AWI1343" s="1"/>
      <c r="AWJ1343" s="1"/>
      <c r="AWK1343" s="1"/>
      <c r="AWL1343" s="1"/>
      <c r="AWM1343" s="1"/>
      <c r="AWN1343" s="1"/>
      <c r="AWO1343" s="1"/>
      <c r="AWP1343" s="1"/>
      <c r="AWQ1343" s="1"/>
      <c r="AWR1343" s="1"/>
      <c r="AWS1343" s="1"/>
      <c r="AWT1343" s="1"/>
      <c r="AWU1343" s="1"/>
      <c r="AWV1343" s="1"/>
      <c r="AWW1343" s="1"/>
      <c r="AWX1343" s="1"/>
      <c r="AWY1343" s="1"/>
      <c r="AWZ1343" s="1"/>
      <c r="AXA1343" s="1"/>
      <c r="AXB1343" s="1"/>
      <c r="AXC1343" s="1"/>
      <c r="AXD1343" s="1"/>
      <c r="AXE1343" s="1"/>
      <c r="AXF1343" s="1"/>
      <c r="AXG1343" s="1"/>
      <c r="AXH1343" s="1"/>
      <c r="AXI1343" s="1"/>
      <c r="AXJ1343" s="1"/>
      <c r="AXK1343" s="1"/>
      <c r="AXL1343" s="1"/>
      <c r="AXM1343" s="1"/>
      <c r="AXN1343" s="1"/>
      <c r="AXO1343" s="1"/>
      <c r="AXP1343" s="1"/>
      <c r="AXQ1343" s="1"/>
      <c r="AXR1343" s="1"/>
      <c r="AXS1343" s="1"/>
      <c r="AXT1343" s="1"/>
      <c r="AXU1343" s="1"/>
      <c r="AXV1343" s="1"/>
      <c r="AXW1343" s="1"/>
      <c r="AXX1343" s="1"/>
      <c r="AXY1343" s="1"/>
      <c r="AXZ1343" s="1"/>
      <c r="AYA1343" s="1"/>
      <c r="AYB1343" s="1"/>
      <c r="AYC1343" s="1"/>
      <c r="AYD1343" s="1"/>
      <c r="AYE1343" s="1"/>
      <c r="AYF1343" s="1"/>
      <c r="AYG1343" s="1"/>
      <c r="AYH1343" s="1"/>
      <c r="AYI1343" s="1"/>
      <c r="AYJ1343" s="1"/>
      <c r="AYK1343" s="1"/>
      <c r="AYL1343" s="1"/>
      <c r="AYM1343" s="1"/>
      <c r="AYN1343" s="1"/>
      <c r="AYO1343" s="1"/>
      <c r="AYP1343" s="1"/>
      <c r="AYQ1343" s="1"/>
      <c r="AYR1343" s="1"/>
      <c r="AYS1343" s="1"/>
      <c r="AYT1343" s="1"/>
      <c r="AYU1343" s="1"/>
      <c r="AYV1343" s="1"/>
      <c r="AYW1343" s="1"/>
      <c r="AYX1343" s="1"/>
      <c r="AYY1343" s="1"/>
      <c r="AYZ1343" s="1"/>
      <c r="AZA1343" s="1"/>
      <c r="AZB1343" s="1"/>
      <c r="AZC1343" s="1"/>
      <c r="AZD1343" s="1"/>
      <c r="AZE1343" s="1"/>
      <c r="AZF1343" s="1"/>
      <c r="AZG1343" s="1"/>
      <c r="AZH1343" s="1"/>
      <c r="AZI1343" s="1"/>
      <c r="AZJ1343" s="1"/>
      <c r="AZK1343" s="1"/>
      <c r="AZL1343" s="1"/>
      <c r="AZM1343" s="1"/>
      <c r="AZN1343" s="1"/>
      <c r="AZO1343" s="1"/>
      <c r="AZP1343" s="1"/>
      <c r="AZQ1343" s="1"/>
      <c r="AZR1343" s="1"/>
      <c r="AZS1343" s="1"/>
      <c r="AZT1343" s="1"/>
      <c r="AZU1343" s="1"/>
      <c r="AZV1343" s="1"/>
      <c r="AZW1343" s="1"/>
      <c r="AZX1343" s="1"/>
      <c r="AZY1343" s="1"/>
      <c r="AZZ1343" s="1"/>
      <c r="BAA1343" s="1"/>
      <c r="BAB1343" s="1"/>
      <c r="BAC1343" s="1"/>
      <c r="BAD1343" s="1"/>
      <c r="BAE1343" s="1"/>
      <c r="BAF1343" s="1"/>
      <c r="BAG1343" s="1"/>
      <c r="BAH1343" s="1"/>
      <c r="BAI1343" s="1"/>
      <c r="BAJ1343" s="1"/>
      <c r="BAK1343" s="1"/>
      <c r="BAL1343" s="1"/>
      <c r="BAM1343" s="1"/>
      <c r="BAN1343" s="1"/>
      <c r="BAO1343" s="1"/>
      <c r="BAP1343" s="1"/>
      <c r="BAQ1343" s="1"/>
      <c r="BAR1343" s="1"/>
      <c r="BAS1343" s="1"/>
      <c r="BAT1343" s="1"/>
      <c r="BAU1343" s="1"/>
      <c r="BAV1343" s="1"/>
      <c r="BAW1343" s="1"/>
      <c r="BAX1343" s="1"/>
      <c r="BAY1343" s="1"/>
      <c r="BAZ1343" s="1"/>
      <c r="BBA1343" s="1"/>
      <c r="BBB1343" s="1"/>
      <c r="BBC1343" s="1"/>
      <c r="BBD1343" s="1"/>
      <c r="BBE1343" s="1"/>
      <c r="BBF1343" s="1"/>
      <c r="BBG1343" s="1"/>
      <c r="BBH1343" s="1"/>
      <c r="BBI1343" s="1"/>
      <c r="BBJ1343" s="1"/>
      <c r="BBK1343" s="1"/>
      <c r="BBL1343" s="1"/>
      <c r="BBM1343" s="1"/>
      <c r="BBN1343" s="1"/>
      <c r="BBO1343" s="1"/>
      <c r="BBP1343" s="1"/>
      <c r="BBQ1343" s="1"/>
      <c r="BBR1343" s="1"/>
      <c r="BBS1343" s="1"/>
      <c r="BBT1343" s="1"/>
      <c r="BBU1343" s="1"/>
      <c r="BBV1343" s="1"/>
      <c r="BBW1343" s="1"/>
      <c r="BBX1343" s="1"/>
      <c r="BBY1343" s="1"/>
      <c r="BBZ1343" s="1"/>
      <c r="BCA1343" s="1"/>
      <c r="BCB1343" s="1"/>
      <c r="BCC1343" s="1"/>
      <c r="BCD1343" s="1"/>
      <c r="BCE1343" s="1"/>
      <c r="BCF1343" s="1"/>
      <c r="BCG1343" s="1"/>
      <c r="BCH1343" s="1"/>
      <c r="BCI1343" s="1"/>
      <c r="BCJ1343" s="1"/>
      <c r="BCK1343" s="1"/>
      <c r="BCL1343" s="1"/>
      <c r="BCM1343" s="1"/>
      <c r="BCN1343" s="1"/>
      <c r="BCO1343" s="1"/>
      <c r="BCP1343" s="1"/>
      <c r="BCQ1343" s="1"/>
      <c r="BCR1343" s="1"/>
      <c r="BCS1343" s="1"/>
      <c r="BCT1343" s="1"/>
      <c r="BCU1343" s="1"/>
      <c r="BCV1343" s="1"/>
      <c r="BCW1343" s="1"/>
      <c r="BCX1343" s="1"/>
      <c r="BCY1343" s="1"/>
      <c r="BCZ1343" s="1"/>
      <c r="BDA1343" s="1"/>
      <c r="BDB1343" s="1"/>
      <c r="BDC1343" s="1"/>
      <c r="BDD1343" s="1"/>
      <c r="BDE1343" s="1"/>
      <c r="BDF1343" s="1"/>
      <c r="BDG1343" s="1"/>
      <c r="BDH1343" s="1"/>
      <c r="BDI1343" s="1"/>
      <c r="BDJ1343" s="1"/>
      <c r="BDK1343" s="1"/>
      <c r="BDL1343" s="1"/>
      <c r="BDM1343" s="1"/>
      <c r="BDN1343" s="1"/>
      <c r="BDO1343" s="1"/>
      <c r="BDP1343" s="1"/>
      <c r="BDQ1343" s="1"/>
      <c r="BDR1343" s="1"/>
      <c r="BDS1343" s="1"/>
      <c r="BDT1343" s="1"/>
      <c r="BDU1343" s="1"/>
      <c r="BDV1343" s="1"/>
      <c r="BDW1343" s="1"/>
      <c r="BDX1343" s="1"/>
      <c r="BDY1343" s="1"/>
      <c r="BDZ1343" s="1"/>
      <c r="BEA1343" s="1"/>
      <c r="BEB1343" s="1"/>
      <c r="BEC1343" s="1"/>
      <c r="BED1343" s="1"/>
      <c r="BEE1343" s="1"/>
      <c r="BEF1343" s="1"/>
      <c r="BEG1343" s="1"/>
      <c r="BEH1343" s="1"/>
      <c r="BEI1343" s="1"/>
      <c r="BEJ1343" s="1"/>
      <c r="BEK1343" s="1"/>
      <c r="BEL1343" s="1"/>
      <c r="BEM1343" s="1"/>
      <c r="BEN1343" s="1"/>
      <c r="BEO1343" s="1"/>
      <c r="BEP1343" s="1"/>
      <c r="BEQ1343" s="1"/>
      <c r="BER1343" s="1"/>
      <c r="BES1343" s="1"/>
      <c r="BET1343" s="1"/>
      <c r="BEU1343" s="1"/>
      <c r="BEV1343" s="1"/>
      <c r="BEW1343" s="1"/>
      <c r="BEX1343" s="1"/>
      <c r="BEY1343" s="1"/>
      <c r="BEZ1343" s="1"/>
      <c r="BFA1343" s="1"/>
      <c r="BFB1343" s="1"/>
      <c r="BFC1343" s="1"/>
      <c r="BFD1343" s="1"/>
      <c r="BFE1343" s="1"/>
      <c r="BFF1343" s="1"/>
      <c r="BFG1343" s="1"/>
      <c r="BFH1343" s="1"/>
      <c r="BFI1343" s="1"/>
      <c r="BFJ1343" s="1"/>
      <c r="BFK1343" s="1"/>
      <c r="BFL1343" s="1"/>
      <c r="BFM1343" s="1"/>
      <c r="BFN1343" s="1"/>
      <c r="BFO1343" s="1"/>
      <c r="BFP1343" s="1"/>
      <c r="BFQ1343" s="1"/>
      <c r="BFR1343" s="1"/>
      <c r="BFS1343" s="1"/>
      <c r="BFT1343" s="1"/>
      <c r="BFU1343" s="1"/>
      <c r="BFV1343" s="1"/>
      <c r="BFW1343" s="1"/>
      <c r="BFX1343" s="1"/>
      <c r="BFY1343" s="1"/>
      <c r="BFZ1343" s="1"/>
      <c r="BGA1343" s="1"/>
      <c r="BGB1343" s="1"/>
      <c r="BGC1343" s="1"/>
      <c r="BGD1343" s="1"/>
      <c r="BGE1343" s="1"/>
      <c r="BGF1343" s="1"/>
      <c r="BGG1343" s="1"/>
      <c r="BGH1343" s="1"/>
      <c r="BGI1343" s="1"/>
      <c r="BGJ1343" s="1"/>
      <c r="BGK1343" s="1"/>
      <c r="BGL1343" s="1"/>
      <c r="BGM1343" s="1"/>
      <c r="BGN1343" s="1"/>
      <c r="BGO1343" s="1"/>
      <c r="BGP1343" s="1"/>
      <c r="BGQ1343" s="1"/>
      <c r="BGR1343" s="1"/>
      <c r="BGS1343" s="1"/>
      <c r="BGT1343" s="1"/>
      <c r="BGU1343" s="1"/>
      <c r="BGV1343" s="1"/>
      <c r="BGW1343" s="1"/>
      <c r="BGX1343" s="1"/>
      <c r="BGY1343" s="1"/>
      <c r="BGZ1343" s="1"/>
      <c r="BHA1343" s="1"/>
      <c r="BHB1343" s="1"/>
      <c r="BHC1343" s="1"/>
      <c r="BHD1343" s="1"/>
      <c r="BHE1343" s="1"/>
      <c r="BHF1343" s="1"/>
      <c r="BHG1343" s="1"/>
      <c r="BHH1343" s="1"/>
      <c r="BHI1343" s="1"/>
      <c r="BHJ1343" s="1"/>
      <c r="BHK1343" s="1"/>
      <c r="BHL1343" s="1"/>
      <c r="BHM1343" s="1"/>
      <c r="BHN1343" s="1"/>
      <c r="BHO1343" s="1"/>
      <c r="BHP1343" s="1"/>
      <c r="BHQ1343" s="1"/>
      <c r="BHR1343" s="1"/>
      <c r="BHS1343" s="1"/>
      <c r="BHT1343" s="1"/>
      <c r="BHU1343" s="1"/>
      <c r="BHV1343" s="1"/>
      <c r="BHW1343" s="1"/>
      <c r="BHX1343" s="1"/>
      <c r="BHY1343" s="1"/>
      <c r="BHZ1343" s="1"/>
      <c r="BIA1343" s="1"/>
      <c r="BIB1343" s="1"/>
      <c r="BIC1343" s="1"/>
      <c r="BID1343" s="1"/>
      <c r="BIE1343" s="1"/>
      <c r="BIF1343" s="1"/>
      <c r="BIG1343" s="1"/>
      <c r="BIH1343" s="1"/>
      <c r="BII1343" s="1"/>
      <c r="BIJ1343" s="1"/>
      <c r="BIK1343" s="1"/>
      <c r="BIL1343" s="1"/>
      <c r="BIM1343" s="1"/>
      <c r="BIN1343" s="1"/>
      <c r="BIO1343" s="1"/>
      <c r="BIP1343" s="1"/>
      <c r="BIQ1343" s="1"/>
      <c r="BIR1343" s="1"/>
      <c r="BIS1343" s="1"/>
      <c r="BIT1343" s="1"/>
      <c r="BIU1343" s="1"/>
      <c r="BIV1343" s="1"/>
      <c r="BIW1343" s="1"/>
      <c r="BIX1343" s="1"/>
      <c r="BIY1343" s="1"/>
      <c r="BIZ1343" s="1"/>
      <c r="BJA1343" s="1"/>
      <c r="BJB1343" s="1"/>
      <c r="BJC1343" s="1"/>
      <c r="BJD1343" s="1"/>
      <c r="BJE1343" s="1"/>
      <c r="BJF1343" s="1"/>
      <c r="BJG1343" s="1"/>
      <c r="BJH1343" s="1"/>
      <c r="BJI1343" s="1"/>
      <c r="BJJ1343" s="1"/>
      <c r="BJK1343" s="1"/>
      <c r="BJL1343" s="1"/>
      <c r="BJM1343" s="1"/>
      <c r="BJN1343" s="1"/>
      <c r="BJO1343" s="1"/>
      <c r="BJP1343" s="1"/>
      <c r="BJQ1343" s="1"/>
      <c r="BJR1343" s="1"/>
      <c r="BJS1343" s="1"/>
      <c r="BJT1343" s="1"/>
      <c r="BJU1343" s="1"/>
      <c r="BJV1343" s="1"/>
      <c r="BJW1343" s="1"/>
      <c r="BJX1343" s="1"/>
      <c r="BJY1343" s="1"/>
      <c r="BJZ1343" s="1"/>
      <c r="BKA1343" s="1"/>
      <c r="BKB1343" s="1"/>
      <c r="BKC1343" s="1"/>
      <c r="BKD1343" s="1"/>
      <c r="BKE1343" s="1"/>
      <c r="BKF1343" s="1"/>
      <c r="BKG1343" s="1"/>
      <c r="BKH1343" s="1"/>
      <c r="BKI1343" s="1"/>
      <c r="BKJ1343" s="1"/>
      <c r="BKK1343" s="1"/>
      <c r="BKL1343" s="1"/>
      <c r="BKM1343" s="1"/>
      <c r="BKN1343" s="1"/>
      <c r="BKO1343" s="1"/>
      <c r="BKP1343" s="1"/>
      <c r="BKQ1343" s="1"/>
      <c r="BKR1343" s="1"/>
      <c r="BKS1343" s="1"/>
      <c r="BKT1343" s="1"/>
      <c r="BKU1343" s="1"/>
      <c r="BKV1343" s="1"/>
      <c r="BKW1343" s="1"/>
      <c r="BKX1343" s="1"/>
      <c r="BKY1343" s="1"/>
      <c r="BKZ1343" s="1"/>
      <c r="BLA1343" s="1"/>
      <c r="BLB1343" s="1"/>
      <c r="BLC1343" s="1"/>
      <c r="BLD1343" s="1"/>
      <c r="BLE1343" s="1"/>
      <c r="BLF1343" s="1"/>
      <c r="BLG1343" s="1"/>
      <c r="BLH1343" s="1"/>
      <c r="BLI1343" s="1"/>
      <c r="BLJ1343" s="1"/>
      <c r="BLK1343" s="1"/>
      <c r="BLL1343" s="1"/>
      <c r="BLM1343" s="1"/>
      <c r="BLN1343" s="1"/>
      <c r="BLO1343" s="1"/>
      <c r="BLP1343" s="1"/>
      <c r="BLQ1343" s="1"/>
      <c r="BLR1343" s="1"/>
      <c r="BLS1343" s="1"/>
      <c r="BLT1343" s="1"/>
      <c r="BLU1343" s="1"/>
      <c r="BLV1343" s="1"/>
      <c r="BLW1343" s="1"/>
      <c r="BLX1343" s="1"/>
      <c r="BLY1343" s="1"/>
      <c r="BLZ1343" s="1"/>
      <c r="BMA1343" s="1"/>
      <c r="BMB1343" s="1"/>
      <c r="BMC1343" s="1"/>
      <c r="BMD1343" s="1"/>
      <c r="BME1343" s="1"/>
      <c r="BMF1343" s="1"/>
      <c r="BMG1343" s="1"/>
      <c r="BMH1343" s="1"/>
      <c r="BMI1343" s="1"/>
      <c r="BMJ1343" s="1"/>
      <c r="BMK1343" s="1"/>
      <c r="BML1343" s="1"/>
      <c r="BMM1343" s="1"/>
      <c r="BMN1343" s="1"/>
      <c r="BMO1343" s="1"/>
      <c r="BMP1343" s="1"/>
      <c r="BMQ1343" s="1"/>
      <c r="BMR1343" s="1"/>
      <c r="BMS1343" s="1"/>
      <c r="BMT1343" s="1"/>
      <c r="BMU1343" s="1"/>
      <c r="BMV1343" s="1"/>
      <c r="BMW1343" s="1"/>
      <c r="BMX1343" s="1"/>
      <c r="BMY1343" s="1"/>
      <c r="BMZ1343" s="1"/>
      <c r="BNA1343" s="1"/>
      <c r="BNB1343" s="1"/>
      <c r="BNC1343" s="1"/>
      <c r="BND1343" s="1"/>
      <c r="BNE1343" s="1"/>
      <c r="BNF1343" s="1"/>
      <c r="BNG1343" s="1"/>
      <c r="BNH1343" s="1"/>
      <c r="BNI1343" s="1"/>
      <c r="BNJ1343" s="1"/>
      <c r="BNK1343" s="1"/>
      <c r="BNL1343" s="1"/>
      <c r="BNM1343" s="1"/>
      <c r="BNN1343" s="1"/>
      <c r="BNO1343" s="1"/>
      <c r="BNP1343" s="1"/>
      <c r="BNQ1343" s="1"/>
      <c r="BNR1343" s="1"/>
      <c r="BNS1343" s="1"/>
      <c r="BNT1343" s="1"/>
      <c r="BNU1343" s="1"/>
      <c r="BNV1343" s="1"/>
      <c r="BNW1343" s="1"/>
      <c r="BNX1343" s="1"/>
      <c r="BNY1343" s="1"/>
      <c r="BNZ1343" s="1"/>
      <c r="BOA1343" s="1"/>
      <c r="BOB1343" s="1"/>
      <c r="BOC1343" s="1"/>
      <c r="BOD1343" s="1"/>
      <c r="BOE1343" s="1"/>
      <c r="BOF1343" s="1"/>
      <c r="BOG1343" s="1"/>
      <c r="BOH1343" s="1"/>
      <c r="BOI1343" s="1"/>
      <c r="BOJ1343" s="1"/>
      <c r="BOK1343" s="1"/>
      <c r="BOL1343" s="1"/>
      <c r="BOM1343" s="1"/>
      <c r="BON1343" s="1"/>
      <c r="BOO1343" s="1"/>
      <c r="BOP1343" s="1"/>
      <c r="BOQ1343" s="1"/>
      <c r="BOR1343" s="1"/>
      <c r="BOS1343" s="1"/>
      <c r="BOT1343" s="1"/>
      <c r="BOU1343" s="1"/>
      <c r="BOV1343" s="1"/>
      <c r="BOW1343" s="1"/>
      <c r="BOX1343" s="1"/>
      <c r="BOY1343" s="1"/>
      <c r="BOZ1343" s="1"/>
      <c r="BPA1343" s="1"/>
      <c r="BPB1343" s="1"/>
      <c r="BPC1343" s="1"/>
      <c r="BPD1343" s="1"/>
      <c r="BPE1343" s="1"/>
      <c r="BPF1343" s="1"/>
      <c r="BPG1343" s="1"/>
      <c r="BPH1343" s="1"/>
      <c r="BPI1343" s="1"/>
      <c r="BPJ1343" s="1"/>
      <c r="BPK1343" s="1"/>
      <c r="BPL1343" s="1"/>
      <c r="BPM1343" s="1"/>
      <c r="BPN1343" s="1"/>
      <c r="BPO1343" s="1"/>
      <c r="BPP1343" s="1"/>
      <c r="BPQ1343" s="1"/>
      <c r="BPR1343" s="1"/>
      <c r="BPS1343" s="1"/>
      <c r="BPT1343" s="1"/>
      <c r="BPU1343" s="1"/>
      <c r="BPV1343" s="1"/>
      <c r="BPW1343" s="1"/>
      <c r="BPX1343" s="1"/>
      <c r="BPY1343" s="1"/>
      <c r="BPZ1343" s="1"/>
      <c r="BQA1343" s="1"/>
      <c r="BQB1343" s="1"/>
      <c r="BQC1343" s="1"/>
      <c r="BQD1343" s="1"/>
      <c r="BQE1343" s="1"/>
      <c r="BQF1343" s="1"/>
      <c r="BQG1343" s="1"/>
      <c r="BQH1343" s="1"/>
      <c r="BQI1343" s="1"/>
      <c r="BQJ1343" s="1"/>
      <c r="BQK1343" s="1"/>
      <c r="BQL1343" s="1"/>
      <c r="BQM1343" s="1"/>
      <c r="BQN1343" s="1"/>
      <c r="BQO1343" s="1"/>
      <c r="BQP1343" s="1"/>
      <c r="BQQ1343" s="1"/>
      <c r="BQR1343" s="1"/>
      <c r="BQS1343" s="1"/>
      <c r="BQT1343" s="1"/>
      <c r="BQU1343" s="1"/>
      <c r="BQV1343" s="1"/>
      <c r="BQW1343" s="1"/>
      <c r="BQX1343" s="1"/>
      <c r="BQY1343" s="1"/>
      <c r="BQZ1343" s="1"/>
      <c r="BRA1343" s="1"/>
      <c r="BRB1343" s="1"/>
      <c r="BRC1343" s="1"/>
      <c r="BRD1343" s="1"/>
      <c r="BRE1343" s="1"/>
      <c r="BRF1343" s="1"/>
      <c r="BRG1343" s="1"/>
      <c r="BRH1343" s="1"/>
      <c r="BRI1343" s="1"/>
      <c r="BRJ1343" s="1"/>
      <c r="BRK1343" s="1"/>
      <c r="BRL1343" s="1"/>
      <c r="BRM1343" s="1"/>
      <c r="BRN1343" s="1"/>
      <c r="BRO1343" s="1"/>
      <c r="BRP1343" s="1"/>
      <c r="BRQ1343" s="1"/>
      <c r="BRR1343" s="1"/>
      <c r="BRS1343" s="1"/>
      <c r="BRT1343" s="1"/>
      <c r="BRU1343" s="1"/>
      <c r="BRV1343" s="1"/>
      <c r="BRW1343" s="1"/>
      <c r="BRX1343" s="1"/>
      <c r="BRY1343" s="1"/>
      <c r="BRZ1343" s="1"/>
      <c r="BSA1343" s="1"/>
      <c r="BSB1343" s="1"/>
      <c r="BSC1343" s="1"/>
      <c r="BSD1343" s="1"/>
      <c r="BSE1343" s="1"/>
      <c r="BSF1343" s="1"/>
      <c r="BSG1343" s="1"/>
      <c r="BSH1343" s="1"/>
      <c r="BSI1343" s="1"/>
      <c r="BSJ1343" s="1"/>
      <c r="BSK1343" s="1"/>
      <c r="BSL1343" s="1"/>
      <c r="BSM1343" s="1"/>
      <c r="BSN1343" s="1"/>
      <c r="BSO1343" s="1"/>
      <c r="BSP1343" s="1"/>
      <c r="BSQ1343" s="1"/>
      <c r="BSR1343" s="1"/>
      <c r="BSS1343" s="1"/>
      <c r="BST1343" s="1"/>
      <c r="BSU1343" s="1"/>
      <c r="BSV1343" s="1"/>
      <c r="BSW1343" s="1"/>
      <c r="BSX1343" s="1"/>
      <c r="BSY1343" s="1"/>
      <c r="BSZ1343" s="1"/>
      <c r="BTA1343" s="1"/>
      <c r="BTB1343" s="1"/>
      <c r="BTC1343" s="1"/>
      <c r="BTD1343" s="1"/>
      <c r="BTE1343" s="1"/>
      <c r="BTF1343" s="1"/>
      <c r="BTG1343" s="1"/>
      <c r="BTH1343" s="1"/>
      <c r="BTI1343" s="1"/>
      <c r="BTJ1343" s="1"/>
      <c r="BTK1343" s="1"/>
      <c r="BTL1343" s="1"/>
      <c r="BTM1343" s="1"/>
      <c r="BTN1343" s="1"/>
      <c r="BTO1343" s="1"/>
      <c r="BTP1343" s="1"/>
      <c r="BTQ1343" s="1"/>
      <c r="BTR1343" s="1"/>
      <c r="BTS1343" s="1"/>
      <c r="BTT1343" s="1"/>
      <c r="BTU1343" s="1"/>
      <c r="BTV1343" s="1"/>
      <c r="BTW1343" s="1"/>
      <c r="BTX1343" s="1"/>
      <c r="BTY1343" s="1"/>
      <c r="BTZ1343" s="1"/>
      <c r="BUA1343" s="1"/>
      <c r="BUB1343" s="1"/>
      <c r="BUC1343" s="1"/>
      <c r="BUD1343" s="1"/>
      <c r="BUE1343" s="1"/>
      <c r="BUF1343" s="1"/>
      <c r="BUG1343" s="1"/>
      <c r="BUH1343" s="1"/>
      <c r="BUI1343" s="1"/>
      <c r="BUJ1343" s="1"/>
      <c r="BUK1343" s="1"/>
      <c r="BUL1343" s="1"/>
      <c r="BUM1343" s="1"/>
      <c r="BUN1343" s="1"/>
      <c r="BUO1343" s="1"/>
      <c r="BUP1343" s="1"/>
      <c r="BUQ1343" s="1"/>
      <c r="BUR1343" s="1"/>
      <c r="BUS1343" s="1"/>
      <c r="BUT1343" s="1"/>
      <c r="BUU1343" s="1"/>
      <c r="BUV1343" s="1"/>
      <c r="BUW1343" s="1"/>
      <c r="BUX1343" s="1"/>
      <c r="BUY1343" s="1"/>
      <c r="BUZ1343" s="1"/>
      <c r="BVA1343" s="1"/>
      <c r="BVB1343" s="1"/>
      <c r="BVC1343" s="1"/>
      <c r="BVD1343" s="1"/>
      <c r="BVE1343" s="1"/>
      <c r="BVF1343" s="1"/>
      <c r="BVG1343" s="1"/>
      <c r="BVH1343" s="1"/>
      <c r="BVI1343" s="1"/>
      <c r="BVJ1343" s="1"/>
      <c r="BVK1343" s="1"/>
      <c r="BVL1343" s="1"/>
      <c r="BVM1343" s="1"/>
      <c r="BVN1343" s="1"/>
      <c r="BVO1343" s="1"/>
      <c r="BVP1343" s="1"/>
      <c r="BVQ1343" s="1"/>
      <c r="BVR1343" s="1"/>
      <c r="BVS1343" s="1"/>
      <c r="BVT1343" s="1"/>
      <c r="BVU1343" s="1"/>
      <c r="BVV1343" s="1"/>
      <c r="BVW1343" s="1"/>
      <c r="BVX1343" s="1"/>
      <c r="BVY1343" s="1"/>
      <c r="BVZ1343" s="1"/>
      <c r="BWA1343" s="1"/>
      <c r="BWB1343" s="1"/>
      <c r="BWC1343" s="1"/>
      <c r="BWD1343" s="1"/>
      <c r="BWE1343" s="1"/>
      <c r="BWF1343" s="1"/>
      <c r="BWG1343" s="1"/>
      <c r="BWH1343" s="1"/>
      <c r="BWI1343" s="1"/>
      <c r="BWJ1343" s="1"/>
      <c r="BWK1343" s="1"/>
      <c r="BWL1343" s="1"/>
      <c r="BWM1343" s="1"/>
      <c r="BWN1343" s="1"/>
      <c r="BWO1343" s="1"/>
      <c r="BWP1343" s="1"/>
      <c r="BWQ1343" s="1"/>
      <c r="BWR1343" s="1"/>
      <c r="BWS1343" s="1"/>
      <c r="BWT1343" s="1"/>
      <c r="BWU1343" s="1"/>
      <c r="BWV1343" s="1"/>
      <c r="BWW1343" s="1"/>
      <c r="BWX1343" s="1"/>
      <c r="BWY1343" s="1"/>
      <c r="BWZ1343" s="1"/>
      <c r="BXA1343" s="1"/>
      <c r="BXB1343" s="1"/>
      <c r="BXC1343" s="1"/>
      <c r="BXD1343" s="1"/>
      <c r="BXE1343" s="1"/>
      <c r="BXF1343" s="1"/>
      <c r="BXG1343" s="1"/>
      <c r="BXH1343" s="1"/>
      <c r="BXI1343" s="1"/>
      <c r="BXJ1343" s="1"/>
      <c r="BXK1343" s="1"/>
      <c r="BXL1343" s="1"/>
      <c r="BXM1343" s="1"/>
      <c r="BXN1343" s="1"/>
      <c r="BXO1343" s="1"/>
      <c r="BXP1343" s="1"/>
      <c r="BXQ1343" s="1"/>
      <c r="BXR1343" s="1"/>
      <c r="BXS1343" s="1"/>
      <c r="BXT1343" s="1"/>
      <c r="BXU1343" s="1"/>
      <c r="BXV1343" s="1"/>
      <c r="BXW1343" s="1"/>
      <c r="BXX1343" s="1"/>
      <c r="BXY1343" s="1"/>
      <c r="BXZ1343" s="1"/>
      <c r="BYA1343" s="1"/>
      <c r="BYB1343" s="1"/>
      <c r="BYC1343" s="1"/>
      <c r="BYD1343" s="1"/>
      <c r="BYE1343" s="1"/>
      <c r="BYF1343" s="1"/>
      <c r="BYG1343" s="1"/>
      <c r="BYH1343" s="1"/>
      <c r="BYI1343" s="1"/>
      <c r="BYJ1343" s="1"/>
      <c r="BYK1343" s="1"/>
      <c r="BYL1343" s="1"/>
      <c r="BYM1343" s="1"/>
      <c r="BYN1343" s="1"/>
      <c r="BYO1343" s="1"/>
      <c r="BYP1343" s="1"/>
      <c r="BYQ1343" s="1"/>
      <c r="BYR1343" s="1"/>
      <c r="BYS1343" s="1"/>
      <c r="BYT1343" s="1"/>
      <c r="BYU1343" s="1"/>
      <c r="BYV1343" s="1"/>
      <c r="BYW1343" s="1"/>
      <c r="BYX1343" s="1"/>
      <c r="BYY1343" s="1"/>
      <c r="BYZ1343" s="1"/>
      <c r="BZA1343" s="1"/>
      <c r="BZB1343" s="1"/>
      <c r="BZC1343" s="1"/>
      <c r="BZD1343" s="1"/>
      <c r="BZE1343" s="1"/>
      <c r="BZF1343" s="1"/>
      <c r="BZG1343" s="1"/>
      <c r="BZH1343" s="1"/>
      <c r="BZI1343" s="1"/>
      <c r="BZJ1343" s="1"/>
      <c r="BZK1343" s="1"/>
      <c r="BZL1343" s="1"/>
      <c r="BZM1343" s="1"/>
      <c r="BZN1343" s="1"/>
      <c r="BZO1343" s="1"/>
      <c r="BZP1343" s="1"/>
      <c r="BZQ1343" s="1"/>
      <c r="BZR1343" s="1"/>
      <c r="BZS1343" s="1"/>
      <c r="BZT1343" s="1"/>
      <c r="BZU1343" s="1"/>
      <c r="BZV1343" s="1"/>
      <c r="BZW1343" s="1"/>
      <c r="BZX1343" s="1"/>
      <c r="BZY1343" s="1"/>
      <c r="BZZ1343" s="1"/>
      <c r="CAA1343" s="1"/>
      <c r="CAB1343" s="1"/>
      <c r="CAC1343" s="1"/>
      <c r="CAD1343" s="1"/>
      <c r="CAE1343" s="1"/>
      <c r="CAF1343" s="1"/>
      <c r="CAG1343" s="1"/>
      <c r="CAH1343" s="1"/>
      <c r="CAI1343" s="1"/>
      <c r="CAJ1343" s="1"/>
      <c r="CAK1343" s="1"/>
      <c r="CAL1343" s="1"/>
      <c r="CAM1343" s="1"/>
      <c r="CAN1343" s="1"/>
      <c r="CAO1343" s="1"/>
      <c r="CAP1343" s="1"/>
      <c r="CAQ1343" s="1"/>
      <c r="CAR1343" s="1"/>
      <c r="CAS1343" s="1"/>
      <c r="CAT1343" s="1"/>
      <c r="CAU1343" s="1"/>
      <c r="CAV1343" s="1"/>
      <c r="CAW1343" s="1"/>
      <c r="CAX1343" s="1"/>
      <c r="CAY1343" s="1"/>
      <c r="CAZ1343" s="1"/>
      <c r="CBA1343" s="1"/>
      <c r="CBB1343" s="1"/>
      <c r="CBC1343" s="1"/>
      <c r="CBD1343" s="1"/>
      <c r="CBE1343" s="1"/>
      <c r="CBF1343" s="1"/>
      <c r="CBG1343" s="1"/>
      <c r="CBH1343" s="1"/>
      <c r="CBI1343" s="1"/>
      <c r="CBJ1343" s="1"/>
      <c r="CBK1343" s="1"/>
      <c r="CBL1343" s="1"/>
      <c r="CBM1343" s="1"/>
      <c r="CBN1343" s="1"/>
      <c r="CBO1343" s="1"/>
      <c r="CBP1343" s="1"/>
      <c r="CBQ1343" s="1"/>
      <c r="CBR1343" s="1"/>
      <c r="CBS1343" s="1"/>
      <c r="CBT1343" s="1"/>
      <c r="CBU1343" s="1"/>
      <c r="CBV1343" s="1"/>
      <c r="CBW1343" s="1"/>
      <c r="CBX1343" s="1"/>
      <c r="CBY1343" s="1"/>
      <c r="CBZ1343" s="1"/>
      <c r="CCA1343" s="1"/>
      <c r="CCB1343" s="1"/>
      <c r="CCC1343" s="1"/>
      <c r="CCD1343" s="1"/>
      <c r="CCE1343" s="1"/>
      <c r="CCF1343" s="1"/>
      <c r="CCG1343" s="1"/>
      <c r="CCH1343" s="1"/>
      <c r="CCI1343" s="1"/>
      <c r="CCJ1343" s="1"/>
      <c r="CCK1343" s="1"/>
      <c r="CCL1343" s="1"/>
      <c r="CCM1343" s="1"/>
      <c r="CCN1343" s="1"/>
      <c r="CCO1343" s="1"/>
      <c r="CCP1343" s="1"/>
      <c r="CCQ1343" s="1"/>
      <c r="CCR1343" s="1"/>
      <c r="CCS1343" s="1"/>
      <c r="CCT1343" s="1"/>
      <c r="CCU1343" s="1"/>
      <c r="CCV1343" s="1"/>
      <c r="CCW1343" s="1"/>
      <c r="CCX1343" s="1"/>
      <c r="CCY1343" s="1"/>
      <c r="CCZ1343" s="1"/>
      <c r="CDA1343" s="1"/>
      <c r="CDB1343" s="1"/>
      <c r="CDC1343" s="1"/>
      <c r="CDD1343" s="1"/>
      <c r="CDE1343" s="1"/>
      <c r="CDF1343" s="1"/>
      <c r="CDG1343" s="1"/>
      <c r="CDH1343" s="1"/>
      <c r="CDI1343" s="1"/>
      <c r="CDJ1343" s="1"/>
      <c r="CDK1343" s="1"/>
      <c r="CDL1343" s="1"/>
      <c r="CDM1343" s="1"/>
      <c r="CDN1343" s="1"/>
      <c r="CDO1343" s="1"/>
      <c r="CDP1343" s="1"/>
      <c r="CDQ1343" s="1"/>
      <c r="CDR1343" s="1"/>
      <c r="CDS1343" s="1"/>
      <c r="CDT1343" s="1"/>
      <c r="CDU1343" s="1"/>
      <c r="CDV1343" s="1"/>
      <c r="CDW1343" s="1"/>
      <c r="CDX1343" s="1"/>
      <c r="CDY1343" s="1"/>
      <c r="CDZ1343" s="1"/>
      <c r="CEA1343" s="1"/>
      <c r="CEB1343" s="1"/>
      <c r="CEC1343" s="1"/>
      <c r="CED1343" s="1"/>
      <c r="CEE1343" s="1"/>
      <c r="CEF1343" s="1"/>
      <c r="CEG1343" s="1"/>
      <c r="CEH1343" s="1"/>
      <c r="CEI1343" s="1"/>
      <c r="CEJ1343" s="1"/>
      <c r="CEK1343" s="1"/>
      <c r="CEL1343" s="1"/>
      <c r="CEM1343" s="1"/>
      <c r="CEN1343" s="1"/>
      <c r="CEO1343" s="1"/>
      <c r="CEP1343" s="1"/>
      <c r="CEQ1343" s="1"/>
      <c r="CER1343" s="1"/>
      <c r="CES1343" s="1"/>
      <c r="CET1343" s="1"/>
      <c r="CEU1343" s="1"/>
      <c r="CEV1343" s="1"/>
      <c r="CEW1343" s="1"/>
      <c r="CEX1343" s="1"/>
      <c r="CEY1343" s="1"/>
      <c r="CEZ1343" s="1"/>
      <c r="CFA1343" s="1"/>
      <c r="CFB1343" s="1"/>
      <c r="CFC1343" s="1"/>
      <c r="CFD1343" s="1"/>
      <c r="CFE1343" s="1"/>
      <c r="CFF1343" s="1"/>
      <c r="CFG1343" s="1"/>
      <c r="CFH1343" s="1"/>
      <c r="CFI1343" s="1"/>
      <c r="CFJ1343" s="1"/>
      <c r="CFK1343" s="1"/>
      <c r="CFL1343" s="1"/>
      <c r="CFM1343" s="1"/>
      <c r="CFN1343" s="1"/>
      <c r="CFO1343" s="1"/>
      <c r="CFP1343" s="1"/>
      <c r="CFQ1343" s="1"/>
      <c r="CFR1343" s="1"/>
      <c r="CFS1343" s="1"/>
      <c r="CFT1343" s="1"/>
      <c r="CFU1343" s="1"/>
      <c r="CFV1343" s="1"/>
      <c r="CFW1343" s="1"/>
      <c r="CFX1343" s="1"/>
      <c r="CFY1343" s="1"/>
      <c r="CFZ1343" s="1"/>
      <c r="CGA1343" s="1"/>
      <c r="CGB1343" s="1"/>
      <c r="CGC1343" s="1"/>
      <c r="CGD1343" s="1"/>
      <c r="CGE1343" s="1"/>
      <c r="CGF1343" s="1"/>
      <c r="CGG1343" s="1"/>
      <c r="CGH1343" s="1"/>
      <c r="CGI1343" s="1"/>
      <c r="CGJ1343" s="1"/>
      <c r="CGK1343" s="1"/>
      <c r="CGL1343" s="1"/>
      <c r="CGM1343" s="1"/>
      <c r="CGN1343" s="1"/>
      <c r="CGO1343" s="1"/>
      <c r="CGP1343" s="1"/>
      <c r="CGQ1343" s="1"/>
      <c r="CGR1343" s="1"/>
      <c r="CGS1343" s="1"/>
      <c r="CGT1343" s="1"/>
      <c r="CGU1343" s="1"/>
      <c r="CGV1343" s="1"/>
      <c r="CGW1343" s="1"/>
      <c r="CGX1343" s="1"/>
      <c r="CGY1343" s="1"/>
      <c r="CGZ1343" s="1"/>
      <c r="CHA1343" s="1"/>
      <c r="CHB1343" s="1"/>
      <c r="CHC1343" s="1"/>
      <c r="CHD1343" s="1"/>
      <c r="CHE1343" s="1"/>
      <c r="CHF1343" s="1"/>
      <c r="CHG1343" s="1"/>
      <c r="CHH1343" s="1"/>
      <c r="CHI1343" s="1"/>
      <c r="CHJ1343" s="1"/>
      <c r="CHK1343" s="1"/>
      <c r="CHL1343" s="1"/>
      <c r="CHM1343" s="1"/>
      <c r="CHN1343" s="1"/>
      <c r="CHO1343" s="1"/>
      <c r="CHP1343" s="1"/>
      <c r="CHQ1343" s="1"/>
      <c r="CHR1343" s="1"/>
      <c r="CHS1343" s="1"/>
      <c r="CHT1343" s="1"/>
      <c r="CHU1343" s="1"/>
      <c r="CHV1343" s="1"/>
      <c r="CHW1343" s="1"/>
      <c r="CHX1343" s="1"/>
      <c r="CHY1343" s="1"/>
      <c r="CHZ1343" s="1"/>
      <c r="CIA1343" s="1"/>
      <c r="CIB1343" s="1"/>
      <c r="CIC1343" s="1"/>
      <c r="CID1343" s="1"/>
      <c r="CIE1343" s="1"/>
      <c r="CIF1343" s="1"/>
      <c r="CIG1343" s="1"/>
      <c r="CIH1343" s="1"/>
      <c r="CII1343" s="1"/>
      <c r="CIJ1343" s="1"/>
      <c r="CIK1343" s="1"/>
      <c r="CIL1343" s="1"/>
      <c r="CIM1343" s="1"/>
      <c r="CIN1343" s="1"/>
      <c r="CIO1343" s="1"/>
      <c r="CIP1343" s="1"/>
      <c r="CIQ1343" s="1"/>
      <c r="CIR1343" s="1"/>
      <c r="CIS1343" s="1"/>
      <c r="CIT1343" s="1"/>
      <c r="CIU1343" s="1"/>
      <c r="CIV1343" s="1"/>
      <c r="CIW1343" s="1"/>
      <c r="CIX1343" s="1"/>
      <c r="CIY1343" s="1"/>
      <c r="CIZ1343" s="1"/>
      <c r="CJA1343" s="1"/>
      <c r="CJB1343" s="1"/>
      <c r="CJC1343" s="1"/>
      <c r="CJD1343" s="1"/>
      <c r="CJE1343" s="1"/>
      <c r="CJF1343" s="1"/>
      <c r="CJG1343" s="1"/>
      <c r="CJH1343" s="1"/>
      <c r="CJI1343" s="1"/>
      <c r="CJJ1343" s="1"/>
      <c r="CJK1343" s="1"/>
      <c r="CJL1343" s="1"/>
      <c r="CJM1343" s="1"/>
      <c r="CJN1343" s="1"/>
      <c r="CJO1343" s="1"/>
      <c r="CJP1343" s="1"/>
      <c r="CJQ1343" s="1"/>
      <c r="CJR1343" s="1"/>
      <c r="CJS1343" s="1"/>
      <c r="CJT1343" s="1"/>
      <c r="CJU1343" s="1"/>
      <c r="CJV1343" s="1"/>
      <c r="CJW1343" s="1"/>
      <c r="CJX1343" s="1"/>
      <c r="CJY1343" s="1"/>
      <c r="CJZ1343" s="1"/>
      <c r="CKA1343" s="1"/>
      <c r="CKB1343" s="1"/>
      <c r="CKC1343" s="1"/>
      <c r="CKD1343" s="1"/>
      <c r="CKE1343" s="1"/>
      <c r="CKF1343" s="1"/>
      <c r="CKG1343" s="1"/>
      <c r="CKH1343" s="1"/>
      <c r="CKI1343" s="1"/>
      <c r="CKJ1343" s="1"/>
      <c r="CKK1343" s="1"/>
      <c r="CKL1343" s="1"/>
      <c r="CKM1343" s="1"/>
      <c r="CKN1343" s="1"/>
      <c r="CKO1343" s="1"/>
      <c r="CKP1343" s="1"/>
      <c r="CKQ1343" s="1"/>
      <c r="CKR1343" s="1"/>
      <c r="CKS1343" s="1"/>
      <c r="CKT1343" s="1"/>
      <c r="CKU1343" s="1"/>
      <c r="CKV1343" s="1"/>
      <c r="CKW1343" s="1"/>
      <c r="CKX1343" s="1"/>
      <c r="CKY1343" s="1"/>
      <c r="CKZ1343" s="1"/>
      <c r="CLA1343" s="1"/>
      <c r="CLB1343" s="1"/>
      <c r="CLC1343" s="1"/>
      <c r="CLD1343" s="1"/>
      <c r="CLE1343" s="1"/>
      <c r="CLF1343" s="1"/>
      <c r="CLG1343" s="1"/>
      <c r="CLH1343" s="1"/>
      <c r="CLI1343" s="1"/>
      <c r="CLJ1343" s="1"/>
      <c r="CLK1343" s="1"/>
      <c r="CLL1343" s="1"/>
      <c r="CLM1343" s="1"/>
      <c r="CLN1343" s="1"/>
      <c r="CLO1343" s="1"/>
      <c r="CLP1343" s="1"/>
      <c r="CLQ1343" s="1"/>
      <c r="CLR1343" s="1"/>
      <c r="CLS1343" s="1"/>
      <c r="CLT1343" s="1"/>
      <c r="CLU1343" s="1"/>
      <c r="CLV1343" s="1"/>
      <c r="CLW1343" s="1"/>
      <c r="CLX1343" s="1"/>
      <c r="CLY1343" s="1"/>
      <c r="CLZ1343" s="1"/>
      <c r="CMA1343" s="1"/>
      <c r="CMB1343" s="1"/>
      <c r="CMC1343" s="1"/>
      <c r="CMD1343" s="1"/>
      <c r="CME1343" s="1"/>
      <c r="CMF1343" s="1"/>
      <c r="CMG1343" s="1"/>
      <c r="CMH1343" s="1"/>
      <c r="CMI1343" s="1"/>
      <c r="CMJ1343" s="1"/>
      <c r="CMK1343" s="1"/>
      <c r="CML1343" s="1"/>
      <c r="CMM1343" s="1"/>
      <c r="CMN1343" s="1"/>
      <c r="CMO1343" s="1"/>
      <c r="CMP1343" s="1"/>
      <c r="CMQ1343" s="1"/>
      <c r="CMR1343" s="1"/>
      <c r="CMS1343" s="1"/>
      <c r="CMT1343" s="1"/>
      <c r="CMU1343" s="1"/>
      <c r="CMV1343" s="1"/>
      <c r="CMW1343" s="1"/>
      <c r="CMX1343" s="1"/>
      <c r="CMY1343" s="1"/>
      <c r="CMZ1343" s="1"/>
      <c r="CNA1343" s="1"/>
      <c r="CNB1343" s="1"/>
      <c r="CNC1343" s="1"/>
      <c r="CND1343" s="1"/>
      <c r="CNE1343" s="1"/>
      <c r="CNF1343" s="1"/>
      <c r="CNG1343" s="1"/>
      <c r="CNH1343" s="1"/>
      <c r="CNI1343" s="1"/>
      <c r="CNJ1343" s="1"/>
      <c r="CNK1343" s="1"/>
      <c r="CNL1343" s="1"/>
      <c r="CNM1343" s="1"/>
      <c r="CNN1343" s="1"/>
      <c r="CNO1343" s="1"/>
      <c r="CNP1343" s="1"/>
      <c r="CNQ1343" s="1"/>
      <c r="CNR1343" s="1"/>
      <c r="CNS1343" s="1"/>
      <c r="CNT1343" s="1"/>
      <c r="CNU1343" s="1"/>
      <c r="CNV1343" s="1"/>
      <c r="CNW1343" s="1"/>
      <c r="CNX1343" s="1"/>
      <c r="CNY1343" s="1"/>
      <c r="CNZ1343" s="1"/>
      <c r="COA1343" s="1"/>
      <c r="COB1343" s="1"/>
      <c r="COC1343" s="1"/>
      <c r="COD1343" s="1"/>
      <c r="COE1343" s="1"/>
      <c r="COF1343" s="1"/>
      <c r="COG1343" s="1"/>
      <c r="COH1343" s="1"/>
      <c r="COI1343" s="1"/>
      <c r="COJ1343" s="1"/>
      <c r="COK1343" s="1"/>
      <c r="COL1343" s="1"/>
      <c r="COM1343" s="1"/>
      <c r="CON1343" s="1"/>
      <c r="COO1343" s="1"/>
      <c r="COP1343" s="1"/>
      <c r="COQ1343" s="1"/>
      <c r="COR1343" s="1"/>
      <c r="COS1343" s="1"/>
      <c r="COT1343" s="1"/>
      <c r="COU1343" s="1"/>
      <c r="COV1343" s="1"/>
      <c r="COW1343" s="1"/>
      <c r="COX1343" s="1"/>
      <c r="COY1343" s="1"/>
      <c r="COZ1343" s="1"/>
      <c r="CPA1343" s="1"/>
      <c r="CPB1343" s="1"/>
      <c r="CPC1343" s="1"/>
      <c r="CPD1343" s="1"/>
      <c r="CPE1343" s="1"/>
      <c r="CPF1343" s="1"/>
      <c r="CPG1343" s="1"/>
      <c r="CPH1343" s="1"/>
      <c r="CPI1343" s="1"/>
      <c r="CPJ1343" s="1"/>
      <c r="CPK1343" s="1"/>
      <c r="CPL1343" s="1"/>
      <c r="CPM1343" s="1"/>
      <c r="CPN1343" s="1"/>
      <c r="CPO1343" s="1"/>
      <c r="CPP1343" s="1"/>
      <c r="CPQ1343" s="1"/>
      <c r="CPR1343" s="1"/>
      <c r="CPS1343" s="1"/>
      <c r="CPT1343" s="1"/>
      <c r="CPU1343" s="1"/>
      <c r="CPV1343" s="1"/>
      <c r="CPW1343" s="1"/>
      <c r="CPX1343" s="1"/>
      <c r="CPY1343" s="1"/>
      <c r="CPZ1343" s="1"/>
      <c r="CQA1343" s="1"/>
      <c r="CQB1343" s="1"/>
      <c r="CQC1343" s="1"/>
      <c r="CQD1343" s="1"/>
      <c r="CQE1343" s="1"/>
      <c r="CQF1343" s="1"/>
      <c r="CQG1343" s="1"/>
      <c r="CQH1343" s="1"/>
      <c r="CQI1343" s="1"/>
      <c r="CQJ1343" s="1"/>
      <c r="CQK1343" s="1"/>
      <c r="CQL1343" s="1"/>
      <c r="CQM1343" s="1"/>
      <c r="CQN1343" s="1"/>
      <c r="CQO1343" s="1"/>
      <c r="CQP1343" s="1"/>
      <c r="CQQ1343" s="1"/>
      <c r="CQR1343" s="1"/>
      <c r="CQS1343" s="1"/>
      <c r="CQT1343" s="1"/>
      <c r="CQU1343" s="1"/>
      <c r="CQV1343" s="1"/>
      <c r="CQW1343" s="1"/>
      <c r="CQX1343" s="1"/>
      <c r="CQY1343" s="1"/>
      <c r="CQZ1343" s="1"/>
      <c r="CRA1343" s="1"/>
      <c r="CRB1343" s="1"/>
      <c r="CRC1343" s="1"/>
      <c r="CRD1343" s="1"/>
      <c r="CRE1343" s="1"/>
      <c r="CRF1343" s="1"/>
      <c r="CRG1343" s="1"/>
      <c r="CRH1343" s="1"/>
      <c r="CRI1343" s="1"/>
      <c r="CRJ1343" s="1"/>
      <c r="CRK1343" s="1"/>
      <c r="CRL1343" s="1"/>
      <c r="CRM1343" s="1"/>
      <c r="CRN1343" s="1"/>
      <c r="CRO1343" s="1"/>
      <c r="CRP1343" s="1"/>
      <c r="CRQ1343" s="1"/>
      <c r="CRR1343" s="1"/>
      <c r="CRS1343" s="1"/>
      <c r="CRT1343" s="1"/>
      <c r="CRU1343" s="1"/>
      <c r="CRV1343" s="1"/>
      <c r="CRW1343" s="1"/>
      <c r="CRX1343" s="1"/>
      <c r="CRY1343" s="1"/>
      <c r="CRZ1343" s="1"/>
      <c r="CSA1343" s="1"/>
      <c r="CSB1343" s="1"/>
      <c r="CSC1343" s="1"/>
      <c r="CSD1343" s="1"/>
      <c r="CSE1343" s="1"/>
      <c r="CSF1343" s="1"/>
      <c r="CSG1343" s="1"/>
      <c r="CSH1343" s="1"/>
      <c r="CSI1343" s="1"/>
      <c r="CSJ1343" s="1"/>
      <c r="CSK1343" s="1"/>
      <c r="CSL1343" s="1"/>
      <c r="CSM1343" s="1"/>
      <c r="CSN1343" s="1"/>
      <c r="CSO1343" s="1"/>
      <c r="CSP1343" s="1"/>
      <c r="CSQ1343" s="1"/>
      <c r="CSR1343" s="1"/>
      <c r="CSS1343" s="1"/>
      <c r="CST1343" s="1"/>
      <c r="CSU1343" s="1"/>
      <c r="CSV1343" s="1"/>
      <c r="CSW1343" s="1"/>
      <c r="CSX1343" s="1"/>
      <c r="CSY1343" s="1"/>
      <c r="CSZ1343" s="1"/>
      <c r="CTA1343" s="1"/>
      <c r="CTB1343" s="1"/>
      <c r="CTC1343" s="1"/>
      <c r="CTD1343" s="1"/>
      <c r="CTE1343" s="1"/>
      <c r="CTF1343" s="1"/>
      <c r="CTG1343" s="1"/>
      <c r="CTH1343" s="1"/>
      <c r="CTI1343" s="1"/>
      <c r="CTJ1343" s="1"/>
      <c r="CTK1343" s="1"/>
      <c r="CTL1343" s="1"/>
      <c r="CTM1343" s="1"/>
      <c r="CTN1343" s="1"/>
      <c r="CTO1343" s="1"/>
      <c r="CTP1343" s="1"/>
      <c r="CTQ1343" s="1"/>
      <c r="CTR1343" s="1"/>
      <c r="CTS1343" s="1"/>
      <c r="CTT1343" s="1"/>
      <c r="CTU1343" s="1"/>
      <c r="CTV1343" s="1"/>
      <c r="CTW1343" s="1"/>
      <c r="CTX1343" s="1"/>
      <c r="CTY1343" s="1"/>
      <c r="CTZ1343" s="1"/>
      <c r="CUA1343" s="1"/>
      <c r="CUB1343" s="1"/>
      <c r="CUC1343" s="1"/>
      <c r="CUD1343" s="1"/>
      <c r="CUE1343" s="1"/>
      <c r="CUF1343" s="1"/>
      <c r="CUG1343" s="1"/>
      <c r="CUH1343" s="1"/>
      <c r="CUI1343" s="1"/>
      <c r="CUJ1343" s="1"/>
      <c r="CUK1343" s="1"/>
      <c r="CUL1343" s="1"/>
      <c r="CUM1343" s="1"/>
      <c r="CUN1343" s="1"/>
      <c r="CUO1343" s="1"/>
      <c r="CUP1343" s="1"/>
      <c r="CUQ1343" s="1"/>
      <c r="CUR1343" s="1"/>
      <c r="CUS1343" s="1"/>
      <c r="CUT1343" s="1"/>
      <c r="CUU1343" s="1"/>
      <c r="CUV1343" s="1"/>
      <c r="CUW1343" s="1"/>
      <c r="CUX1343" s="1"/>
      <c r="CUY1343" s="1"/>
      <c r="CUZ1343" s="1"/>
      <c r="CVA1343" s="1"/>
      <c r="CVB1343" s="1"/>
      <c r="CVC1343" s="1"/>
      <c r="CVD1343" s="1"/>
      <c r="CVE1343" s="1"/>
      <c r="CVF1343" s="1"/>
      <c r="CVG1343" s="1"/>
      <c r="CVH1343" s="1"/>
      <c r="CVI1343" s="1"/>
      <c r="CVJ1343" s="1"/>
      <c r="CVK1343" s="1"/>
      <c r="CVL1343" s="1"/>
      <c r="CVM1343" s="1"/>
      <c r="CVN1343" s="1"/>
      <c r="CVO1343" s="1"/>
      <c r="CVP1343" s="1"/>
      <c r="CVQ1343" s="1"/>
      <c r="CVR1343" s="1"/>
      <c r="CVS1343" s="1"/>
      <c r="CVT1343" s="1"/>
      <c r="CVU1343" s="1"/>
      <c r="CVV1343" s="1"/>
      <c r="CVW1343" s="1"/>
      <c r="CVX1343" s="1"/>
      <c r="CVY1343" s="1"/>
      <c r="CVZ1343" s="1"/>
      <c r="CWA1343" s="1"/>
      <c r="CWB1343" s="1"/>
      <c r="CWC1343" s="1"/>
      <c r="CWD1343" s="1"/>
      <c r="CWE1343" s="1"/>
      <c r="CWF1343" s="1"/>
      <c r="CWG1343" s="1"/>
      <c r="CWH1343" s="1"/>
      <c r="CWI1343" s="1"/>
      <c r="CWJ1343" s="1"/>
      <c r="CWK1343" s="1"/>
      <c r="CWL1343" s="1"/>
      <c r="CWM1343" s="1"/>
      <c r="CWN1343" s="1"/>
      <c r="CWO1343" s="1"/>
      <c r="CWP1343" s="1"/>
      <c r="CWQ1343" s="1"/>
      <c r="CWR1343" s="1"/>
      <c r="CWS1343" s="1"/>
      <c r="CWT1343" s="1"/>
      <c r="CWU1343" s="1"/>
      <c r="CWV1343" s="1"/>
      <c r="CWW1343" s="1"/>
      <c r="CWX1343" s="1"/>
      <c r="CWY1343" s="1"/>
      <c r="CWZ1343" s="1"/>
      <c r="CXA1343" s="1"/>
      <c r="CXB1343" s="1"/>
      <c r="CXC1343" s="1"/>
      <c r="CXD1343" s="1"/>
      <c r="CXE1343" s="1"/>
      <c r="CXF1343" s="1"/>
      <c r="CXG1343" s="1"/>
      <c r="CXH1343" s="1"/>
      <c r="CXI1343" s="1"/>
      <c r="CXJ1343" s="1"/>
      <c r="CXK1343" s="1"/>
      <c r="CXL1343" s="1"/>
      <c r="CXM1343" s="1"/>
      <c r="CXN1343" s="1"/>
      <c r="CXO1343" s="1"/>
      <c r="CXP1343" s="1"/>
      <c r="CXQ1343" s="1"/>
      <c r="CXR1343" s="1"/>
      <c r="CXS1343" s="1"/>
      <c r="CXT1343" s="1"/>
      <c r="CXU1343" s="1"/>
      <c r="CXV1343" s="1"/>
      <c r="CXW1343" s="1"/>
      <c r="CXX1343" s="1"/>
      <c r="CXY1343" s="1"/>
      <c r="CXZ1343" s="1"/>
      <c r="CYA1343" s="1"/>
      <c r="CYB1343" s="1"/>
      <c r="CYC1343" s="1"/>
      <c r="CYD1343" s="1"/>
      <c r="CYE1343" s="1"/>
      <c r="CYF1343" s="1"/>
      <c r="CYG1343" s="1"/>
      <c r="CYH1343" s="1"/>
      <c r="CYI1343" s="1"/>
      <c r="CYJ1343" s="1"/>
      <c r="CYK1343" s="1"/>
      <c r="CYL1343" s="1"/>
      <c r="CYM1343" s="1"/>
      <c r="CYN1343" s="1"/>
      <c r="CYO1343" s="1"/>
      <c r="CYP1343" s="1"/>
      <c r="CYQ1343" s="1"/>
      <c r="CYR1343" s="1"/>
      <c r="CYS1343" s="1"/>
      <c r="CYT1343" s="1"/>
      <c r="CYU1343" s="1"/>
      <c r="CYV1343" s="1"/>
      <c r="CYW1343" s="1"/>
      <c r="CYX1343" s="1"/>
      <c r="CYY1343" s="1"/>
      <c r="CYZ1343" s="1"/>
      <c r="CZA1343" s="1"/>
      <c r="CZB1343" s="1"/>
      <c r="CZC1343" s="1"/>
      <c r="CZD1343" s="1"/>
      <c r="CZE1343" s="1"/>
      <c r="CZF1343" s="1"/>
      <c r="CZG1343" s="1"/>
      <c r="CZH1343" s="1"/>
      <c r="CZI1343" s="1"/>
      <c r="CZJ1343" s="1"/>
      <c r="CZK1343" s="1"/>
      <c r="CZL1343" s="1"/>
      <c r="CZM1343" s="1"/>
      <c r="CZN1343" s="1"/>
      <c r="CZO1343" s="1"/>
      <c r="CZP1343" s="1"/>
      <c r="CZQ1343" s="1"/>
      <c r="CZR1343" s="1"/>
      <c r="CZS1343" s="1"/>
      <c r="CZT1343" s="1"/>
      <c r="CZU1343" s="1"/>
      <c r="CZV1343" s="1"/>
      <c r="CZW1343" s="1"/>
      <c r="CZX1343" s="1"/>
      <c r="CZY1343" s="1"/>
      <c r="CZZ1343" s="1"/>
      <c r="DAA1343" s="1"/>
      <c r="DAB1343" s="1"/>
      <c r="DAC1343" s="1"/>
      <c r="DAD1343" s="1"/>
      <c r="DAE1343" s="1"/>
      <c r="DAF1343" s="1"/>
      <c r="DAG1343" s="1"/>
      <c r="DAH1343" s="1"/>
      <c r="DAI1343" s="1"/>
      <c r="DAJ1343" s="1"/>
      <c r="DAK1343" s="1"/>
      <c r="DAL1343" s="1"/>
      <c r="DAM1343" s="1"/>
      <c r="DAN1343" s="1"/>
      <c r="DAO1343" s="1"/>
      <c r="DAP1343" s="1"/>
      <c r="DAQ1343" s="1"/>
      <c r="DAR1343" s="1"/>
      <c r="DAS1343" s="1"/>
      <c r="DAT1343" s="1"/>
      <c r="DAU1343" s="1"/>
      <c r="DAV1343" s="1"/>
      <c r="DAW1343" s="1"/>
      <c r="DAX1343" s="1"/>
      <c r="DAY1343" s="1"/>
      <c r="DAZ1343" s="1"/>
      <c r="DBA1343" s="1"/>
      <c r="DBB1343" s="1"/>
      <c r="DBC1343" s="1"/>
      <c r="DBD1343" s="1"/>
      <c r="DBE1343" s="1"/>
      <c r="DBF1343" s="1"/>
      <c r="DBG1343" s="1"/>
      <c r="DBH1343" s="1"/>
      <c r="DBI1343" s="1"/>
      <c r="DBJ1343" s="1"/>
      <c r="DBK1343" s="1"/>
      <c r="DBL1343" s="1"/>
      <c r="DBM1343" s="1"/>
      <c r="DBN1343" s="1"/>
      <c r="DBO1343" s="1"/>
      <c r="DBP1343" s="1"/>
      <c r="DBQ1343" s="1"/>
      <c r="DBR1343" s="1"/>
      <c r="DBS1343" s="1"/>
      <c r="DBT1343" s="1"/>
      <c r="DBU1343" s="1"/>
      <c r="DBV1343" s="1"/>
      <c r="DBW1343" s="1"/>
      <c r="DBX1343" s="1"/>
      <c r="DBY1343" s="1"/>
      <c r="DBZ1343" s="1"/>
      <c r="DCA1343" s="1"/>
      <c r="DCB1343" s="1"/>
      <c r="DCC1343" s="1"/>
      <c r="DCD1343" s="1"/>
      <c r="DCE1343" s="1"/>
      <c r="DCF1343" s="1"/>
      <c r="DCG1343" s="1"/>
      <c r="DCH1343" s="1"/>
      <c r="DCI1343" s="1"/>
      <c r="DCJ1343" s="1"/>
      <c r="DCK1343" s="1"/>
      <c r="DCL1343" s="1"/>
      <c r="DCM1343" s="1"/>
      <c r="DCN1343" s="1"/>
      <c r="DCO1343" s="1"/>
      <c r="DCP1343" s="1"/>
      <c r="DCQ1343" s="1"/>
      <c r="DCR1343" s="1"/>
      <c r="DCS1343" s="1"/>
      <c r="DCT1343" s="1"/>
      <c r="DCU1343" s="1"/>
      <c r="DCV1343" s="1"/>
      <c r="DCW1343" s="1"/>
      <c r="DCX1343" s="1"/>
      <c r="DCY1343" s="1"/>
      <c r="DCZ1343" s="1"/>
      <c r="DDA1343" s="1"/>
      <c r="DDB1343" s="1"/>
      <c r="DDC1343" s="1"/>
      <c r="DDD1343" s="1"/>
      <c r="DDE1343" s="1"/>
      <c r="DDF1343" s="1"/>
      <c r="DDG1343" s="1"/>
      <c r="DDH1343" s="1"/>
      <c r="DDI1343" s="1"/>
      <c r="DDJ1343" s="1"/>
      <c r="DDK1343" s="1"/>
      <c r="DDL1343" s="1"/>
      <c r="DDM1343" s="1"/>
      <c r="DDN1343" s="1"/>
      <c r="DDO1343" s="1"/>
      <c r="DDP1343" s="1"/>
      <c r="DDQ1343" s="1"/>
      <c r="DDR1343" s="1"/>
      <c r="DDS1343" s="1"/>
      <c r="DDT1343" s="1"/>
      <c r="DDU1343" s="1"/>
      <c r="DDV1343" s="1"/>
      <c r="DDW1343" s="1"/>
      <c r="DDX1343" s="1"/>
      <c r="DDY1343" s="1"/>
      <c r="DDZ1343" s="1"/>
      <c r="DEA1343" s="1"/>
      <c r="DEB1343" s="1"/>
      <c r="DEC1343" s="1"/>
      <c r="DED1343" s="1"/>
      <c r="DEE1343" s="1"/>
      <c r="DEF1343" s="1"/>
      <c r="DEG1343" s="1"/>
      <c r="DEH1343" s="1"/>
      <c r="DEI1343" s="1"/>
      <c r="DEJ1343" s="1"/>
      <c r="DEK1343" s="1"/>
      <c r="DEL1343" s="1"/>
      <c r="DEM1343" s="1"/>
      <c r="DEN1343" s="1"/>
      <c r="DEO1343" s="1"/>
      <c r="DEP1343" s="1"/>
      <c r="DEQ1343" s="1"/>
      <c r="DER1343" s="1"/>
      <c r="DES1343" s="1"/>
      <c r="DET1343" s="1"/>
      <c r="DEU1343" s="1"/>
      <c r="DEV1343" s="1"/>
      <c r="DEW1343" s="1"/>
      <c r="DEX1343" s="1"/>
      <c r="DEY1343" s="1"/>
      <c r="DEZ1343" s="1"/>
      <c r="DFA1343" s="1"/>
      <c r="DFB1343" s="1"/>
      <c r="DFC1343" s="1"/>
      <c r="DFD1343" s="1"/>
      <c r="DFE1343" s="1"/>
      <c r="DFF1343" s="1"/>
      <c r="DFG1343" s="1"/>
      <c r="DFH1343" s="1"/>
      <c r="DFI1343" s="1"/>
      <c r="DFJ1343" s="1"/>
      <c r="DFK1343" s="1"/>
      <c r="DFL1343" s="1"/>
      <c r="DFM1343" s="1"/>
      <c r="DFN1343" s="1"/>
      <c r="DFO1343" s="1"/>
      <c r="DFP1343" s="1"/>
      <c r="DFQ1343" s="1"/>
      <c r="DFR1343" s="1"/>
      <c r="DFS1343" s="1"/>
      <c r="DFT1343" s="1"/>
      <c r="DFU1343" s="1"/>
      <c r="DFV1343" s="1"/>
      <c r="DFW1343" s="1"/>
      <c r="DFX1343" s="1"/>
      <c r="DFY1343" s="1"/>
      <c r="DFZ1343" s="1"/>
      <c r="DGA1343" s="1"/>
      <c r="DGB1343" s="1"/>
      <c r="DGC1343" s="1"/>
      <c r="DGD1343" s="1"/>
      <c r="DGE1343" s="1"/>
      <c r="DGF1343" s="1"/>
      <c r="DGG1343" s="1"/>
      <c r="DGH1343" s="1"/>
      <c r="DGI1343" s="1"/>
      <c r="DGJ1343" s="1"/>
      <c r="DGK1343" s="1"/>
      <c r="DGL1343" s="1"/>
      <c r="DGM1343" s="1"/>
      <c r="DGN1343" s="1"/>
      <c r="DGO1343" s="1"/>
      <c r="DGP1343" s="1"/>
      <c r="DGQ1343" s="1"/>
      <c r="DGR1343" s="1"/>
      <c r="DGS1343" s="1"/>
      <c r="DGT1343" s="1"/>
      <c r="DGU1343" s="1"/>
      <c r="DGV1343" s="1"/>
      <c r="DGW1343" s="1"/>
      <c r="DGX1343" s="1"/>
      <c r="DGY1343" s="1"/>
      <c r="DGZ1343" s="1"/>
      <c r="DHA1343" s="1"/>
      <c r="DHB1343" s="1"/>
      <c r="DHC1343" s="1"/>
      <c r="DHD1343" s="1"/>
      <c r="DHE1343" s="1"/>
      <c r="DHF1343" s="1"/>
      <c r="DHG1343" s="1"/>
      <c r="DHH1343" s="1"/>
      <c r="DHI1343" s="1"/>
      <c r="DHJ1343" s="1"/>
      <c r="DHK1343" s="1"/>
      <c r="DHL1343" s="1"/>
      <c r="DHM1343" s="1"/>
      <c r="DHN1343" s="1"/>
      <c r="DHO1343" s="1"/>
      <c r="DHP1343" s="1"/>
      <c r="DHQ1343" s="1"/>
      <c r="DHR1343" s="1"/>
      <c r="DHS1343" s="1"/>
      <c r="DHT1343" s="1"/>
      <c r="DHU1343" s="1"/>
      <c r="DHV1343" s="1"/>
      <c r="DHW1343" s="1"/>
      <c r="DHX1343" s="1"/>
      <c r="DHY1343" s="1"/>
      <c r="DHZ1343" s="1"/>
      <c r="DIA1343" s="1"/>
      <c r="DIB1343" s="1"/>
      <c r="DIC1343" s="1"/>
      <c r="DID1343" s="1"/>
      <c r="DIE1343" s="1"/>
      <c r="DIF1343" s="1"/>
      <c r="DIG1343" s="1"/>
      <c r="DIH1343" s="1"/>
      <c r="DII1343" s="1"/>
      <c r="DIJ1343" s="1"/>
      <c r="DIK1343" s="1"/>
      <c r="DIL1343" s="1"/>
      <c r="DIM1343" s="1"/>
      <c r="DIN1343" s="1"/>
      <c r="DIO1343" s="1"/>
      <c r="DIP1343" s="1"/>
      <c r="DIQ1343" s="1"/>
      <c r="DIR1343" s="1"/>
      <c r="DIS1343" s="1"/>
      <c r="DIT1343" s="1"/>
      <c r="DIU1343" s="1"/>
      <c r="DIV1343" s="1"/>
      <c r="DIW1343" s="1"/>
      <c r="DIX1343" s="1"/>
      <c r="DIY1343" s="1"/>
      <c r="DIZ1343" s="1"/>
      <c r="DJA1343" s="1"/>
      <c r="DJB1343" s="1"/>
      <c r="DJC1343" s="1"/>
      <c r="DJD1343" s="1"/>
      <c r="DJE1343" s="1"/>
      <c r="DJF1343" s="1"/>
      <c r="DJG1343" s="1"/>
      <c r="DJH1343" s="1"/>
      <c r="DJI1343" s="1"/>
      <c r="DJJ1343" s="1"/>
      <c r="DJK1343" s="1"/>
      <c r="DJL1343" s="1"/>
      <c r="DJM1343" s="1"/>
      <c r="DJN1343" s="1"/>
      <c r="DJO1343" s="1"/>
      <c r="DJP1343" s="1"/>
      <c r="DJQ1343" s="1"/>
      <c r="DJR1343" s="1"/>
      <c r="DJS1343" s="1"/>
      <c r="DJT1343" s="1"/>
      <c r="DJU1343" s="1"/>
      <c r="DJV1343" s="1"/>
      <c r="DJW1343" s="1"/>
      <c r="DJX1343" s="1"/>
      <c r="DJY1343" s="1"/>
      <c r="DJZ1343" s="1"/>
      <c r="DKA1343" s="1"/>
      <c r="DKB1343" s="1"/>
      <c r="DKC1343" s="1"/>
      <c r="DKD1343" s="1"/>
      <c r="DKE1343" s="1"/>
      <c r="DKF1343" s="1"/>
      <c r="DKG1343" s="1"/>
      <c r="DKH1343" s="1"/>
      <c r="DKI1343" s="1"/>
      <c r="DKJ1343" s="1"/>
      <c r="DKK1343" s="1"/>
      <c r="DKL1343" s="1"/>
      <c r="DKM1343" s="1"/>
      <c r="DKN1343" s="1"/>
      <c r="DKO1343" s="1"/>
      <c r="DKP1343" s="1"/>
      <c r="DKQ1343" s="1"/>
      <c r="DKR1343" s="1"/>
      <c r="DKS1343" s="1"/>
      <c r="DKT1343" s="1"/>
      <c r="DKU1343" s="1"/>
      <c r="DKV1343" s="1"/>
      <c r="DKW1343" s="1"/>
      <c r="DKX1343" s="1"/>
      <c r="DKY1343" s="1"/>
      <c r="DKZ1343" s="1"/>
      <c r="DLA1343" s="1"/>
      <c r="DLB1343" s="1"/>
      <c r="DLC1343" s="1"/>
      <c r="DLD1343" s="1"/>
      <c r="DLE1343" s="1"/>
      <c r="DLF1343" s="1"/>
      <c r="DLG1343" s="1"/>
      <c r="DLH1343" s="1"/>
      <c r="DLI1343" s="1"/>
      <c r="DLJ1343" s="1"/>
      <c r="DLK1343" s="1"/>
      <c r="DLL1343" s="1"/>
      <c r="DLM1343" s="1"/>
      <c r="DLN1343" s="1"/>
      <c r="DLO1343" s="1"/>
      <c r="DLP1343" s="1"/>
      <c r="DLQ1343" s="1"/>
      <c r="DLR1343" s="1"/>
      <c r="DLS1343" s="1"/>
      <c r="DLT1343" s="1"/>
      <c r="DLU1343" s="1"/>
      <c r="DLV1343" s="1"/>
      <c r="DLW1343" s="1"/>
      <c r="DLX1343" s="1"/>
      <c r="DLY1343" s="1"/>
      <c r="DLZ1343" s="1"/>
      <c r="DMA1343" s="1"/>
      <c r="DMB1343" s="1"/>
      <c r="DMC1343" s="1"/>
      <c r="DMD1343" s="1"/>
      <c r="DME1343" s="1"/>
      <c r="DMF1343" s="1"/>
      <c r="DMG1343" s="1"/>
      <c r="DMH1343" s="1"/>
      <c r="DMI1343" s="1"/>
      <c r="DMJ1343" s="1"/>
      <c r="DMK1343" s="1"/>
      <c r="DML1343" s="1"/>
      <c r="DMM1343" s="1"/>
      <c r="DMN1343" s="1"/>
      <c r="DMO1343" s="1"/>
      <c r="DMP1343" s="1"/>
      <c r="DMQ1343" s="1"/>
      <c r="DMR1343" s="1"/>
      <c r="DMS1343" s="1"/>
      <c r="DMT1343" s="1"/>
      <c r="DMU1343" s="1"/>
      <c r="DMV1343" s="1"/>
      <c r="DMW1343" s="1"/>
      <c r="DMX1343" s="1"/>
      <c r="DMY1343" s="1"/>
      <c r="DMZ1343" s="1"/>
      <c r="DNA1343" s="1"/>
      <c r="DNB1343" s="1"/>
      <c r="DNC1343" s="1"/>
      <c r="DND1343" s="1"/>
      <c r="DNE1343" s="1"/>
      <c r="DNF1343" s="1"/>
      <c r="DNG1343" s="1"/>
      <c r="DNH1343" s="1"/>
      <c r="DNI1343" s="1"/>
      <c r="DNJ1343" s="1"/>
      <c r="DNK1343" s="1"/>
      <c r="DNL1343" s="1"/>
      <c r="DNM1343" s="1"/>
      <c r="DNN1343" s="1"/>
      <c r="DNO1343" s="1"/>
      <c r="DNP1343" s="1"/>
      <c r="DNQ1343" s="1"/>
      <c r="DNR1343" s="1"/>
      <c r="DNS1343" s="1"/>
      <c r="DNT1343" s="1"/>
      <c r="DNU1343" s="1"/>
      <c r="DNV1343" s="1"/>
      <c r="DNW1343" s="1"/>
      <c r="DNX1343" s="1"/>
      <c r="DNY1343" s="1"/>
      <c r="DNZ1343" s="1"/>
      <c r="DOA1343" s="1"/>
      <c r="DOB1343" s="1"/>
      <c r="DOC1343" s="1"/>
      <c r="DOD1343" s="1"/>
      <c r="DOE1343" s="1"/>
      <c r="DOF1343" s="1"/>
      <c r="DOG1343" s="1"/>
      <c r="DOH1343" s="1"/>
      <c r="DOI1343" s="1"/>
      <c r="DOJ1343" s="1"/>
      <c r="DOK1343" s="1"/>
      <c r="DOL1343" s="1"/>
      <c r="DOM1343" s="1"/>
      <c r="DON1343" s="1"/>
      <c r="DOO1343" s="1"/>
      <c r="DOP1343" s="1"/>
      <c r="DOQ1343" s="1"/>
      <c r="DOR1343" s="1"/>
      <c r="DOS1343" s="1"/>
      <c r="DOT1343" s="1"/>
      <c r="DOU1343" s="1"/>
      <c r="DOV1343" s="1"/>
      <c r="DOW1343" s="1"/>
      <c r="DOX1343" s="1"/>
      <c r="DOY1343" s="1"/>
      <c r="DOZ1343" s="1"/>
      <c r="DPA1343" s="1"/>
      <c r="DPB1343" s="1"/>
      <c r="DPC1343" s="1"/>
      <c r="DPD1343" s="1"/>
      <c r="DPE1343" s="1"/>
      <c r="DPF1343" s="1"/>
      <c r="DPG1343" s="1"/>
      <c r="DPH1343" s="1"/>
      <c r="DPI1343" s="1"/>
      <c r="DPJ1343" s="1"/>
      <c r="DPK1343" s="1"/>
      <c r="DPL1343" s="1"/>
      <c r="DPM1343" s="1"/>
      <c r="DPN1343" s="1"/>
      <c r="DPO1343" s="1"/>
      <c r="DPP1343" s="1"/>
      <c r="DPQ1343" s="1"/>
      <c r="DPR1343" s="1"/>
      <c r="DPS1343" s="1"/>
      <c r="DPT1343" s="1"/>
      <c r="DPU1343" s="1"/>
      <c r="DPV1343" s="1"/>
      <c r="DPW1343" s="1"/>
      <c r="DPX1343" s="1"/>
      <c r="DPY1343" s="1"/>
      <c r="DPZ1343" s="1"/>
      <c r="DQA1343" s="1"/>
      <c r="DQB1343" s="1"/>
      <c r="DQC1343" s="1"/>
      <c r="DQD1343" s="1"/>
      <c r="DQE1343" s="1"/>
      <c r="DQF1343" s="1"/>
      <c r="DQG1343" s="1"/>
      <c r="DQH1343" s="1"/>
      <c r="DQI1343" s="1"/>
      <c r="DQJ1343" s="1"/>
      <c r="DQK1343" s="1"/>
      <c r="DQL1343" s="1"/>
      <c r="DQM1343" s="1"/>
      <c r="DQN1343" s="1"/>
      <c r="DQO1343" s="1"/>
      <c r="DQP1343" s="1"/>
      <c r="DQQ1343" s="1"/>
      <c r="DQR1343" s="1"/>
      <c r="DQS1343" s="1"/>
      <c r="DQT1343" s="1"/>
      <c r="DQU1343" s="1"/>
      <c r="DQV1343" s="1"/>
      <c r="DQW1343" s="1"/>
      <c r="DQX1343" s="1"/>
      <c r="DQY1343" s="1"/>
      <c r="DQZ1343" s="1"/>
      <c r="DRA1343" s="1"/>
      <c r="DRB1343" s="1"/>
      <c r="DRC1343" s="1"/>
      <c r="DRD1343" s="1"/>
      <c r="DRE1343" s="1"/>
      <c r="DRF1343" s="1"/>
      <c r="DRG1343" s="1"/>
      <c r="DRH1343" s="1"/>
      <c r="DRI1343" s="1"/>
      <c r="DRJ1343" s="1"/>
      <c r="DRK1343" s="1"/>
      <c r="DRL1343" s="1"/>
      <c r="DRM1343" s="1"/>
      <c r="DRN1343" s="1"/>
      <c r="DRO1343" s="1"/>
      <c r="DRP1343" s="1"/>
      <c r="DRQ1343" s="1"/>
      <c r="DRR1343" s="1"/>
      <c r="DRS1343" s="1"/>
      <c r="DRT1343" s="1"/>
      <c r="DRU1343" s="1"/>
      <c r="DRV1343" s="1"/>
      <c r="DRW1343" s="1"/>
      <c r="DRX1343" s="1"/>
      <c r="DRY1343" s="1"/>
      <c r="DRZ1343" s="1"/>
      <c r="DSA1343" s="1"/>
      <c r="DSB1343" s="1"/>
      <c r="DSC1343" s="1"/>
      <c r="DSD1343" s="1"/>
      <c r="DSE1343" s="1"/>
      <c r="DSF1343" s="1"/>
      <c r="DSG1343" s="1"/>
      <c r="DSH1343" s="1"/>
      <c r="DSI1343" s="1"/>
      <c r="DSJ1343" s="1"/>
      <c r="DSK1343" s="1"/>
      <c r="DSL1343" s="1"/>
      <c r="DSM1343" s="1"/>
      <c r="DSN1343" s="1"/>
      <c r="DSO1343" s="1"/>
      <c r="DSP1343" s="1"/>
      <c r="DSQ1343" s="1"/>
      <c r="DSR1343" s="1"/>
      <c r="DSS1343" s="1"/>
      <c r="DST1343" s="1"/>
      <c r="DSU1343" s="1"/>
      <c r="DSV1343" s="1"/>
      <c r="DSW1343" s="1"/>
      <c r="DSX1343" s="1"/>
      <c r="DSY1343" s="1"/>
      <c r="DSZ1343" s="1"/>
      <c r="DTA1343" s="1"/>
      <c r="DTB1343" s="1"/>
      <c r="DTC1343" s="1"/>
      <c r="DTD1343" s="1"/>
      <c r="DTE1343" s="1"/>
      <c r="DTF1343" s="1"/>
      <c r="DTG1343" s="1"/>
      <c r="DTH1343" s="1"/>
      <c r="DTI1343" s="1"/>
      <c r="DTJ1343" s="1"/>
      <c r="DTK1343" s="1"/>
      <c r="DTL1343" s="1"/>
      <c r="DTM1343" s="1"/>
      <c r="DTN1343" s="1"/>
      <c r="DTO1343" s="1"/>
      <c r="DTP1343" s="1"/>
      <c r="DTQ1343" s="1"/>
      <c r="DTR1343" s="1"/>
      <c r="DTS1343" s="1"/>
      <c r="DTT1343" s="1"/>
      <c r="DTU1343" s="1"/>
      <c r="DTV1343" s="1"/>
      <c r="DTW1343" s="1"/>
      <c r="DTX1343" s="1"/>
      <c r="DTY1343" s="1"/>
      <c r="DTZ1343" s="1"/>
      <c r="DUA1343" s="1"/>
      <c r="DUB1343" s="1"/>
      <c r="DUC1343" s="1"/>
      <c r="DUD1343" s="1"/>
      <c r="DUE1343" s="1"/>
      <c r="DUF1343" s="1"/>
      <c r="DUG1343" s="1"/>
      <c r="DUH1343" s="1"/>
      <c r="DUI1343" s="1"/>
      <c r="DUJ1343" s="1"/>
      <c r="DUK1343" s="1"/>
      <c r="DUL1343" s="1"/>
      <c r="DUM1343" s="1"/>
      <c r="DUN1343" s="1"/>
      <c r="DUO1343" s="1"/>
      <c r="DUP1343" s="1"/>
      <c r="DUQ1343" s="1"/>
      <c r="DUR1343" s="1"/>
      <c r="DUS1343" s="1"/>
      <c r="DUT1343" s="1"/>
      <c r="DUU1343" s="1"/>
      <c r="DUV1343" s="1"/>
      <c r="DUW1343" s="1"/>
      <c r="DUX1343" s="1"/>
      <c r="DUY1343" s="1"/>
      <c r="DUZ1343" s="1"/>
      <c r="DVA1343" s="1"/>
      <c r="DVB1343" s="1"/>
      <c r="DVC1343" s="1"/>
      <c r="DVD1343" s="1"/>
      <c r="DVE1343" s="1"/>
      <c r="DVF1343" s="1"/>
      <c r="DVG1343" s="1"/>
      <c r="DVH1343" s="1"/>
      <c r="DVI1343" s="1"/>
      <c r="DVJ1343" s="1"/>
      <c r="DVK1343" s="1"/>
      <c r="DVL1343" s="1"/>
      <c r="DVM1343" s="1"/>
      <c r="DVN1343" s="1"/>
      <c r="DVO1343" s="1"/>
      <c r="DVP1343" s="1"/>
      <c r="DVQ1343" s="1"/>
      <c r="DVR1343" s="1"/>
      <c r="DVS1343" s="1"/>
      <c r="DVT1343" s="1"/>
      <c r="DVU1343" s="1"/>
      <c r="DVV1343" s="1"/>
      <c r="DVW1343" s="1"/>
      <c r="DVX1343" s="1"/>
      <c r="DVY1343" s="1"/>
      <c r="DVZ1343" s="1"/>
      <c r="DWA1343" s="1"/>
      <c r="DWB1343" s="1"/>
      <c r="DWC1343" s="1"/>
      <c r="DWD1343" s="1"/>
      <c r="DWE1343" s="1"/>
      <c r="DWF1343" s="1"/>
      <c r="DWG1343" s="1"/>
      <c r="DWH1343" s="1"/>
      <c r="DWI1343" s="1"/>
      <c r="DWJ1343" s="1"/>
      <c r="DWK1343" s="1"/>
      <c r="DWL1343" s="1"/>
      <c r="DWM1343" s="1"/>
      <c r="DWN1343" s="1"/>
      <c r="DWO1343" s="1"/>
      <c r="DWP1343" s="1"/>
      <c r="DWQ1343" s="1"/>
      <c r="DWR1343" s="1"/>
      <c r="DWS1343" s="1"/>
      <c r="DWT1343" s="1"/>
      <c r="DWU1343" s="1"/>
      <c r="DWV1343" s="1"/>
      <c r="DWW1343" s="1"/>
      <c r="DWX1343" s="1"/>
      <c r="DWY1343" s="1"/>
      <c r="DWZ1343" s="1"/>
      <c r="DXA1343" s="1"/>
      <c r="DXB1343" s="1"/>
      <c r="DXC1343" s="1"/>
      <c r="DXD1343" s="1"/>
      <c r="DXE1343" s="1"/>
      <c r="DXF1343" s="1"/>
      <c r="DXG1343" s="1"/>
      <c r="DXH1343" s="1"/>
      <c r="DXI1343" s="1"/>
      <c r="DXJ1343" s="1"/>
      <c r="DXK1343" s="1"/>
      <c r="DXL1343" s="1"/>
      <c r="DXM1343" s="1"/>
      <c r="DXN1343" s="1"/>
      <c r="DXO1343" s="1"/>
      <c r="DXP1343" s="1"/>
      <c r="DXQ1343" s="1"/>
      <c r="DXR1343" s="1"/>
      <c r="DXS1343" s="1"/>
      <c r="DXT1343" s="1"/>
      <c r="DXU1343" s="1"/>
      <c r="DXV1343" s="1"/>
      <c r="DXW1343" s="1"/>
      <c r="DXX1343" s="1"/>
      <c r="DXY1343" s="1"/>
      <c r="DXZ1343" s="1"/>
      <c r="DYA1343" s="1"/>
      <c r="DYB1343" s="1"/>
      <c r="DYC1343" s="1"/>
      <c r="DYD1343" s="1"/>
      <c r="DYE1343" s="1"/>
      <c r="DYF1343" s="1"/>
      <c r="DYG1343" s="1"/>
      <c r="DYH1343" s="1"/>
      <c r="DYI1343" s="1"/>
      <c r="DYJ1343" s="1"/>
      <c r="DYK1343" s="1"/>
      <c r="DYL1343" s="1"/>
      <c r="DYM1343" s="1"/>
      <c r="DYN1343" s="1"/>
      <c r="DYO1343" s="1"/>
      <c r="DYP1343" s="1"/>
      <c r="DYQ1343" s="1"/>
      <c r="DYR1343" s="1"/>
      <c r="DYS1343" s="1"/>
      <c r="DYT1343" s="1"/>
      <c r="DYU1343" s="1"/>
      <c r="DYV1343" s="1"/>
      <c r="DYW1343" s="1"/>
      <c r="DYX1343" s="1"/>
      <c r="DYY1343" s="1"/>
      <c r="DYZ1343" s="1"/>
      <c r="DZA1343" s="1"/>
      <c r="DZB1343" s="1"/>
      <c r="DZC1343" s="1"/>
      <c r="DZD1343" s="1"/>
      <c r="DZE1343" s="1"/>
      <c r="DZF1343" s="1"/>
      <c r="DZG1343" s="1"/>
      <c r="DZH1343" s="1"/>
      <c r="DZI1343" s="1"/>
      <c r="DZJ1343" s="1"/>
      <c r="DZK1343" s="1"/>
      <c r="DZL1343" s="1"/>
      <c r="DZM1343" s="1"/>
      <c r="DZN1343" s="1"/>
      <c r="DZO1343" s="1"/>
      <c r="DZP1343" s="1"/>
      <c r="DZQ1343" s="1"/>
      <c r="DZR1343" s="1"/>
      <c r="DZS1343" s="1"/>
      <c r="DZT1343" s="1"/>
      <c r="DZU1343" s="1"/>
      <c r="DZV1343" s="1"/>
      <c r="DZW1343" s="1"/>
      <c r="DZX1343" s="1"/>
      <c r="DZY1343" s="1"/>
      <c r="DZZ1343" s="1"/>
      <c r="EAA1343" s="1"/>
      <c r="EAB1343" s="1"/>
      <c r="EAC1343" s="1"/>
      <c r="EAD1343" s="1"/>
      <c r="EAE1343" s="1"/>
      <c r="EAF1343" s="1"/>
      <c r="EAG1343" s="1"/>
      <c r="EAH1343" s="1"/>
      <c r="EAI1343" s="1"/>
      <c r="EAJ1343" s="1"/>
      <c r="EAK1343" s="1"/>
      <c r="EAL1343" s="1"/>
      <c r="EAM1343" s="1"/>
      <c r="EAN1343" s="1"/>
      <c r="EAO1343" s="1"/>
      <c r="EAP1343" s="1"/>
      <c r="EAQ1343" s="1"/>
      <c r="EAR1343" s="1"/>
      <c r="EAS1343" s="1"/>
      <c r="EAT1343" s="1"/>
      <c r="EAU1343" s="1"/>
      <c r="EAV1343" s="1"/>
      <c r="EAW1343" s="1"/>
      <c r="EAX1343" s="1"/>
      <c r="EAY1343" s="1"/>
      <c r="EAZ1343" s="1"/>
      <c r="EBA1343" s="1"/>
      <c r="EBB1343" s="1"/>
      <c r="EBC1343" s="1"/>
      <c r="EBD1343" s="1"/>
      <c r="EBE1343" s="1"/>
      <c r="EBF1343" s="1"/>
      <c r="EBG1343" s="1"/>
      <c r="EBH1343" s="1"/>
      <c r="EBI1343" s="1"/>
      <c r="EBJ1343" s="1"/>
      <c r="EBK1343" s="1"/>
      <c r="EBL1343" s="1"/>
      <c r="EBM1343" s="1"/>
      <c r="EBN1343" s="1"/>
      <c r="EBO1343" s="1"/>
      <c r="EBP1343" s="1"/>
      <c r="EBQ1343" s="1"/>
      <c r="EBR1343" s="1"/>
      <c r="EBS1343" s="1"/>
      <c r="EBT1343" s="1"/>
      <c r="EBU1343" s="1"/>
      <c r="EBV1343" s="1"/>
      <c r="EBW1343" s="1"/>
      <c r="EBX1343" s="1"/>
      <c r="EBY1343" s="1"/>
      <c r="EBZ1343" s="1"/>
      <c r="ECA1343" s="1"/>
      <c r="ECB1343" s="1"/>
      <c r="ECC1343" s="1"/>
      <c r="ECD1343" s="1"/>
      <c r="ECE1343" s="1"/>
      <c r="ECF1343" s="1"/>
      <c r="ECG1343" s="1"/>
      <c r="ECH1343" s="1"/>
      <c r="ECI1343" s="1"/>
      <c r="ECJ1343" s="1"/>
      <c r="ECK1343" s="1"/>
      <c r="ECL1343" s="1"/>
      <c r="ECM1343" s="1"/>
      <c r="ECN1343" s="1"/>
      <c r="ECO1343" s="1"/>
      <c r="ECP1343" s="1"/>
      <c r="ECQ1343" s="1"/>
      <c r="ECR1343" s="1"/>
      <c r="ECS1343" s="1"/>
      <c r="ECT1343" s="1"/>
      <c r="ECU1343" s="1"/>
      <c r="ECV1343" s="1"/>
      <c r="ECW1343" s="1"/>
      <c r="ECX1343" s="1"/>
      <c r="ECY1343" s="1"/>
      <c r="ECZ1343" s="1"/>
      <c r="EDA1343" s="1"/>
      <c r="EDB1343" s="1"/>
      <c r="EDC1343" s="1"/>
      <c r="EDD1343" s="1"/>
      <c r="EDE1343" s="1"/>
      <c r="EDF1343" s="1"/>
      <c r="EDG1343" s="1"/>
      <c r="EDH1343" s="1"/>
      <c r="EDI1343" s="1"/>
      <c r="EDJ1343" s="1"/>
      <c r="EDK1343" s="1"/>
      <c r="EDL1343" s="1"/>
      <c r="EDM1343" s="1"/>
      <c r="EDN1343" s="1"/>
      <c r="EDO1343" s="1"/>
      <c r="EDP1343" s="1"/>
      <c r="EDQ1343" s="1"/>
      <c r="EDR1343" s="1"/>
      <c r="EDS1343" s="1"/>
      <c r="EDT1343" s="1"/>
      <c r="EDU1343" s="1"/>
      <c r="EDV1343" s="1"/>
      <c r="EDW1343" s="1"/>
      <c r="EDX1343" s="1"/>
      <c r="EDY1343" s="1"/>
      <c r="EDZ1343" s="1"/>
      <c r="EEA1343" s="1"/>
      <c r="EEB1343" s="1"/>
      <c r="EEC1343" s="1"/>
      <c r="EED1343" s="1"/>
      <c r="EEE1343" s="1"/>
      <c r="EEF1343" s="1"/>
      <c r="EEG1343" s="1"/>
      <c r="EEH1343" s="1"/>
      <c r="EEI1343" s="1"/>
      <c r="EEJ1343" s="1"/>
      <c r="EEK1343" s="1"/>
      <c r="EEL1343" s="1"/>
      <c r="EEM1343" s="1"/>
      <c r="EEN1343" s="1"/>
      <c r="EEO1343" s="1"/>
      <c r="EEP1343" s="1"/>
      <c r="EEQ1343" s="1"/>
      <c r="EER1343" s="1"/>
      <c r="EES1343" s="1"/>
      <c r="EET1343" s="1"/>
      <c r="EEU1343" s="1"/>
      <c r="EEV1343" s="1"/>
      <c r="EEW1343" s="1"/>
      <c r="EEX1343" s="1"/>
      <c r="EEY1343" s="1"/>
      <c r="EEZ1343" s="1"/>
      <c r="EFA1343" s="1"/>
      <c r="EFB1343" s="1"/>
      <c r="EFC1343" s="1"/>
      <c r="EFD1343" s="1"/>
      <c r="EFE1343" s="1"/>
      <c r="EFF1343" s="1"/>
      <c r="EFG1343" s="1"/>
      <c r="EFH1343" s="1"/>
      <c r="EFI1343" s="1"/>
      <c r="EFJ1343" s="1"/>
      <c r="EFK1343" s="1"/>
      <c r="EFL1343" s="1"/>
      <c r="EFM1343" s="1"/>
      <c r="EFN1343" s="1"/>
      <c r="EFO1343" s="1"/>
      <c r="EFP1343" s="1"/>
      <c r="EFQ1343" s="1"/>
      <c r="EFR1343" s="1"/>
      <c r="EFS1343" s="1"/>
      <c r="EFT1343" s="1"/>
      <c r="EFU1343" s="1"/>
      <c r="EFV1343" s="1"/>
      <c r="EFW1343" s="1"/>
      <c r="EFX1343" s="1"/>
      <c r="EFY1343" s="1"/>
      <c r="EFZ1343" s="1"/>
      <c r="EGA1343" s="1"/>
      <c r="EGB1343" s="1"/>
      <c r="EGC1343" s="1"/>
      <c r="EGD1343" s="1"/>
      <c r="EGE1343" s="1"/>
      <c r="EGF1343" s="1"/>
      <c r="EGG1343" s="1"/>
      <c r="EGH1343" s="1"/>
      <c r="EGI1343" s="1"/>
      <c r="EGJ1343" s="1"/>
      <c r="EGK1343" s="1"/>
      <c r="EGL1343" s="1"/>
      <c r="EGM1343" s="1"/>
      <c r="EGN1343" s="1"/>
      <c r="EGO1343" s="1"/>
      <c r="EGP1343" s="1"/>
      <c r="EGQ1343" s="1"/>
      <c r="EGR1343" s="1"/>
      <c r="EGS1343" s="1"/>
      <c r="EGT1343" s="1"/>
      <c r="EGU1343" s="1"/>
      <c r="EGV1343" s="1"/>
      <c r="EGW1343" s="1"/>
      <c r="EGX1343" s="1"/>
      <c r="EGY1343" s="1"/>
      <c r="EGZ1343" s="1"/>
      <c r="EHA1343" s="1"/>
      <c r="EHB1343" s="1"/>
      <c r="EHC1343" s="1"/>
      <c r="EHD1343" s="1"/>
      <c r="EHE1343" s="1"/>
      <c r="EHF1343" s="1"/>
      <c r="EHG1343" s="1"/>
      <c r="EHH1343" s="1"/>
      <c r="EHI1343" s="1"/>
      <c r="EHJ1343" s="1"/>
      <c r="EHK1343" s="1"/>
      <c r="EHL1343" s="1"/>
      <c r="EHM1343" s="1"/>
      <c r="EHN1343" s="1"/>
      <c r="EHO1343" s="1"/>
      <c r="EHP1343" s="1"/>
      <c r="EHQ1343" s="1"/>
      <c r="EHR1343" s="1"/>
      <c r="EHS1343" s="1"/>
      <c r="EHT1343" s="1"/>
      <c r="EHU1343" s="1"/>
      <c r="EHV1343" s="1"/>
      <c r="EHW1343" s="1"/>
      <c r="EHX1343" s="1"/>
      <c r="EHY1343" s="1"/>
      <c r="EHZ1343" s="1"/>
      <c r="EIA1343" s="1"/>
      <c r="EIB1343" s="1"/>
      <c r="EIC1343" s="1"/>
      <c r="EID1343" s="1"/>
      <c r="EIE1343" s="1"/>
      <c r="EIF1343" s="1"/>
      <c r="EIG1343" s="1"/>
      <c r="EIH1343" s="1"/>
      <c r="EII1343" s="1"/>
      <c r="EIJ1343" s="1"/>
      <c r="EIK1343" s="1"/>
      <c r="EIL1343" s="1"/>
      <c r="EIM1343" s="1"/>
      <c r="EIN1343" s="1"/>
      <c r="EIO1343" s="1"/>
      <c r="EIP1343" s="1"/>
      <c r="EIQ1343" s="1"/>
      <c r="EIR1343" s="1"/>
      <c r="EIS1343" s="1"/>
      <c r="EIT1343" s="1"/>
      <c r="EIU1343" s="1"/>
      <c r="EIV1343" s="1"/>
      <c r="EIW1343" s="1"/>
      <c r="EIX1343" s="1"/>
      <c r="EIY1343" s="1"/>
      <c r="EIZ1343" s="1"/>
      <c r="EJA1343" s="1"/>
      <c r="EJB1343" s="1"/>
      <c r="EJC1343" s="1"/>
      <c r="EJD1343" s="1"/>
      <c r="EJE1343" s="1"/>
      <c r="EJF1343" s="1"/>
      <c r="EJG1343" s="1"/>
      <c r="EJH1343" s="1"/>
      <c r="EJI1343" s="1"/>
      <c r="EJJ1343" s="1"/>
      <c r="EJK1343" s="1"/>
      <c r="EJL1343" s="1"/>
      <c r="EJM1343" s="1"/>
      <c r="EJN1343" s="1"/>
      <c r="EJO1343" s="1"/>
      <c r="EJP1343" s="1"/>
      <c r="EJQ1343" s="1"/>
      <c r="EJR1343" s="1"/>
      <c r="EJS1343" s="1"/>
      <c r="EJT1343" s="1"/>
      <c r="EJU1343" s="1"/>
      <c r="EJV1343" s="1"/>
      <c r="EJW1343" s="1"/>
      <c r="EJX1343" s="1"/>
      <c r="EJY1343" s="1"/>
      <c r="EJZ1343" s="1"/>
      <c r="EKA1343" s="1"/>
      <c r="EKB1343" s="1"/>
      <c r="EKC1343" s="1"/>
      <c r="EKD1343" s="1"/>
      <c r="EKE1343" s="1"/>
      <c r="EKF1343" s="1"/>
      <c r="EKG1343" s="1"/>
      <c r="EKH1343" s="1"/>
      <c r="EKI1343" s="1"/>
      <c r="EKJ1343" s="1"/>
      <c r="EKK1343" s="1"/>
      <c r="EKL1343" s="1"/>
      <c r="EKM1343" s="1"/>
      <c r="EKN1343" s="1"/>
      <c r="EKO1343" s="1"/>
      <c r="EKP1343" s="1"/>
      <c r="EKQ1343" s="1"/>
      <c r="EKR1343" s="1"/>
      <c r="EKS1343" s="1"/>
      <c r="EKT1343" s="1"/>
      <c r="EKU1343" s="1"/>
      <c r="EKV1343" s="1"/>
      <c r="EKW1343" s="1"/>
      <c r="EKX1343" s="1"/>
      <c r="EKY1343" s="1"/>
      <c r="EKZ1343" s="1"/>
      <c r="ELA1343" s="1"/>
      <c r="ELB1343" s="1"/>
      <c r="ELC1343" s="1"/>
      <c r="ELD1343" s="1"/>
      <c r="ELE1343" s="1"/>
      <c r="ELF1343" s="1"/>
      <c r="ELG1343" s="1"/>
      <c r="ELH1343" s="1"/>
      <c r="ELI1343" s="1"/>
      <c r="ELJ1343" s="1"/>
      <c r="ELK1343" s="1"/>
      <c r="ELL1343" s="1"/>
      <c r="ELM1343" s="1"/>
      <c r="ELN1343" s="1"/>
      <c r="ELO1343" s="1"/>
      <c r="ELP1343" s="1"/>
      <c r="ELQ1343" s="1"/>
      <c r="ELR1343" s="1"/>
      <c r="ELS1343" s="1"/>
      <c r="ELT1343" s="1"/>
      <c r="ELU1343" s="1"/>
      <c r="ELV1343" s="1"/>
      <c r="ELW1343" s="1"/>
      <c r="ELX1343" s="1"/>
      <c r="ELY1343" s="1"/>
      <c r="ELZ1343" s="1"/>
      <c r="EMA1343" s="1"/>
      <c r="EMB1343" s="1"/>
      <c r="EMC1343" s="1"/>
      <c r="EMD1343" s="1"/>
      <c r="EME1343" s="1"/>
      <c r="EMF1343" s="1"/>
      <c r="EMG1343" s="1"/>
      <c r="EMH1343" s="1"/>
      <c r="EMI1343" s="1"/>
      <c r="EMJ1343" s="1"/>
      <c r="EMK1343" s="1"/>
      <c r="EML1343" s="1"/>
      <c r="EMM1343" s="1"/>
      <c r="EMN1343" s="1"/>
      <c r="EMO1343" s="1"/>
      <c r="EMP1343" s="1"/>
      <c r="EMQ1343" s="1"/>
      <c r="EMR1343" s="1"/>
      <c r="EMS1343" s="1"/>
      <c r="EMT1343" s="1"/>
      <c r="EMU1343" s="1"/>
      <c r="EMV1343" s="1"/>
      <c r="EMW1343" s="1"/>
      <c r="EMX1343" s="1"/>
      <c r="EMY1343" s="1"/>
      <c r="EMZ1343" s="1"/>
      <c r="ENA1343" s="1"/>
      <c r="ENB1343" s="1"/>
      <c r="ENC1343" s="1"/>
      <c r="END1343" s="1"/>
      <c r="ENE1343" s="1"/>
      <c r="ENF1343" s="1"/>
      <c r="ENG1343" s="1"/>
      <c r="ENH1343" s="1"/>
      <c r="ENI1343" s="1"/>
      <c r="ENJ1343" s="1"/>
      <c r="ENK1343" s="1"/>
      <c r="ENL1343" s="1"/>
      <c r="ENM1343" s="1"/>
      <c r="ENN1343" s="1"/>
      <c r="ENO1343" s="1"/>
      <c r="ENP1343" s="1"/>
      <c r="ENQ1343" s="1"/>
      <c r="ENR1343" s="1"/>
      <c r="ENS1343" s="1"/>
      <c r="ENT1343" s="1"/>
      <c r="ENU1343" s="1"/>
      <c r="ENV1343" s="1"/>
      <c r="ENW1343" s="1"/>
      <c r="ENX1343" s="1"/>
      <c r="ENY1343" s="1"/>
      <c r="ENZ1343" s="1"/>
      <c r="EOA1343" s="1"/>
      <c r="EOB1343" s="1"/>
      <c r="EOC1343" s="1"/>
      <c r="EOD1343" s="1"/>
      <c r="EOE1343" s="1"/>
      <c r="EOF1343" s="1"/>
      <c r="EOG1343" s="1"/>
      <c r="EOH1343" s="1"/>
      <c r="EOI1343" s="1"/>
      <c r="EOJ1343" s="1"/>
      <c r="EOK1343" s="1"/>
      <c r="EOL1343" s="1"/>
      <c r="EOM1343" s="1"/>
      <c r="EON1343" s="1"/>
      <c r="EOO1343" s="1"/>
      <c r="EOP1343" s="1"/>
      <c r="EOQ1343" s="1"/>
      <c r="EOR1343" s="1"/>
      <c r="EOS1343" s="1"/>
      <c r="EOT1343" s="1"/>
      <c r="EOU1343" s="1"/>
      <c r="EOV1343" s="1"/>
      <c r="EOW1343" s="1"/>
      <c r="EOX1343" s="1"/>
      <c r="EOY1343" s="1"/>
      <c r="EOZ1343" s="1"/>
      <c r="EPA1343" s="1"/>
      <c r="EPB1343" s="1"/>
      <c r="EPC1343" s="1"/>
      <c r="EPD1343" s="1"/>
      <c r="EPE1343" s="1"/>
      <c r="EPF1343" s="1"/>
      <c r="EPG1343" s="1"/>
      <c r="EPH1343" s="1"/>
      <c r="EPI1343" s="1"/>
      <c r="EPJ1343" s="1"/>
      <c r="EPK1343" s="1"/>
      <c r="EPL1343" s="1"/>
      <c r="EPM1343" s="1"/>
      <c r="EPN1343" s="1"/>
      <c r="EPO1343" s="1"/>
      <c r="EPP1343" s="1"/>
      <c r="EPQ1343" s="1"/>
      <c r="EPR1343" s="1"/>
      <c r="EPS1343" s="1"/>
      <c r="EPT1343" s="1"/>
      <c r="EPU1343" s="1"/>
      <c r="EPV1343" s="1"/>
      <c r="EPW1343" s="1"/>
      <c r="EPX1343" s="1"/>
      <c r="EPY1343" s="1"/>
      <c r="EPZ1343" s="1"/>
      <c r="EQA1343" s="1"/>
      <c r="EQB1343" s="1"/>
      <c r="EQC1343" s="1"/>
      <c r="EQD1343" s="1"/>
      <c r="EQE1343" s="1"/>
      <c r="EQF1343" s="1"/>
      <c r="EQG1343" s="1"/>
      <c r="EQH1343" s="1"/>
      <c r="EQI1343" s="1"/>
      <c r="EQJ1343" s="1"/>
      <c r="EQK1343" s="1"/>
      <c r="EQL1343" s="1"/>
      <c r="EQM1343" s="1"/>
      <c r="EQN1343" s="1"/>
      <c r="EQO1343" s="1"/>
      <c r="EQP1343" s="1"/>
      <c r="EQQ1343" s="1"/>
      <c r="EQR1343" s="1"/>
      <c r="EQS1343" s="1"/>
      <c r="EQT1343" s="1"/>
      <c r="EQU1343" s="1"/>
      <c r="EQV1343" s="1"/>
      <c r="EQW1343" s="1"/>
      <c r="EQX1343" s="1"/>
      <c r="EQY1343" s="1"/>
      <c r="EQZ1343" s="1"/>
      <c r="ERA1343" s="1"/>
      <c r="ERB1343" s="1"/>
      <c r="ERC1343" s="1"/>
      <c r="ERD1343" s="1"/>
      <c r="ERE1343" s="1"/>
      <c r="ERF1343" s="1"/>
      <c r="ERG1343" s="1"/>
      <c r="ERH1343" s="1"/>
      <c r="ERI1343" s="1"/>
      <c r="ERJ1343" s="1"/>
      <c r="ERK1343" s="1"/>
      <c r="ERL1343" s="1"/>
      <c r="ERM1343" s="1"/>
      <c r="ERN1343" s="1"/>
      <c r="ERO1343" s="1"/>
      <c r="ERP1343" s="1"/>
      <c r="ERQ1343" s="1"/>
      <c r="ERR1343" s="1"/>
      <c r="ERS1343" s="1"/>
      <c r="ERT1343" s="1"/>
      <c r="ERU1343" s="1"/>
      <c r="ERV1343" s="1"/>
      <c r="ERW1343" s="1"/>
      <c r="ERX1343" s="1"/>
      <c r="ERY1343" s="1"/>
      <c r="ERZ1343" s="1"/>
      <c r="ESA1343" s="1"/>
      <c r="ESB1343" s="1"/>
      <c r="ESC1343" s="1"/>
      <c r="ESD1343" s="1"/>
      <c r="ESE1343" s="1"/>
      <c r="ESF1343" s="1"/>
      <c r="ESG1343" s="1"/>
      <c r="ESH1343" s="1"/>
      <c r="ESI1343" s="1"/>
      <c r="ESJ1343" s="1"/>
      <c r="ESK1343" s="1"/>
      <c r="ESL1343" s="1"/>
      <c r="ESM1343" s="1"/>
      <c r="ESN1343" s="1"/>
      <c r="ESO1343" s="1"/>
      <c r="ESP1343" s="1"/>
      <c r="ESQ1343" s="1"/>
      <c r="ESR1343" s="1"/>
      <c r="ESS1343" s="1"/>
      <c r="EST1343" s="1"/>
      <c r="ESU1343" s="1"/>
      <c r="ESV1343" s="1"/>
      <c r="ESW1343" s="1"/>
      <c r="ESX1343" s="1"/>
      <c r="ESY1343" s="1"/>
      <c r="ESZ1343" s="1"/>
      <c r="ETA1343" s="1"/>
      <c r="ETB1343" s="1"/>
      <c r="ETC1343" s="1"/>
      <c r="ETD1343" s="1"/>
      <c r="ETE1343" s="1"/>
      <c r="ETF1343" s="1"/>
      <c r="ETG1343" s="1"/>
      <c r="ETH1343" s="1"/>
      <c r="ETI1343" s="1"/>
      <c r="ETJ1343" s="1"/>
      <c r="ETK1343" s="1"/>
      <c r="ETL1343" s="1"/>
      <c r="ETM1343" s="1"/>
      <c r="ETN1343" s="1"/>
      <c r="ETO1343" s="1"/>
      <c r="ETP1343" s="1"/>
      <c r="ETQ1343" s="1"/>
      <c r="ETR1343" s="1"/>
      <c r="ETS1343" s="1"/>
      <c r="ETT1343" s="1"/>
      <c r="ETU1343" s="1"/>
      <c r="ETV1343" s="1"/>
      <c r="ETW1343" s="1"/>
      <c r="ETX1343" s="1"/>
      <c r="ETY1343" s="1"/>
      <c r="ETZ1343" s="1"/>
      <c r="EUA1343" s="1"/>
      <c r="EUB1343" s="1"/>
      <c r="EUC1343" s="1"/>
      <c r="EUD1343" s="1"/>
      <c r="EUE1343" s="1"/>
      <c r="EUF1343" s="1"/>
      <c r="EUG1343" s="1"/>
      <c r="EUH1343" s="1"/>
      <c r="EUI1343" s="1"/>
      <c r="EUJ1343" s="1"/>
      <c r="EUK1343" s="1"/>
      <c r="EUL1343" s="1"/>
      <c r="EUM1343" s="1"/>
      <c r="EUN1343" s="1"/>
      <c r="EUO1343" s="1"/>
      <c r="EUP1343" s="1"/>
      <c r="EUQ1343" s="1"/>
      <c r="EUR1343" s="1"/>
      <c r="EUS1343" s="1"/>
      <c r="EUT1343" s="1"/>
      <c r="EUU1343" s="1"/>
      <c r="EUV1343" s="1"/>
      <c r="EUW1343" s="1"/>
      <c r="EUX1343" s="1"/>
      <c r="EUY1343" s="1"/>
      <c r="EUZ1343" s="1"/>
      <c r="EVA1343" s="1"/>
      <c r="EVB1343" s="1"/>
      <c r="EVC1343" s="1"/>
      <c r="EVD1343" s="1"/>
      <c r="EVE1343" s="1"/>
      <c r="EVF1343" s="1"/>
      <c r="EVG1343" s="1"/>
      <c r="EVH1343" s="1"/>
      <c r="EVI1343" s="1"/>
      <c r="EVJ1343" s="1"/>
      <c r="EVK1343" s="1"/>
      <c r="EVL1343" s="1"/>
      <c r="EVM1343" s="1"/>
      <c r="EVN1343" s="1"/>
      <c r="EVO1343" s="1"/>
      <c r="EVP1343" s="1"/>
      <c r="EVQ1343" s="1"/>
      <c r="EVR1343" s="1"/>
      <c r="EVS1343" s="1"/>
      <c r="EVT1343" s="1"/>
      <c r="EVU1343" s="1"/>
      <c r="EVV1343" s="1"/>
      <c r="EVW1343" s="1"/>
      <c r="EVX1343" s="1"/>
      <c r="EVY1343" s="1"/>
      <c r="EVZ1343" s="1"/>
      <c r="EWA1343" s="1"/>
      <c r="EWB1343" s="1"/>
      <c r="EWC1343" s="1"/>
      <c r="EWD1343" s="1"/>
      <c r="EWE1343" s="1"/>
      <c r="EWF1343" s="1"/>
      <c r="EWG1343" s="1"/>
      <c r="EWH1343" s="1"/>
      <c r="EWI1343" s="1"/>
      <c r="EWJ1343" s="1"/>
      <c r="EWK1343" s="1"/>
      <c r="EWL1343" s="1"/>
      <c r="EWM1343" s="1"/>
      <c r="EWN1343" s="1"/>
      <c r="EWO1343" s="1"/>
      <c r="EWP1343" s="1"/>
      <c r="EWQ1343" s="1"/>
      <c r="EWR1343" s="1"/>
      <c r="EWS1343" s="1"/>
      <c r="EWT1343" s="1"/>
      <c r="EWU1343" s="1"/>
      <c r="EWV1343" s="1"/>
      <c r="EWW1343" s="1"/>
      <c r="EWX1343" s="1"/>
      <c r="EWY1343" s="1"/>
      <c r="EWZ1343" s="1"/>
      <c r="EXA1343" s="1"/>
      <c r="EXB1343" s="1"/>
      <c r="EXC1343" s="1"/>
      <c r="EXD1343" s="1"/>
      <c r="EXE1343" s="1"/>
      <c r="EXF1343" s="1"/>
      <c r="EXG1343" s="1"/>
      <c r="EXH1343" s="1"/>
      <c r="EXI1343" s="1"/>
      <c r="EXJ1343" s="1"/>
      <c r="EXK1343" s="1"/>
      <c r="EXL1343" s="1"/>
      <c r="EXM1343" s="1"/>
      <c r="EXN1343" s="1"/>
      <c r="EXO1343" s="1"/>
      <c r="EXP1343" s="1"/>
      <c r="EXQ1343" s="1"/>
      <c r="EXR1343" s="1"/>
      <c r="EXS1343" s="1"/>
      <c r="EXT1343" s="1"/>
      <c r="EXU1343" s="1"/>
      <c r="EXV1343" s="1"/>
      <c r="EXW1343" s="1"/>
      <c r="EXX1343" s="1"/>
      <c r="EXY1343" s="1"/>
      <c r="EXZ1343" s="1"/>
      <c r="EYA1343" s="1"/>
      <c r="EYB1343" s="1"/>
      <c r="EYC1343" s="1"/>
      <c r="EYD1343" s="1"/>
      <c r="EYE1343" s="1"/>
      <c r="EYF1343" s="1"/>
      <c r="EYG1343" s="1"/>
      <c r="EYH1343" s="1"/>
      <c r="EYI1343" s="1"/>
      <c r="EYJ1343" s="1"/>
      <c r="EYK1343" s="1"/>
      <c r="EYL1343" s="1"/>
      <c r="EYM1343" s="1"/>
      <c r="EYN1343" s="1"/>
      <c r="EYO1343" s="1"/>
      <c r="EYP1343" s="1"/>
      <c r="EYQ1343" s="1"/>
      <c r="EYR1343" s="1"/>
      <c r="EYS1343" s="1"/>
      <c r="EYT1343" s="1"/>
      <c r="EYU1343" s="1"/>
      <c r="EYV1343" s="1"/>
      <c r="EYW1343" s="1"/>
      <c r="EYX1343" s="1"/>
      <c r="EYY1343" s="1"/>
      <c r="EYZ1343" s="1"/>
      <c r="EZA1343" s="1"/>
      <c r="EZB1343" s="1"/>
      <c r="EZC1343" s="1"/>
      <c r="EZD1343" s="1"/>
      <c r="EZE1343" s="1"/>
      <c r="EZF1343" s="1"/>
      <c r="EZG1343" s="1"/>
      <c r="EZH1343" s="1"/>
      <c r="EZI1343" s="1"/>
      <c r="EZJ1343" s="1"/>
      <c r="EZK1343" s="1"/>
      <c r="EZL1343" s="1"/>
      <c r="EZM1343" s="1"/>
      <c r="EZN1343" s="1"/>
      <c r="EZO1343" s="1"/>
      <c r="EZP1343" s="1"/>
      <c r="EZQ1343" s="1"/>
      <c r="EZR1343" s="1"/>
      <c r="EZS1343" s="1"/>
      <c r="EZT1343" s="1"/>
      <c r="EZU1343" s="1"/>
      <c r="EZV1343" s="1"/>
      <c r="EZW1343" s="1"/>
      <c r="EZX1343" s="1"/>
      <c r="EZY1343" s="1"/>
      <c r="EZZ1343" s="1"/>
      <c r="FAA1343" s="1"/>
      <c r="FAB1343" s="1"/>
      <c r="FAC1343" s="1"/>
      <c r="FAD1343" s="1"/>
      <c r="FAE1343" s="1"/>
      <c r="FAF1343" s="1"/>
      <c r="FAG1343" s="1"/>
      <c r="FAH1343" s="1"/>
      <c r="FAI1343" s="1"/>
      <c r="FAJ1343" s="1"/>
      <c r="FAK1343" s="1"/>
      <c r="FAL1343" s="1"/>
      <c r="FAM1343" s="1"/>
      <c r="FAN1343" s="1"/>
      <c r="FAO1343" s="1"/>
      <c r="FAP1343" s="1"/>
      <c r="FAQ1343" s="1"/>
      <c r="FAR1343" s="1"/>
      <c r="FAS1343" s="1"/>
      <c r="FAT1343" s="1"/>
      <c r="FAU1343" s="1"/>
      <c r="FAV1343" s="1"/>
      <c r="FAW1343" s="1"/>
      <c r="FAX1343" s="1"/>
      <c r="FAY1343" s="1"/>
      <c r="FAZ1343" s="1"/>
      <c r="FBA1343" s="1"/>
      <c r="FBB1343" s="1"/>
      <c r="FBC1343" s="1"/>
      <c r="FBD1343" s="1"/>
      <c r="FBE1343" s="1"/>
      <c r="FBF1343" s="1"/>
      <c r="FBG1343" s="1"/>
      <c r="FBH1343" s="1"/>
      <c r="FBI1343" s="1"/>
      <c r="FBJ1343" s="1"/>
      <c r="FBK1343" s="1"/>
      <c r="FBL1343" s="1"/>
      <c r="FBM1343" s="1"/>
      <c r="FBN1343" s="1"/>
      <c r="FBO1343" s="1"/>
      <c r="FBP1343" s="1"/>
      <c r="FBQ1343" s="1"/>
      <c r="FBR1343" s="1"/>
      <c r="FBS1343" s="1"/>
      <c r="FBT1343" s="1"/>
      <c r="FBU1343" s="1"/>
      <c r="FBV1343" s="1"/>
      <c r="FBW1343" s="1"/>
      <c r="FBX1343" s="1"/>
      <c r="FBY1343" s="1"/>
      <c r="FBZ1343" s="1"/>
      <c r="FCA1343" s="1"/>
      <c r="FCB1343" s="1"/>
      <c r="FCC1343" s="1"/>
      <c r="FCD1343" s="1"/>
      <c r="FCE1343" s="1"/>
      <c r="FCF1343" s="1"/>
      <c r="FCG1343" s="1"/>
      <c r="FCH1343" s="1"/>
      <c r="FCI1343" s="1"/>
      <c r="FCJ1343" s="1"/>
      <c r="FCK1343" s="1"/>
      <c r="FCL1343" s="1"/>
      <c r="FCM1343" s="1"/>
      <c r="FCN1343" s="1"/>
      <c r="FCO1343" s="1"/>
      <c r="FCP1343" s="1"/>
      <c r="FCQ1343" s="1"/>
      <c r="FCR1343" s="1"/>
      <c r="FCS1343" s="1"/>
      <c r="FCT1343" s="1"/>
      <c r="FCU1343" s="1"/>
      <c r="FCV1343" s="1"/>
      <c r="FCW1343" s="1"/>
      <c r="FCX1343" s="1"/>
      <c r="FCY1343" s="1"/>
      <c r="FCZ1343" s="1"/>
      <c r="FDA1343" s="1"/>
      <c r="FDB1343" s="1"/>
      <c r="FDC1343" s="1"/>
      <c r="FDD1343" s="1"/>
      <c r="FDE1343" s="1"/>
      <c r="FDF1343" s="1"/>
      <c r="FDG1343" s="1"/>
      <c r="FDH1343" s="1"/>
      <c r="FDI1343" s="1"/>
      <c r="FDJ1343" s="1"/>
      <c r="FDK1343" s="1"/>
      <c r="FDL1343" s="1"/>
      <c r="FDM1343" s="1"/>
      <c r="FDN1343" s="1"/>
      <c r="FDO1343" s="1"/>
      <c r="FDP1343" s="1"/>
      <c r="FDQ1343" s="1"/>
      <c r="FDR1343" s="1"/>
      <c r="FDS1343" s="1"/>
      <c r="FDT1343" s="1"/>
      <c r="FDU1343" s="1"/>
      <c r="FDV1343" s="1"/>
      <c r="FDW1343" s="1"/>
      <c r="FDX1343" s="1"/>
      <c r="FDY1343" s="1"/>
      <c r="FDZ1343" s="1"/>
      <c r="FEA1343" s="1"/>
      <c r="FEB1343" s="1"/>
      <c r="FEC1343" s="1"/>
      <c r="FED1343" s="1"/>
      <c r="FEE1343" s="1"/>
      <c r="FEF1343" s="1"/>
      <c r="FEG1343" s="1"/>
      <c r="FEH1343" s="1"/>
      <c r="FEI1343" s="1"/>
      <c r="FEJ1343" s="1"/>
      <c r="FEK1343" s="1"/>
      <c r="FEL1343" s="1"/>
      <c r="FEM1343" s="1"/>
      <c r="FEN1343" s="1"/>
      <c r="FEO1343" s="1"/>
      <c r="FEP1343" s="1"/>
      <c r="FEQ1343" s="1"/>
      <c r="FER1343" s="1"/>
      <c r="FES1343" s="1"/>
      <c r="FET1343" s="1"/>
      <c r="FEU1343" s="1"/>
      <c r="FEV1343" s="1"/>
      <c r="FEW1343" s="1"/>
      <c r="FEX1343" s="1"/>
      <c r="FEY1343" s="1"/>
      <c r="FEZ1343" s="1"/>
      <c r="FFA1343" s="1"/>
      <c r="FFB1343" s="1"/>
      <c r="FFC1343" s="1"/>
      <c r="FFD1343" s="1"/>
      <c r="FFE1343" s="1"/>
      <c r="FFF1343" s="1"/>
      <c r="FFG1343" s="1"/>
      <c r="FFH1343" s="1"/>
      <c r="FFI1343" s="1"/>
      <c r="FFJ1343" s="1"/>
      <c r="FFK1343" s="1"/>
      <c r="FFL1343" s="1"/>
      <c r="FFM1343" s="1"/>
      <c r="FFN1343" s="1"/>
      <c r="FFO1343" s="1"/>
      <c r="FFP1343" s="1"/>
      <c r="FFQ1343" s="1"/>
      <c r="FFR1343" s="1"/>
      <c r="FFS1343" s="1"/>
      <c r="FFT1343" s="1"/>
      <c r="FFU1343" s="1"/>
      <c r="FFV1343" s="1"/>
      <c r="FFW1343" s="1"/>
      <c r="FFX1343" s="1"/>
      <c r="FFY1343" s="1"/>
      <c r="FFZ1343" s="1"/>
      <c r="FGA1343" s="1"/>
      <c r="FGB1343" s="1"/>
      <c r="FGC1343" s="1"/>
      <c r="FGD1343" s="1"/>
      <c r="FGE1343" s="1"/>
      <c r="FGF1343" s="1"/>
      <c r="FGG1343" s="1"/>
      <c r="FGH1343" s="1"/>
      <c r="FGI1343" s="1"/>
      <c r="FGJ1343" s="1"/>
      <c r="FGK1343" s="1"/>
      <c r="FGL1343" s="1"/>
      <c r="FGM1343" s="1"/>
      <c r="FGN1343" s="1"/>
      <c r="FGO1343" s="1"/>
      <c r="FGP1343" s="1"/>
      <c r="FGQ1343" s="1"/>
      <c r="FGR1343" s="1"/>
      <c r="FGS1343" s="1"/>
      <c r="FGT1343" s="1"/>
      <c r="FGU1343" s="1"/>
      <c r="FGV1343" s="1"/>
      <c r="FGW1343" s="1"/>
      <c r="FGX1343" s="1"/>
      <c r="FGY1343" s="1"/>
      <c r="FGZ1343" s="1"/>
      <c r="FHA1343" s="1"/>
      <c r="FHB1343" s="1"/>
      <c r="FHC1343" s="1"/>
      <c r="FHD1343" s="1"/>
      <c r="FHE1343" s="1"/>
      <c r="FHF1343" s="1"/>
      <c r="FHG1343" s="1"/>
      <c r="FHH1343" s="1"/>
      <c r="FHI1343" s="1"/>
      <c r="FHJ1343" s="1"/>
      <c r="FHK1343" s="1"/>
      <c r="FHL1343" s="1"/>
      <c r="FHM1343" s="1"/>
      <c r="FHN1343" s="1"/>
      <c r="FHO1343" s="1"/>
      <c r="FHP1343" s="1"/>
      <c r="FHQ1343" s="1"/>
      <c r="FHR1343" s="1"/>
      <c r="FHS1343" s="1"/>
      <c r="FHT1343" s="1"/>
      <c r="FHU1343" s="1"/>
      <c r="FHV1343" s="1"/>
      <c r="FHW1343" s="1"/>
      <c r="FHX1343" s="1"/>
      <c r="FHY1343" s="1"/>
      <c r="FHZ1343" s="1"/>
      <c r="FIA1343" s="1"/>
      <c r="FIB1343" s="1"/>
      <c r="FIC1343" s="1"/>
      <c r="FID1343" s="1"/>
      <c r="FIE1343" s="1"/>
      <c r="FIF1343" s="1"/>
      <c r="FIG1343" s="1"/>
      <c r="FIH1343" s="1"/>
      <c r="FII1343" s="1"/>
      <c r="FIJ1343" s="1"/>
      <c r="FIK1343" s="1"/>
      <c r="FIL1343" s="1"/>
      <c r="FIM1343" s="1"/>
      <c r="FIN1343" s="1"/>
      <c r="FIO1343" s="1"/>
      <c r="FIP1343" s="1"/>
      <c r="FIQ1343" s="1"/>
      <c r="FIR1343" s="1"/>
      <c r="FIS1343" s="1"/>
      <c r="FIT1343" s="1"/>
      <c r="FIU1343" s="1"/>
      <c r="FIV1343" s="1"/>
      <c r="FIW1343" s="1"/>
      <c r="FIX1343" s="1"/>
      <c r="FIY1343" s="1"/>
      <c r="FIZ1343" s="1"/>
      <c r="FJA1343" s="1"/>
      <c r="FJB1343" s="1"/>
      <c r="FJC1343" s="1"/>
      <c r="FJD1343" s="1"/>
      <c r="FJE1343" s="1"/>
      <c r="FJF1343" s="1"/>
      <c r="FJG1343" s="1"/>
      <c r="FJH1343" s="1"/>
      <c r="FJI1343" s="1"/>
      <c r="FJJ1343" s="1"/>
      <c r="FJK1343" s="1"/>
      <c r="FJL1343" s="1"/>
      <c r="FJM1343" s="1"/>
      <c r="FJN1343" s="1"/>
      <c r="FJO1343" s="1"/>
      <c r="FJP1343" s="1"/>
      <c r="FJQ1343" s="1"/>
      <c r="FJR1343" s="1"/>
      <c r="FJS1343" s="1"/>
      <c r="FJT1343" s="1"/>
      <c r="FJU1343" s="1"/>
      <c r="FJV1343" s="1"/>
      <c r="FJW1343" s="1"/>
      <c r="FJX1343" s="1"/>
      <c r="FJY1343" s="1"/>
      <c r="FJZ1343" s="1"/>
      <c r="FKA1343" s="1"/>
      <c r="FKB1343" s="1"/>
      <c r="FKC1343" s="1"/>
      <c r="FKD1343" s="1"/>
      <c r="FKE1343" s="1"/>
      <c r="FKF1343" s="1"/>
      <c r="FKG1343" s="1"/>
      <c r="FKH1343" s="1"/>
      <c r="FKI1343" s="1"/>
      <c r="FKJ1343" s="1"/>
      <c r="FKK1343" s="1"/>
      <c r="FKL1343" s="1"/>
      <c r="FKM1343" s="1"/>
      <c r="FKN1343" s="1"/>
      <c r="FKO1343" s="1"/>
      <c r="FKP1343" s="1"/>
      <c r="FKQ1343" s="1"/>
      <c r="FKR1343" s="1"/>
      <c r="FKS1343" s="1"/>
      <c r="FKT1343" s="1"/>
      <c r="FKU1343" s="1"/>
      <c r="FKV1343" s="1"/>
      <c r="FKW1343" s="1"/>
      <c r="FKX1343" s="1"/>
      <c r="FKY1343" s="1"/>
      <c r="FKZ1343" s="1"/>
      <c r="FLA1343" s="1"/>
      <c r="FLB1343" s="1"/>
      <c r="FLC1343" s="1"/>
      <c r="FLD1343" s="1"/>
      <c r="FLE1343" s="1"/>
      <c r="FLF1343" s="1"/>
      <c r="FLG1343" s="1"/>
      <c r="FLH1343" s="1"/>
      <c r="FLI1343" s="1"/>
      <c r="FLJ1343" s="1"/>
      <c r="FLK1343" s="1"/>
      <c r="FLL1343" s="1"/>
      <c r="FLM1343" s="1"/>
      <c r="FLN1343" s="1"/>
      <c r="FLO1343" s="1"/>
      <c r="FLP1343" s="1"/>
      <c r="FLQ1343" s="1"/>
      <c r="FLR1343" s="1"/>
      <c r="FLS1343" s="1"/>
      <c r="FLT1343" s="1"/>
      <c r="FLU1343" s="1"/>
      <c r="FLV1343" s="1"/>
      <c r="FLW1343" s="1"/>
      <c r="FLX1343" s="1"/>
      <c r="FLY1343" s="1"/>
      <c r="FLZ1343" s="1"/>
      <c r="FMA1343" s="1"/>
      <c r="FMB1343" s="1"/>
      <c r="FMC1343" s="1"/>
      <c r="FMD1343" s="1"/>
      <c r="FME1343" s="1"/>
      <c r="FMF1343" s="1"/>
      <c r="FMG1343" s="1"/>
      <c r="FMH1343" s="1"/>
      <c r="FMI1343" s="1"/>
      <c r="FMJ1343" s="1"/>
      <c r="FMK1343" s="1"/>
      <c r="FML1343" s="1"/>
      <c r="FMM1343" s="1"/>
      <c r="FMN1343" s="1"/>
      <c r="FMO1343" s="1"/>
      <c r="FMP1343" s="1"/>
      <c r="FMQ1343" s="1"/>
      <c r="FMR1343" s="1"/>
      <c r="FMS1343" s="1"/>
      <c r="FMT1343" s="1"/>
      <c r="FMU1343" s="1"/>
      <c r="FMV1343" s="1"/>
      <c r="FMW1343" s="1"/>
      <c r="FMX1343" s="1"/>
      <c r="FMY1343" s="1"/>
      <c r="FMZ1343" s="1"/>
      <c r="FNA1343" s="1"/>
      <c r="FNB1343" s="1"/>
      <c r="FNC1343" s="1"/>
      <c r="FND1343" s="1"/>
      <c r="FNE1343" s="1"/>
      <c r="FNF1343" s="1"/>
      <c r="FNG1343" s="1"/>
      <c r="FNH1343" s="1"/>
      <c r="FNI1343" s="1"/>
      <c r="FNJ1343" s="1"/>
      <c r="FNK1343" s="1"/>
      <c r="FNL1343" s="1"/>
      <c r="FNM1343" s="1"/>
      <c r="FNN1343" s="1"/>
      <c r="FNO1343" s="1"/>
      <c r="FNP1343" s="1"/>
      <c r="FNQ1343" s="1"/>
      <c r="FNR1343" s="1"/>
      <c r="FNS1343" s="1"/>
      <c r="FNT1343" s="1"/>
      <c r="FNU1343" s="1"/>
      <c r="FNV1343" s="1"/>
      <c r="FNW1343" s="1"/>
      <c r="FNX1343" s="1"/>
      <c r="FNY1343" s="1"/>
      <c r="FNZ1343" s="1"/>
      <c r="FOA1343" s="1"/>
      <c r="FOB1343" s="1"/>
      <c r="FOC1343" s="1"/>
      <c r="FOD1343" s="1"/>
      <c r="FOE1343" s="1"/>
      <c r="FOF1343" s="1"/>
      <c r="FOG1343" s="1"/>
      <c r="FOH1343" s="1"/>
      <c r="FOI1343" s="1"/>
      <c r="FOJ1343" s="1"/>
      <c r="FOK1343" s="1"/>
      <c r="FOL1343" s="1"/>
      <c r="FOM1343" s="1"/>
      <c r="FON1343" s="1"/>
      <c r="FOO1343" s="1"/>
      <c r="FOP1343" s="1"/>
      <c r="FOQ1343" s="1"/>
      <c r="FOR1343" s="1"/>
      <c r="FOS1343" s="1"/>
      <c r="FOT1343" s="1"/>
      <c r="FOU1343" s="1"/>
      <c r="FOV1343" s="1"/>
      <c r="FOW1343" s="1"/>
      <c r="FOX1343" s="1"/>
      <c r="FOY1343" s="1"/>
      <c r="FOZ1343" s="1"/>
      <c r="FPA1343" s="1"/>
      <c r="FPB1343" s="1"/>
      <c r="FPC1343" s="1"/>
      <c r="FPD1343" s="1"/>
      <c r="FPE1343" s="1"/>
      <c r="FPF1343" s="1"/>
      <c r="FPG1343" s="1"/>
      <c r="FPH1343" s="1"/>
      <c r="FPI1343" s="1"/>
      <c r="FPJ1343" s="1"/>
      <c r="FPK1343" s="1"/>
      <c r="FPL1343" s="1"/>
      <c r="FPM1343" s="1"/>
      <c r="FPN1343" s="1"/>
      <c r="FPO1343" s="1"/>
      <c r="FPP1343" s="1"/>
      <c r="FPQ1343" s="1"/>
      <c r="FPR1343" s="1"/>
      <c r="FPS1343" s="1"/>
      <c r="FPT1343" s="1"/>
      <c r="FPU1343" s="1"/>
      <c r="FPV1343" s="1"/>
      <c r="FPW1343" s="1"/>
      <c r="FPX1343" s="1"/>
      <c r="FPY1343" s="1"/>
      <c r="FPZ1343" s="1"/>
      <c r="FQA1343" s="1"/>
      <c r="FQB1343" s="1"/>
      <c r="FQC1343" s="1"/>
      <c r="FQD1343" s="1"/>
      <c r="FQE1343" s="1"/>
      <c r="FQF1343" s="1"/>
      <c r="FQG1343" s="1"/>
      <c r="FQH1343" s="1"/>
      <c r="FQI1343" s="1"/>
      <c r="FQJ1343" s="1"/>
      <c r="FQK1343" s="1"/>
      <c r="FQL1343" s="1"/>
      <c r="FQM1343" s="1"/>
      <c r="FQN1343" s="1"/>
      <c r="FQO1343" s="1"/>
      <c r="FQP1343" s="1"/>
      <c r="FQQ1343" s="1"/>
      <c r="FQR1343" s="1"/>
      <c r="FQS1343" s="1"/>
      <c r="FQT1343" s="1"/>
      <c r="FQU1343" s="1"/>
      <c r="FQV1343" s="1"/>
      <c r="FQW1343" s="1"/>
      <c r="FQX1343" s="1"/>
      <c r="FQY1343" s="1"/>
      <c r="FQZ1343" s="1"/>
      <c r="FRA1343" s="1"/>
      <c r="FRB1343" s="1"/>
      <c r="FRC1343" s="1"/>
      <c r="FRD1343" s="1"/>
      <c r="FRE1343" s="1"/>
      <c r="FRF1343" s="1"/>
      <c r="FRG1343" s="1"/>
      <c r="FRH1343" s="1"/>
      <c r="FRI1343" s="1"/>
      <c r="FRJ1343" s="1"/>
      <c r="FRK1343" s="1"/>
      <c r="FRL1343" s="1"/>
      <c r="FRM1343" s="1"/>
      <c r="FRN1343" s="1"/>
      <c r="FRO1343" s="1"/>
      <c r="FRP1343" s="1"/>
      <c r="FRQ1343" s="1"/>
      <c r="FRR1343" s="1"/>
      <c r="FRS1343" s="1"/>
      <c r="FRT1343" s="1"/>
      <c r="FRU1343" s="1"/>
      <c r="FRV1343" s="1"/>
      <c r="FRW1343" s="1"/>
      <c r="FRX1343" s="1"/>
      <c r="FRY1343" s="1"/>
      <c r="FRZ1343" s="1"/>
      <c r="FSA1343" s="1"/>
      <c r="FSB1343" s="1"/>
      <c r="FSC1343" s="1"/>
      <c r="FSD1343" s="1"/>
      <c r="FSE1343" s="1"/>
      <c r="FSF1343" s="1"/>
      <c r="FSG1343" s="1"/>
      <c r="FSH1343" s="1"/>
      <c r="FSI1343" s="1"/>
      <c r="FSJ1343" s="1"/>
      <c r="FSK1343" s="1"/>
      <c r="FSL1343" s="1"/>
      <c r="FSM1343" s="1"/>
      <c r="FSN1343" s="1"/>
      <c r="FSO1343" s="1"/>
      <c r="FSP1343" s="1"/>
      <c r="FSQ1343" s="1"/>
      <c r="FSR1343" s="1"/>
      <c r="FSS1343" s="1"/>
      <c r="FST1343" s="1"/>
      <c r="FSU1343" s="1"/>
      <c r="FSV1343" s="1"/>
      <c r="FSW1343" s="1"/>
      <c r="FSX1343" s="1"/>
      <c r="FSY1343" s="1"/>
      <c r="FSZ1343" s="1"/>
      <c r="FTA1343" s="1"/>
      <c r="FTB1343" s="1"/>
      <c r="FTC1343" s="1"/>
      <c r="FTD1343" s="1"/>
      <c r="FTE1343" s="1"/>
      <c r="FTF1343" s="1"/>
      <c r="FTG1343" s="1"/>
      <c r="FTH1343" s="1"/>
      <c r="FTI1343" s="1"/>
      <c r="FTJ1343" s="1"/>
      <c r="FTK1343" s="1"/>
      <c r="FTL1343" s="1"/>
      <c r="FTM1343" s="1"/>
      <c r="FTN1343" s="1"/>
      <c r="FTO1343" s="1"/>
      <c r="FTP1343" s="1"/>
      <c r="FTQ1343" s="1"/>
      <c r="FTR1343" s="1"/>
      <c r="FTS1343" s="1"/>
      <c r="FTT1343" s="1"/>
      <c r="FTU1343" s="1"/>
      <c r="FTV1343" s="1"/>
      <c r="FTW1343" s="1"/>
      <c r="FTX1343" s="1"/>
      <c r="FTY1343" s="1"/>
      <c r="FTZ1343" s="1"/>
      <c r="FUA1343" s="1"/>
      <c r="FUB1343" s="1"/>
      <c r="FUC1343" s="1"/>
      <c r="FUD1343" s="1"/>
      <c r="FUE1343" s="1"/>
      <c r="FUF1343" s="1"/>
      <c r="FUG1343" s="1"/>
      <c r="FUH1343" s="1"/>
      <c r="FUI1343" s="1"/>
      <c r="FUJ1343" s="1"/>
      <c r="FUK1343" s="1"/>
      <c r="FUL1343" s="1"/>
      <c r="FUM1343" s="1"/>
      <c r="FUN1343" s="1"/>
      <c r="FUO1343" s="1"/>
      <c r="FUP1343" s="1"/>
      <c r="FUQ1343" s="1"/>
      <c r="FUR1343" s="1"/>
      <c r="FUS1343" s="1"/>
      <c r="FUT1343" s="1"/>
      <c r="FUU1343" s="1"/>
      <c r="FUV1343" s="1"/>
      <c r="FUW1343" s="1"/>
      <c r="FUX1343" s="1"/>
      <c r="FUY1343" s="1"/>
      <c r="FUZ1343" s="1"/>
      <c r="FVA1343" s="1"/>
      <c r="FVB1343" s="1"/>
      <c r="FVC1343" s="1"/>
      <c r="FVD1343" s="1"/>
      <c r="FVE1343" s="1"/>
      <c r="FVF1343" s="1"/>
      <c r="FVG1343" s="1"/>
      <c r="FVH1343" s="1"/>
      <c r="FVI1343" s="1"/>
      <c r="FVJ1343" s="1"/>
      <c r="FVK1343" s="1"/>
      <c r="FVL1343" s="1"/>
      <c r="FVM1343" s="1"/>
      <c r="FVN1343" s="1"/>
      <c r="FVO1343" s="1"/>
      <c r="FVP1343" s="1"/>
      <c r="FVQ1343" s="1"/>
      <c r="FVR1343" s="1"/>
      <c r="FVS1343" s="1"/>
      <c r="FVT1343" s="1"/>
      <c r="FVU1343" s="1"/>
      <c r="FVV1343" s="1"/>
      <c r="FVW1343" s="1"/>
      <c r="FVX1343" s="1"/>
      <c r="FVY1343" s="1"/>
      <c r="FVZ1343" s="1"/>
      <c r="FWA1343" s="1"/>
      <c r="FWB1343" s="1"/>
      <c r="FWC1343" s="1"/>
      <c r="FWD1343" s="1"/>
      <c r="FWE1343" s="1"/>
      <c r="FWF1343" s="1"/>
      <c r="FWG1343" s="1"/>
      <c r="FWH1343" s="1"/>
      <c r="FWI1343" s="1"/>
      <c r="FWJ1343" s="1"/>
      <c r="FWK1343" s="1"/>
      <c r="FWL1343" s="1"/>
      <c r="FWM1343" s="1"/>
      <c r="FWN1343" s="1"/>
      <c r="FWO1343" s="1"/>
      <c r="FWP1343" s="1"/>
      <c r="FWQ1343" s="1"/>
      <c r="FWR1343" s="1"/>
      <c r="FWS1343" s="1"/>
      <c r="FWT1343" s="1"/>
      <c r="FWU1343" s="1"/>
      <c r="FWV1343" s="1"/>
      <c r="FWW1343" s="1"/>
      <c r="FWX1343" s="1"/>
      <c r="FWY1343" s="1"/>
      <c r="FWZ1343" s="1"/>
      <c r="FXA1343" s="1"/>
      <c r="FXB1343" s="1"/>
      <c r="FXC1343" s="1"/>
      <c r="FXD1343" s="1"/>
      <c r="FXE1343" s="1"/>
      <c r="FXF1343" s="1"/>
      <c r="FXG1343" s="1"/>
      <c r="FXH1343" s="1"/>
      <c r="FXI1343" s="1"/>
      <c r="FXJ1343" s="1"/>
      <c r="FXK1343" s="1"/>
      <c r="FXL1343" s="1"/>
      <c r="FXM1343" s="1"/>
      <c r="FXN1343" s="1"/>
      <c r="FXO1343" s="1"/>
      <c r="FXP1343" s="1"/>
      <c r="FXQ1343" s="1"/>
      <c r="FXR1343" s="1"/>
      <c r="FXS1343" s="1"/>
      <c r="FXT1343" s="1"/>
      <c r="FXU1343" s="1"/>
      <c r="FXV1343" s="1"/>
      <c r="FXW1343" s="1"/>
      <c r="FXX1343" s="1"/>
      <c r="FXY1343" s="1"/>
      <c r="FXZ1343" s="1"/>
      <c r="FYA1343" s="1"/>
      <c r="FYB1343" s="1"/>
      <c r="FYC1343" s="1"/>
      <c r="FYD1343" s="1"/>
      <c r="FYE1343" s="1"/>
      <c r="FYF1343" s="1"/>
      <c r="FYG1343" s="1"/>
      <c r="FYH1343" s="1"/>
      <c r="FYI1343" s="1"/>
      <c r="FYJ1343" s="1"/>
      <c r="FYK1343" s="1"/>
      <c r="FYL1343" s="1"/>
      <c r="FYM1343" s="1"/>
      <c r="FYN1343" s="1"/>
      <c r="FYO1343" s="1"/>
      <c r="FYP1343" s="1"/>
      <c r="FYQ1343" s="1"/>
      <c r="FYR1343" s="1"/>
      <c r="FYS1343" s="1"/>
      <c r="FYT1343" s="1"/>
      <c r="FYU1343" s="1"/>
      <c r="FYV1343" s="1"/>
      <c r="FYW1343" s="1"/>
      <c r="FYX1343" s="1"/>
      <c r="FYY1343" s="1"/>
      <c r="FYZ1343" s="1"/>
      <c r="FZA1343" s="1"/>
      <c r="FZB1343" s="1"/>
      <c r="FZC1343" s="1"/>
      <c r="FZD1343" s="1"/>
      <c r="FZE1343" s="1"/>
      <c r="FZF1343" s="1"/>
      <c r="FZG1343" s="1"/>
      <c r="FZH1343" s="1"/>
      <c r="FZI1343" s="1"/>
      <c r="FZJ1343" s="1"/>
      <c r="FZK1343" s="1"/>
      <c r="FZL1343" s="1"/>
      <c r="FZM1343" s="1"/>
      <c r="FZN1343" s="1"/>
      <c r="FZO1343" s="1"/>
      <c r="FZP1343" s="1"/>
      <c r="FZQ1343" s="1"/>
      <c r="FZR1343" s="1"/>
      <c r="FZS1343" s="1"/>
      <c r="FZT1343" s="1"/>
      <c r="FZU1343" s="1"/>
      <c r="FZV1343" s="1"/>
      <c r="FZW1343" s="1"/>
      <c r="FZX1343" s="1"/>
      <c r="FZY1343" s="1"/>
      <c r="FZZ1343" s="1"/>
      <c r="GAA1343" s="1"/>
      <c r="GAB1343" s="1"/>
      <c r="GAC1343" s="1"/>
      <c r="GAD1343" s="1"/>
      <c r="GAE1343" s="1"/>
      <c r="GAF1343" s="1"/>
      <c r="GAG1343" s="1"/>
      <c r="GAH1343" s="1"/>
      <c r="GAI1343" s="1"/>
      <c r="GAJ1343" s="1"/>
      <c r="GAK1343" s="1"/>
      <c r="GAL1343" s="1"/>
      <c r="GAM1343" s="1"/>
      <c r="GAN1343" s="1"/>
      <c r="GAO1343" s="1"/>
      <c r="GAP1343" s="1"/>
      <c r="GAQ1343" s="1"/>
      <c r="GAR1343" s="1"/>
      <c r="GAS1343" s="1"/>
      <c r="GAT1343" s="1"/>
      <c r="GAU1343" s="1"/>
      <c r="GAV1343" s="1"/>
      <c r="GAW1343" s="1"/>
      <c r="GAX1343" s="1"/>
      <c r="GAY1343" s="1"/>
      <c r="GAZ1343" s="1"/>
      <c r="GBA1343" s="1"/>
      <c r="GBB1343" s="1"/>
      <c r="GBC1343" s="1"/>
      <c r="GBD1343" s="1"/>
      <c r="GBE1343" s="1"/>
      <c r="GBF1343" s="1"/>
      <c r="GBG1343" s="1"/>
      <c r="GBH1343" s="1"/>
      <c r="GBI1343" s="1"/>
      <c r="GBJ1343" s="1"/>
      <c r="GBK1343" s="1"/>
      <c r="GBL1343" s="1"/>
      <c r="GBM1343" s="1"/>
      <c r="GBN1343" s="1"/>
      <c r="GBO1343" s="1"/>
      <c r="GBP1343" s="1"/>
      <c r="GBQ1343" s="1"/>
      <c r="GBR1343" s="1"/>
      <c r="GBS1343" s="1"/>
      <c r="GBT1343" s="1"/>
      <c r="GBU1343" s="1"/>
      <c r="GBV1343" s="1"/>
      <c r="GBW1343" s="1"/>
      <c r="GBX1343" s="1"/>
      <c r="GBY1343" s="1"/>
      <c r="GBZ1343" s="1"/>
      <c r="GCA1343" s="1"/>
      <c r="GCB1343" s="1"/>
      <c r="GCC1343" s="1"/>
      <c r="GCD1343" s="1"/>
      <c r="GCE1343" s="1"/>
      <c r="GCF1343" s="1"/>
      <c r="GCG1343" s="1"/>
      <c r="GCH1343" s="1"/>
      <c r="GCI1343" s="1"/>
      <c r="GCJ1343" s="1"/>
      <c r="GCK1343" s="1"/>
      <c r="GCL1343" s="1"/>
      <c r="GCM1343" s="1"/>
      <c r="GCN1343" s="1"/>
      <c r="GCO1343" s="1"/>
      <c r="GCP1343" s="1"/>
      <c r="GCQ1343" s="1"/>
      <c r="GCR1343" s="1"/>
      <c r="GCS1343" s="1"/>
      <c r="GCT1343" s="1"/>
      <c r="GCU1343" s="1"/>
      <c r="GCV1343" s="1"/>
      <c r="GCW1343" s="1"/>
      <c r="GCX1343" s="1"/>
      <c r="GCY1343" s="1"/>
      <c r="GCZ1343" s="1"/>
      <c r="GDA1343" s="1"/>
      <c r="GDB1343" s="1"/>
      <c r="GDC1343" s="1"/>
      <c r="GDD1343" s="1"/>
      <c r="GDE1343" s="1"/>
      <c r="GDF1343" s="1"/>
      <c r="GDG1343" s="1"/>
      <c r="GDH1343" s="1"/>
      <c r="GDI1343" s="1"/>
      <c r="GDJ1343" s="1"/>
      <c r="GDK1343" s="1"/>
      <c r="GDL1343" s="1"/>
      <c r="GDM1343" s="1"/>
      <c r="GDN1343" s="1"/>
      <c r="GDO1343" s="1"/>
      <c r="GDP1343" s="1"/>
      <c r="GDQ1343" s="1"/>
      <c r="GDR1343" s="1"/>
      <c r="GDS1343" s="1"/>
      <c r="GDT1343" s="1"/>
      <c r="GDU1343" s="1"/>
      <c r="GDV1343" s="1"/>
      <c r="GDW1343" s="1"/>
      <c r="GDX1343" s="1"/>
      <c r="GDY1343" s="1"/>
      <c r="GDZ1343" s="1"/>
      <c r="GEA1343" s="1"/>
      <c r="GEB1343" s="1"/>
      <c r="GEC1343" s="1"/>
      <c r="GED1343" s="1"/>
      <c r="GEE1343" s="1"/>
      <c r="GEF1343" s="1"/>
      <c r="GEG1343" s="1"/>
      <c r="GEH1343" s="1"/>
      <c r="GEI1343" s="1"/>
      <c r="GEJ1343" s="1"/>
      <c r="GEK1343" s="1"/>
      <c r="GEL1343" s="1"/>
      <c r="GEM1343" s="1"/>
      <c r="GEN1343" s="1"/>
      <c r="GEO1343" s="1"/>
      <c r="GEP1343" s="1"/>
      <c r="GEQ1343" s="1"/>
      <c r="GER1343" s="1"/>
      <c r="GES1343" s="1"/>
      <c r="GET1343" s="1"/>
      <c r="GEU1343" s="1"/>
      <c r="GEV1343" s="1"/>
      <c r="GEW1343" s="1"/>
      <c r="GEX1343" s="1"/>
      <c r="GEY1343" s="1"/>
      <c r="GEZ1343" s="1"/>
      <c r="GFA1343" s="1"/>
      <c r="GFB1343" s="1"/>
      <c r="GFC1343" s="1"/>
      <c r="GFD1343" s="1"/>
      <c r="GFE1343" s="1"/>
      <c r="GFF1343" s="1"/>
      <c r="GFG1343" s="1"/>
      <c r="GFH1343" s="1"/>
      <c r="GFI1343" s="1"/>
      <c r="GFJ1343" s="1"/>
      <c r="GFK1343" s="1"/>
      <c r="GFL1343" s="1"/>
      <c r="GFM1343" s="1"/>
      <c r="GFN1343" s="1"/>
      <c r="GFO1343" s="1"/>
      <c r="GFP1343" s="1"/>
      <c r="GFQ1343" s="1"/>
      <c r="GFR1343" s="1"/>
      <c r="GFS1343" s="1"/>
      <c r="GFT1343" s="1"/>
      <c r="GFU1343" s="1"/>
      <c r="GFV1343" s="1"/>
      <c r="GFW1343" s="1"/>
      <c r="GFX1343" s="1"/>
      <c r="GFY1343" s="1"/>
      <c r="GFZ1343" s="1"/>
      <c r="GGA1343" s="1"/>
      <c r="GGB1343" s="1"/>
      <c r="GGC1343" s="1"/>
      <c r="GGD1343" s="1"/>
      <c r="GGE1343" s="1"/>
      <c r="GGF1343" s="1"/>
      <c r="GGG1343" s="1"/>
      <c r="GGH1343" s="1"/>
      <c r="GGI1343" s="1"/>
      <c r="GGJ1343" s="1"/>
      <c r="GGK1343" s="1"/>
      <c r="GGL1343" s="1"/>
      <c r="GGM1343" s="1"/>
      <c r="GGN1343" s="1"/>
      <c r="GGO1343" s="1"/>
      <c r="GGP1343" s="1"/>
      <c r="GGQ1343" s="1"/>
      <c r="GGR1343" s="1"/>
      <c r="GGS1343" s="1"/>
      <c r="GGT1343" s="1"/>
      <c r="GGU1343" s="1"/>
      <c r="GGV1343" s="1"/>
      <c r="GGW1343" s="1"/>
      <c r="GGX1343" s="1"/>
      <c r="GGY1343" s="1"/>
      <c r="GGZ1343" s="1"/>
      <c r="GHA1343" s="1"/>
      <c r="GHB1343" s="1"/>
      <c r="GHC1343" s="1"/>
      <c r="GHD1343" s="1"/>
      <c r="GHE1343" s="1"/>
      <c r="GHF1343" s="1"/>
      <c r="GHG1343" s="1"/>
      <c r="GHH1343" s="1"/>
      <c r="GHI1343" s="1"/>
      <c r="GHJ1343" s="1"/>
      <c r="GHK1343" s="1"/>
      <c r="GHL1343" s="1"/>
      <c r="GHM1343" s="1"/>
      <c r="GHN1343" s="1"/>
      <c r="GHO1343" s="1"/>
      <c r="GHP1343" s="1"/>
      <c r="GHQ1343" s="1"/>
      <c r="GHR1343" s="1"/>
      <c r="GHS1343" s="1"/>
      <c r="GHT1343" s="1"/>
      <c r="GHU1343" s="1"/>
      <c r="GHV1343" s="1"/>
      <c r="GHW1343" s="1"/>
      <c r="GHX1343" s="1"/>
      <c r="GHY1343" s="1"/>
      <c r="GHZ1343" s="1"/>
      <c r="GIA1343" s="1"/>
      <c r="GIB1343" s="1"/>
      <c r="GIC1343" s="1"/>
      <c r="GID1343" s="1"/>
      <c r="GIE1343" s="1"/>
      <c r="GIF1343" s="1"/>
      <c r="GIG1343" s="1"/>
      <c r="GIH1343" s="1"/>
      <c r="GII1343" s="1"/>
      <c r="GIJ1343" s="1"/>
      <c r="GIK1343" s="1"/>
      <c r="GIL1343" s="1"/>
      <c r="GIM1343" s="1"/>
      <c r="GIN1343" s="1"/>
      <c r="GIO1343" s="1"/>
      <c r="GIP1343" s="1"/>
      <c r="GIQ1343" s="1"/>
      <c r="GIR1343" s="1"/>
      <c r="GIS1343" s="1"/>
      <c r="GIT1343" s="1"/>
      <c r="GIU1343" s="1"/>
      <c r="GIV1343" s="1"/>
      <c r="GIW1343" s="1"/>
      <c r="GIX1343" s="1"/>
      <c r="GIY1343" s="1"/>
      <c r="GIZ1343" s="1"/>
      <c r="GJA1343" s="1"/>
      <c r="GJB1343" s="1"/>
      <c r="GJC1343" s="1"/>
      <c r="GJD1343" s="1"/>
      <c r="GJE1343" s="1"/>
      <c r="GJF1343" s="1"/>
      <c r="GJG1343" s="1"/>
      <c r="GJH1343" s="1"/>
      <c r="GJI1343" s="1"/>
      <c r="GJJ1343" s="1"/>
      <c r="GJK1343" s="1"/>
      <c r="GJL1343" s="1"/>
      <c r="GJM1343" s="1"/>
      <c r="GJN1343" s="1"/>
      <c r="GJO1343" s="1"/>
      <c r="GJP1343" s="1"/>
      <c r="GJQ1343" s="1"/>
      <c r="GJR1343" s="1"/>
      <c r="GJS1343" s="1"/>
      <c r="GJT1343" s="1"/>
      <c r="GJU1343" s="1"/>
      <c r="GJV1343" s="1"/>
      <c r="GJW1343" s="1"/>
      <c r="GJX1343" s="1"/>
      <c r="GJY1343" s="1"/>
      <c r="GJZ1343" s="1"/>
      <c r="GKA1343" s="1"/>
      <c r="GKB1343" s="1"/>
      <c r="GKC1343" s="1"/>
      <c r="GKD1343" s="1"/>
      <c r="GKE1343" s="1"/>
      <c r="GKF1343" s="1"/>
      <c r="GKG1343" s="1"/>
      <c r="GKH1343" s="1"/>
      <c r="GKI1343" s="1"/>
      <c r="GKJ1343" s="1"/>
      <c r="GKK1343" s="1"/>
      <c r="GKL1343" s="1"/>
      <c r="GKM1343" s="1"/>
      <c r="GKN1343" s="1"/>
      <c r="GKO1343" s="1"/>
      <c r="GKP1343" s="1"/>
      <c r="GKQ1343" s="1"/>
      <c r="GKR1343" s="1"/>
      <c r="GKS1343" s="1"/>
      <c r="GKT1343" s="1"/>
      <c r="GKU1343" s="1"/>
      <c r="GKV1343" s="1"/>
      <c r="GKW1343" s="1"/>
      <c r="GKX1343" s="1"/>
      <c r="GKY1343" s="1"/>
      <c r="GKZ1343" s="1"/>
      <c r="GLA1343" s="1"/>
      <c r="GLB1343" s="1"/>
      <c r="GLC1343" s="1"/>
      <c r="GLD1343" s="1"/>
      <c r="GLE1343" s="1"/>
      <c r="GLF1343" s="1"/>
      <c r="GLG1343" s="1"/>
      <c r="GLH1343" s="1"/>
      <c r="GLI1343" s="1"/>
      <c r="GLJ1343" s="1"/>
      <c r="GLK1343" s="1"/>
      <c r="GLL1343" s="1"/>
      <c r="GLM1343" s="1"/>
      <c r="GLN1343" s="1"/>
      <c r="GLO1343" s="1"/>
      <c r="GLP1343" s="1"/>
      <c r="GLQ1343" s="1"/>
      <c r="GLR1343" s="1"/>
      <c r="GLS1343" s="1"/>
      <c r="GLT1343" s="1"/>
      <c r="GLU1343" s="1"/>
      <c r="GLV1343" s="1"/>
      <c r="GLW1343" s="1"/>
      <c r="GLX1343" s="1"/>
      <c r="GLY1343" s="1"/>
      <c r="GLZ1343" s="1"/>
      <c r="GMA1343" s="1"/>
      <c r="GMB1343" s="1"/>
      <c r="GMC1343" s="1"/>
      <c r="GMD1343" s="1"/>
      <c r="GME1343" s="1"/>
      <c r="GMF1343" s="1"/>
      <c r="GMG1343" s="1"/>
      <c r="GMH1343" s="1"/>
      <c r="GMI1343" s="1"/>
      <c r="GMJ1343" s="1"/>
      <c r="GMK1343" s="1"/>
      <c r="GML1343" s="1"/>
      <c r="GMM1343" s="1"/>
      <c r="GMN1343" s="1"/>
      <c r="GMO1343" s="1"/>
      <c r="GMP1343" s="1"/>
      <c r="GMQ1343" s="1"/>
      <c r="GMR1343" s="1"/>
      <c r="GMS1343" s="1"/>
      <c r="GMT1343" s="1"/>
      <c r="GMU1343" s="1"/>
      <c r="GMV1343" s="1"/>
      <c r="GMW1343" s="1"/>
      <c r="GMX1343" s="1"/>
      <c r="GMY1343" s="1"/>
      <c r="GMZ1343" s="1"/>
      <c r="GNA1343" s="1"/>
      <c r="GNB1343" s="1"/>
      <c r="GNC1343" s="1"/>
      <c r="GND1343" s="1"/>
      <c r="GNE1343" s="1"/>
      <c r="GNF1343" s="1"/>
      <c r="GNG1343" s="1"/>
      <c r="GNH1343" s="1"/>
      <c r="GNI1343" s="1"/>
      <c r="GNJ1343" s="1"/>
      <c r="GNK1343" s="1"/>
      <c r="GNL1343" s="1"/>
      <c r="GNM1343" s="1"/>
      <c r="GNN1343" s="1"/>
      <c r="GNO1343" s="1"/>
      <c r="GNP1343" s="1"/>
      <c r="GNQ1343" s="1"/>
      <c r="GNR1343" s="1"/>
      <c r="GNS1343" s="1"/>
      <c r="GNT1343" s="1"/>
      <c r="GNU1343" s="1"/>
      <c r="GNV1343" s="1"/>
      <c r="GNW1343" s="1"/>
      <c r="GNX1343" s="1"/>
      <c r="GNY1343" s="1"/>
      <c r="GNZ1343" s="1"/>
      <c r="GOA1343" s="1"/>
      <c r="GOB1343" s="1"/>
      <c r="GOC1343" s="1"/>
      <c r="GOD1343" s="1"/>
      <c r="GOE1343" s="1"/>
      <c r="GOF1343" s="1"/>
      <c r="GOG1343" s="1"/>
      <c r="GOH1343" s="1"/>
      <c r="GOI1343" s="1"/>
      <c r="GOJ1343" s="1"/>
      <c r="GOK1343" s="1"/>
      <c r="GOL1343" s="1"/>
      <c r="GOM1343" s="1"/>
      <c r="GON1343" s="1"/>
      <c r="GOO1343" s="1"/>
      <c r="GOP1343" s="1"/>
      <c r="GOQ1343" s="1"/>
      <c r="GOR1343" s="1"/>
      <c r="GOS1343" s="1"/>
      <c r="GOT1343" s="1"/>
      <c r="GOU1343" s="1"/>
      <c r="GOV1343" s="1"/>
      <c r="GOW1343" s="1"/>
      <c r="GOX1343" s="1"/>
      <c r="GOY1343" s="1"/>
      <c r="GOZ1343" s="1"/>
      <c r="GPA1343" s="1"/>
      <c r="GPB1343" s="1"/>
      <c r="GPC1343" s="1"/>
      <c r="GPD1343" s="1"/>
      <c r="GPE1343" s="1"/>
      <c r="GPF1343" s="1"/>
      <c r="GPG1343" s="1"/>
      <c r="GPH1343" s="1"/>
      <c r="GPI1343" s="1"/>
      <c r="GPJ1343" s="1"/>
      <c r="GPK1343" s="1"/>
      <c r="GPL1343" s="1"/>
      <c r="GPM1343" s="1"/>
      <c r="GPN1343" s="1"/>
      <c r="GPO1343" s="1"/>
      <c r="GPP1343" s="1"/>
      <c r="GPQ1343" s="1"/>
      <c r="GPR1343" s="1"/>
      <c r="GPS1343" s="1"/>
      <c r="GPT1343" s="1"/>
      <c r="GPU1343" s="1"/>
      <c r="GPV1343" s="1"/>
      <c r="GPW1343" s="1"/>
      <c r="GPX1343" s="1"/>
      <c r="GPY1343" s="1"/>
      <c r="GPZ1343" s="1"/>
      <c r="GQA1343" s="1"/>
      <c r="GQB1343" s="1"/>
      <c r="GQC1343" s="1"/>
      <c r="GQD1343" s="1"/>
      <c r="GQE1343" s="1"/>
      <c r="GQF1343" s="1"/>
      <c r="GQG1343" s="1"/>
      <c r="GQH1343" s="1"/>
      <c r="GQI1343" s="1"/>
      <c r="GQJ1343" s="1"/>
      <c r="GQK1343" s="1"/>
      <c r="GQL1343" s="1"/>
      <c r="GQM1343" s="1"/>
      <c r="GQN1343" s="1"/>
      <c r="GQO1343" s="1"/>
      <c r="GQP1343" s="1"/>
      <c r="GQQ1343" s="1"/>
      <c r="GQR1343" s="1"/>
      <c r="GQS1343" s="1"/>
      <c r="GQT1343" s="1"/>
      <c r="GQU1343" s="1"/>
      <c r="GQV1343" s="1"/>
      <c r="GQW1343" s="1"/>
      <c r="GQX1343" s="1"/>
      <c r="GQY1343" s="1"/>
      <c r="GQZ1343" s="1"/>
      <c r="GRA1343" s="1"/>
      <c r="GRB1343" s="1"/>
      <c r="GRC1343" s="1"/>
      <c r="GRD1343" s="1"/>
      <c r="GRE1343" s="1"/>
      <c r="GRF1343" s="1"/>
      <c r="GRG1343" s="1"/>
      <c r="GRH1343" s="1"/>
      <c r="GRI1343" s="1"/>
      <c r="GRJ1343" s="1"/>
      <c r="GRK1343" s="1"/>
      <c r="GRL1343" s="1"/>
      <c r="GRM1343" s="1"/>
      <c r="GRN1343" s="1"/>
      <c r="GRO1343" s="1"/>
      <c r="GRP1343" s="1"/>
      <c r="GRQ1343" s="1"/>
      <c r="GRR1343" s="1"/>
      <c r="GRS1343" s="1"/>
      <c r="GRT1343" s="1"/>
      <c r="GRU1343" s="1"/>
      <c r="GRV1343" s="1"/>
      <c r="GRW1343" s="1"/>
      <c r="GRX1343" s="1"/>
      <c r="GRY1343" s="1"/>
      <c r="GRZ1343" s="1"/>
      <c r="GSA1343" s="1"/>
      <c r="GSB1343" s="1"/>
      <c r="GSC1343" s="1"/>
      <c r="GSD1343" s="1"/>
      <c r="GSE1343" s="1"/>
      <c r="GSF1343" s="1"/>
      <c r="GSG1343" s="1"/>
      <c r="GSH1343" s="1"/>
      <c r="GSI1343" s="1"/>
      <c r="GSJ1343" s="1"/>
      <c r="GSK1343" s="1"/>
      <c r="GSL1343" s="1"/>
      <c r="GSM1343" s="1"/>
      <c r="GSN1343" s="1"/>
      <c r="GSO1343" s="1"/>
      <c r="GSP1343" s="1"/>
      <c r="GSQ1343" s="1"/>
      <c r="GSR1343" s="1"/>
      <c r="GSS1343" s="1"/>
      <c r="GST1343" s="1"/>
      <c r="GSU1343" s="1"/>
      <c r="GSV1343" s="1"/>
      <c r="GSW1343" s="1"/>
      <c r="GSX1343" s="1"/>
      <c r="GSY1343" s="1"/>
      <c r="GSZ1343" s="1"/>
      <c r="GTA1343" s="1"/>
      <c r="GTB1343" s="1"/>
      <c r="GTC1343" s="1"/>
      <c r="GTD1343" s="1"/>
      <c r="GTE1343" s="1"/>
      <c r="GTF1343" s="1"/>
      <c r="GTG1343" s="1"/>
      <c r="GTH1343" s="1"/>
      <c r="GTI1343" s="1"/>
      <c r="GTJ1343" s="1"/>
      <c r="GTK1343" s="1"/>
      <c r="GTL1343" s="1"/>
      <c r="GTM1343" s="1"/>
      <c r="GTN1343" s="1"/>
      <c r="GTO1343" s="1"/>
      <c r="GTP1343" s="1"/>
      <c r="GTQ1343" s="1"/>
      <c r="GTR1343" s="1"/>
      <c r="GTS1343" s="1"/>
      <c r="GTT1343" s="1"/>
      <c r="GTU1343" s="1"/>
      <c r="GTV1343" s="1"/>
      <c r="GTW1343" s="1"/>
      <c r="GTX1343" s="1"/>
      <c r="GTY1343" s="1"/>
      <c r="GTZ1343" s="1"/>
      <c r="GUA1343" s="1"/>
      <c r="GUB1343" s="1"/>
      <c r="GUC1343" s="1"/>
      <c r="GUD1343" s="1"/>
      <c r="GUE1343" s="1"/>
      <c r="GUF1343" s="1"/>
      <c r="GUG1343" s="1"/>
      <c r="GUH1343" s="1"/>
      <c r="GUI1343" s="1"/>
      <c r="GUJ1343" s="1"/>
      <c r="GUK1343" s="1"/>
      <c r="GUL1343" s="1"/>
      <c r="GUM1343" s="1"/>
      <c r="GUN1343" s="1"/>
      <c r="GUO1343" s="1"/>
      <c r="GUP1343" s="1"/>
      <c r="GUQ1343" s="1"/>
      <c r="GUR1343" s="1"/>
      <c r="GUS1343" s="1"/>
      <c r="GUT1343" s="1"/>
      <c r="GUU1343" s="1"/>
      <c r="GUV1343" s="1"/>
      <c r="GUW1343" s="1"/>
      <c r="GUX1343" s="1"/>
      <c r="GUY1343" s="1"/>
      <c r="GUZ1343" s="1"/>
      <c r="GVA1343" s="1"/>
      <c r="GVB1343" s="1"/>
      <c r="GVC1343" s="1"/>
      <c r="GVD1343" s="1"/>
      <c r="GVE1343" s="1"/>
      <c r="GVF1343" s="1"/>
      <c r="GVG1343" s="1"/>
      <c r="GVH1343" s="1"/>
      <c r="GVI1343" s="1"/>
      <c r="GVJ1343" s="1"/>
      <c r="GVK1343" s="1"/>
      <c r="GVL1343" s="1"/>
      <c r="GVM1343" s="1"/>
      <c r="GVN1343" s="1"/>
      <c r="GVO1343" s="1"/>
      <c r="GVP1343" s="1"/>
      <c r="GVQ1343" s="1"/>
      <c r="GVR1343" s="1"/>
      <c r="GVS1343" s="1"/>
      <c r="GVT1343" s="1"/>
      <c r="GVU1343" s="1"/>
      <c r="GVV1343" s="1"/>
      <c r="GVW1343" s="1"/>
      <c r="GVX1343" s="1"/>
      <c r="GVY1343" s="1"/>
      <c r="GVZ1343" s="1"/>
      <c r="GWA1343" s="1"/>
      <c r="GWB1343" s="1"/>
      <c r="GWC1343" s="1"/>
      <c r="GWD1343" s="1"/>
      <c r="GWE1343" s="1"/>
      <c r="GWF1343" s="1"/>
      <c r="GWG1343" s="1"/>
      <c r="GWH1343" s="1"/>
      <c r="GWI1343" s="1"/>
      <c r="GWJ1343" s="1"/>
      <c r="GWK1343" s="1"/>
      <c r="GWL1343" s="1"/>
      <c r="GWM1343" s="1"/>
      <c r="GWN1343" s="1"/>
      <c r="GWO1343" s="1"/>
      <c r="GWP1343" s="1"/>
      <c r="GWQ1343" s="1"/>
      <c r="GWR1343" s="1"/>
      <c r="GWS1343" s="1"/>
      <c r="GWT1343" s="1"/>
      <c r="GWU1343" s="1"/>
      <c r="GWV1343" s="1"/>
      <c r="GWW1343" s="1"/>
      <c r="GWX1343" s="1"/>
      <c r="GWY1343" s="1"/>
      <c r="GWZ1343" s="1"/>
      <c r="GXA1343" s="1"/>
      <c r="GXB1343" s="1"/>
      <c r="GXC1343" s="1"/>
      <c r="GXD1343" s="1"/>
      <c r="GXE1343" s="1"/>
      <c r="GXF1343" s="1"/>
      <c r="GXG1343" s="1"/>
      <c r="GXH1343" s="1"/>
      <c r="GXI1343" s="1"/>
      <c r="GXJ1343" s="1"/>
      <c r="GXK1343" s="1"/>
      <c r="GXL1343" s="1"/>
      <c r="GXM1343" s="1"/>
      <c r="GXN1343" s="1"/>
      <c r="GXO1343" s="1"/>
      <c r="GXP1343" s="1"/>
      <c r="GXQ1343" s="1"/>
      <c r="GXR1343" s="1"/>
      <c r="GXS1343" s="1"/>
      <c r="GXT1343" s="1"/>
      <c r="GXU1343" s="1"/>
      <c r="GXV1343" s="1"/>
      <c r="GXW1343" s="1"/>
      <c r="GXX1343" s="1"/>
      <c r="GXY1343" s="1"/>
      <c r="GXZ1343" s="1"/>
      <c r="GYA1343" s="1"/>
      <c r="GYB1343" s="1"/>
      <c r="GYC1343" s="1"/>
      <c r="GYD1343" s="1"/>
      <c r="GYE1343" s="1"/>
      <c r="GYF1343" s="1"/>
      <c r="GYG1343" s="1"/>
      <c r="GYH1343" s="1"/>
      <c r="GYI1343" s="1"/>
      <c r="GYJ1343" s="1"/>
      <c r="GYK1343" s="1"/>
      <c r="GYL1343" s="1"/>
      <c r="GYM1343" s="1"/>
      <c r="GYN1343" s="1"/>
      <c r="GYO1343" s="1"/>
      <c r="GYP1343" s="1"/>
      <c r="GYQ1343" s="1"/>
      <c r="GYR1343" s="1"/>
      <c r="GYS1343" s="1"/>
      <c r="GYT1343" s="1"/>
      <c r="GYU1343" s="1"/>
      <c r="GYV1343" s="1"/>
      <c r="GYW1343" s="1"/>
      <c r="GYX1343" s="1"/>
      <c r="GYY1343" s="1"/>
      <c r="GYZ1343" s="1"/>
      <c r="GZA1343" s="1"/>
      <c r="GZB1343" s="1"/>
      <c r="GZC1343" s="1"/>
      <c r="GZD1343" s="1"/>
      <c r="GZE1343" s="1"/>
      <c r="GZF1343" s="1"/>
      <c r="GZG1343" s="1"/>
      <c r="GZH1343" s="1"/>
      <c r="GZI1343" s="1"/>
      <c r="GZJ1343" s="1"/>
      <c r="GZK1343" s="1"/>
      <c r="GZL1343" s="1"/>
      <c r="GZM1343" s="1"/>
      <c r="GZN1343" s="1"/>
      <c r="GZO1343" s="1"/>
      <c r="GZP1343" s="1"/>
      <c r="GZQ1343" s="1"/>
      <c r="GZR1343" s="1"/>
      <c r="GZS1343" s="1"/>
      <c r="GZT1343" s="1"/>
      <c r="GZU1343" s="1"/>
      <c r="GZV1343" s="1"/>
      <c r="GZW1343" s="1"/>
      <c r="GZX1343" s="1"/>
      <c r="GZY1343" s="1"/>
      <c r="GZZ1343" s="1"/>
      <c r="HAA1343" s="1"/>
      <c r="HAB1343" s="1"/>
      <c r="HAC1343" s="1"/>
      <c r="HAD1343" s="1"/>
      <c r="HAE1343" s="1"/>
      <c r="HAF1343" s="1"/>
      <c r="HAG1343" s="1"/>
      <c r="HAH1343" s="1"/>
      <c r="HAI1343" s="1"/>
      <c r="HAJ1343" s="1"/>
      <c r="HAK1343" s="1"/>
      <c r="HAL1343" s="1"/>
      <c r="HAM1343" s="1"/>
      <c r="HAN1343" s="1"/>
      <c r="HAO1343" s="1"/>
      <c r="HAP1343" s="1"/>
      <c r="HAQ1343" s="1"/>
      <c r="HAR1343" s="1"/>
      <c r="HAS1343" s="1"/>
      <c r="HAT1343" s="1"/>
      <c r="HAU1343" s="1"/>
      <c r="HAV1343" s="1"/>
      <c r="HAW1343" s="1"/>
      <c r="HAX1343" s="1"/>
      <c r="HAY1343" s="1"/>
      <c r="HAZ1343" s="1"/>
      <c r="HBA1343" s="1"/>
      <c r="HBB1343" s="1"/>
      <c r="HBC1343" s="1"/>
      <c r="HBD1343" s="1"/>
      <c r="HBE1343" s="1"/>
      <c r="HBF1343" s="1"/>
      <c r="HBG1343" s="1"/>
      <c r="HBH1343" s="1"/>
      <c r="HBI1343" s="1"/>
      <c r="HBJ1343" s="1"/>
      <c r="HBK1343" s="1"/>
      <c r="HBL1343" s="1"/>
      <c r="HBM1343" s="1"/>
      <c r="HBN1343" s="1"/>
      <c r="HBO1343" s="1"/>
      <c r="HBP1343" s="1"/>
      <c r="HBQ1343" s="1"/>
      <c r="HBR1343" s="1"/>
      <c r="HBS1343" s="1"/>
      <c r="HBT1343" s="1"/>
      <c r="HBU1343" s="1"/>
      <c r="HBV1343" s="1"/>
      <c r="HBW1343" s="1"/>
      <c r="HBX1343" s="1"/>
      <c r="HBY1343" s="1"/>
      <c r="HBZ1343" s="1"/>
      <c r="HCA1343" s="1"/>
      <c r="HCB1343" s="1"/>
      <c r="HCC1343" s="1"/>
      <c r="HCD1343" s="1"/>
      <c r="HCE1343" s="1"/>
      <c r="HCF1343" s="1"/>
      <c r="HCG1343" s="1"/>
      <c r="HCH1343" s="1"/>
      <c r="HCI1343" s="1"/>
      <c r="HCJ1343" s="1"/>
      <c r="HCK1343" s="1"/>
      <c r="HCL1343" s="1"/>
      <c r="HCM1343" s="1"/>
      <c r="HCN1343" s="1"/>
      <c r="HCO1343" s="1"/>
      <c r="HCP1343" s="1"/>
      <c r="HCQ1343" s="1"/>
      <c r="HCR1343" s="1"/>
      <c r="HCS1343" s="1"/>
      <c r="HCT1343" s="1"/>
      <c r="HCU1343" s="1"/>
      <c r="HCV1343" s="1"/>
      <c r="HCW1343" s="1"/>
      <c r="HCX1343" s="1"/>
      <c r="HCY1343" s="1"/>
      <c r="HCZ1343" s="1"/>
      <c r="HDA1343" s="1"/>
      <c r="HDB1343" s="1"/>
      <c r="HDC1343" s="1"/>
      <c r="HDD1343" s="1"/>
      <c r="HDE1343" s="1"/>
      <c r="HDF1343" s="1"/>
      <c r="HDG1343" s="1"/>
      <c r="HDH1343" s="1"/>
      <c r="HDI1343" s="1"/>
      <c r="HDJ1343" s="1"/>
      <c r="HDK1343" s="1"/>
      <c r="HDL1343" s="1"/>
      <c r="HDM1343" s="1"/>
      <c r="HDN1343" s="1"/>
      <c r="HDO1343" s="1"/>
      <c r="HDP1343" s="1"/>
      <c r="HDQ1343" s="1"/>
      <c r="HDR1343" s="1"/>
      <c r="HDS1343" s="1"/>
      <c r="HDT1343" s="1"/>
      <c r="HDU1343" s="1"/>
      <c r="HDV1343" s="1"/>
      <c r="HDW1343" s="1"/>
      <c r="HDX1343" s="1"/>
      <c r="HDY1343" s="1"/>
      <c r="HDZ1343" s="1"/>
      <c r="HEA1343" s="1"/>
      <c r="HEB1343" s="1"/>
      <c r="HEC1343" s="1"/>
      <c r="HED1343" s="1"/>
      <c r="HEE1343" s="1"/>
      <c r="HEF1343" s="1"/>
      <c r="HEG1343" s="1"/>
      <c r="HEH1343" s="1"/>
      <c r="HEI1343" s="1"/>
      <c r="HEJ1343" s="1"/>
      <c r="HEK1343" s="1"/>
      <c r="HEL1343" s="1"/>
      <c r="HEM1343" s="1"/>
      <c r="HEN1343" s="1"/>
      <c r="HEO1343" s="1"/>
      <c r="HEP1343" s="1"/>
      <c r="HEQ1343" s="1"/>
      <c r="HER1343" s="1"/>
      <c r="HES1343" s="1"/>
      <c r="HET1343" s="1"/>
      <c r="HEU1343" s="1"/>
      <c r="HEV1343" s="1"/>
      <c r="HEW1343" s="1"/>
      <c r="HEX1343" s="1"/>
      <c r="HEY1343" s="1"/>
      <c r="HEZ1343" s="1"/>
      <c r="HFA1343" s="1"/>
      <c r="HFB1343" s="1"/>
      <c r="HFC1343" s="1"/>
      <c r="HFD1343" s="1"/>
      <c r="HFE1343" s="1"/>
      <c r="HFF1343" s="1"/>
      <c r="HFG1343" s="1"/>
      <c r="HFH1343" s="1"/>
      <c r="HFI1343" s="1"/>
      <c r="HFJ1343" s="1"/>
      <c r="HFK1343" s="1"/>
      <c r="HFL1343" s="1"/>
      <c r="HFM1343" s="1"/>
      <c r="HFN1343" s="1"/>
      <c r="HFO1343" s="1"/>
      <c r="HFP1343" s="1"/>
      <c r="HFQ1343" s="1"/>
      <c r="HFR1343" s="1"/>
      <c r="HFS1343" s="1"/>
      <c r="HFT1343" s="1"/>
      <c r="HFU1343" s="1"/>
      <c r="HFV1343" s="1"/>
      <c r="HFW1343" s="1"/>
      <c r="HFX1343" s="1"/>
      <c r="HFY1343" s="1"/>
      <c r="HFZ1343" s="1"/>
      <c r="HGA1343" s="1"/>
      <c r="HGB1343" s="1"/>
      <c r="HGC1343" s="1"/>
      <c r="HGD1343" s="1"/>
      <c r="HGE1343" s="1"/>
      <c r="HGF1343" s="1"/>
      <c r="HGG1343" s="1"/>
      <c r="HGH1343" s="1"/>
      <c r="HGI1343" s="1"/>
      <c r="HGJ1343" s="1"/>
      <c r="HGK1343" s="1"/>
      <c r="HGL1343" s="1"/>
      <c r="HGM1343" s="1"/>
      <c r="HGN1343" s="1"/>
      <c r="HGO1343" s="1"/>
      <c r="HGP1343" s="1"/>
      <c r="HGQ1343" s="1"/>
      <c r="HGR1343" s="1"/>
      <c r="HGS1343" s="1"/>
      <c r="HGT1343" s="1"/>
      <c r="HGU1343" s="1"/>
      <c r="HGV1343" s="1"/>
      <c r="HGW1343" s="1"/>
      <c r="HGX1343" s="1"/>
      <c r="HGY1343" s="1"/>
      <c r="HGZ1343" s="1"/>
      <c r="HHA1343" s="1"/>
      <c r="HHB1343" s="1"/>
      <c r="HHC1343" s="1"/>
      <c r="HHD1343" s="1"/>
      <c r="HHE1343" s="1"/>
      <c r="HHF1343" s="1"/>
      <c r="HHG1343" s="1"/>
      <c r="HHH1343" s="1"/>
      <c r="HHI1343" s="1"/>
      <c r="HHJ1343" s="1"/>
      <c r="HHK1343" s="1"/>
      <c r="HHL1343" s="1"/>
      <c r="HHM1343" s="1"/>
      <c r="HHN1343" s="1"/>
      <c r="HHO1343" s="1"/>
      <c r="HHP1343" s="1"/>
      <c r="HHQ1343" s="1"/>
      <c r="HHR1343" s="1"/>
      <c r="HHS1343" s="1"/>
      <c r="HHT1343" s="1"/>
      <c r="HHU1343" s="1"/>
      <c r="HHV1343" s="1"/>
      <c r="HHW1343" s="1"/>
      <c r="HHX1343" s="1"/>
      <c r="HHY1343" s="1"/>
      <c r="HHZ1343" s="1"/>
      <c r="HIA1343" s="1"/>
      <c r="HIB1343" s="1"/>
      <c r="HIC1343" s="1"/>
      <c r="HID1343" s="1"/>
      <c r="HIE1343" s="1"/>
      <c r="HIF1343" s="1"/>
      <c r="HIG1343" s="1"/>
      <c r="HIH1343" s="1"/>
      <c r="HII1343" s="1"/>
      <c r="HIJ1343" s="1"/>
      <c r="HIK1343" s="1"/>
      <c r="HIL1343" s="1"/>
      <c r="HIM1343" s="1"/>
      <c r="HIN1343" s="1"/>
      <c r="HIO1343" s="1"/>
      <c r="HIP1343" s="1"/>
      <c r="HIQ1343" s="1"/>
      <c r="HIR1343" s="1"/>
      <c r="HIS1343" s="1"/>
      <c r="HIT1343" s="1"/>
      <c r="HIU1343" s="1"/>
      <c r="HIV1343" s="1"/>
      <c r="HIW1343" s="1"/>
      <c r="HIX1343" s="1"/>
      <c r="HIY1343" s="1"/>
      <c r="HIZ1343" s="1"/>
      <c r="HJA1343" s="1"/>
      <c r="HJB1343" s="1"/>
      <c r="HJC1343" s="1"/>
      <c r="HJD1343" s="1"/>
      <c r="HJE1343" s="1"/>
      <c r="HJF1343" s="1"/>
      <c r="HJG1343" s="1"/>
      <c r="HJH1343" s="1"/>
      <c r="HJI1343" s="1"/>
      <c r="HJJ1343" s="1"/>
      <c r="HJK1343" s="1"/>
      <c r="HJL1343" s="1"/>
      <c r="HJM1343" s="1"/>
      <c r="HJN1343" s="1"/>
      <c r="HJO1343" s="1"/>
      <c r="HJP1343" s="1"/>
      <c r="HJQ1343" s="1"/>
      <c r="HJR1343" s="1"/>
      <c r="HJS1343" s="1"/>
      <c r="HJT1343" s="1"/>
      <c r="HJU1343" s="1"/>
      <c r="HJV1343" s="1"/>
      <c r="HJW1343" s="1"/>
      <c r="HJX1343" s="1"/>
      <c r="HJY1343" s="1"/>
      <c r="HJZ1343" s="1"/>
      <c r="HKA1343" s="1"/>
      <c r="HKB1343" s="1"/>
      <c r="HKC1343" s="1"/>
      <c r="HKD1343" s="1"/>
      <c r="HKE1343" s="1"/>
      <c r="HKF1343" s="1"/>
      <c r="HKG1343" s="1"/>
      <c r="HKH1343" s="1"/>
      <c r="HKI1343" s="1"/>
      <c r="HKJ1343" s="1"/>
      <c r="HKK1343" s="1"/>
      <c r="HKL1343" s="1"/>
      <c r="HKM1343" s="1"/>
      <c r="HKN1343" s="1"/>
      <c r="HKO1343" s="1"/>
      <c r="HKP1343" s="1"/>
      <c r="HKQ1343" s="1"/>
      <c r="HKR1343" s="1"/>
      <c r="HKS1343" s="1"/>
      <c r="HKT1343" s="1"/>
      <c r="HKU1343" s="1"/>
      <c r="HKV1343" s="1"/>
      <c r="HKW1343" s="1"/>
      <c r="HKX1343" s="1"/>
      <c r="HKY1343" s="1"/>
      <c r="HKZ1343" s="1"/>
      <c r="HLA1343" s="1"/>
      <c r="HLB1343" s="1"/>
      <c r="HLC1343" s="1"/>
      <c r="HLD1343" s="1"/>
      <c r="HLE1343" s="1"/>
      <c r="HLF1343" s="1"/>
      <c r="HLG1343" s="1"/>
      <c r="HLH1343" s="1"/>
      <c r="HLI1343" s="1"/>
      <c r="HLJ1343" s="1"/>
      <c r="HLK1343" s="1"/>
      <c r="HLL1343" s="1"/>
      <c r="HLM1343" s="1"/>
      <c r="HLN1343" s="1"/>
      <c r="HLO1343" s="1"/>
      <c r="HLP1343" s="1"/>
      <c r="HLQ1343" s="1"/>
      <c r="HLR1343" s="1"/>
      <c r="HLS1343" s="1"/>
      <c r="HLT1343" s="1"/>
      <c r="HLU1343" s="1"/>
      <c r="HLV1343" s="1"/>
      <c r="HLW1343" s="1"/>
      <c r="HLX1343" s="1"/>
      <c r="HLY1343" s="1"/>
      <c r="HLZ1343" s="1"/>
      <c r="HMA1343" s="1"/>
      <c r="HMB1343" s="1"/>
      <c r="HMC1343" s="1"/>
      <c r="HMD1343" s="1"/>
      <c r="HME1343" s="1"/>
      <c r="HMF1343" s="1"/>
      <c r="HMG1343" s="1"/>
      <c r="HMH1343" s="1"/>
      <c r="HMI1343" s="1"/>
      <c r="HMJ1343" s="1"/>
      <c r="HMK1343" s="1"/>
      <c r="HML1343" s="1"/>
      <c r="HMM1343" s="1"/>
      <c r="HMN1343" s="1"/>
      <c r="HMO1343" s="1"/>
      <c r="HMP1343" s="1"/>
      <c r="HMQ1343" s="1"/>
      <c r="HMR1343" s="1"/>
      <c r="HMS1343" s="1"/>
      <c r="HMT1343" s="1"/>
      <c r="HMU1343" s="1"/>
      <c r="HMV1343" s="1"/>
      <c r="HMW1343" s="1"/>
      <c r="HMX1343" s="1"/>
      <c r="HMY1343" s="1"/>
      <c r="HMZ1343" s="1"/>
      <c r="HNA1343" s="1"/>
      <c r="HNB1343" s="1"/>
      <c r="HNC1343" s="1"/>
      <c r="HND1343" s="1"/>
      <c r="HNE1343" s="1"/>
      <c r="HNF1343" s="1"/>
      <c r="HNG1343" s="1"/>
      <c r="HNH1343" s="1"/>
      <c r="HNI1343" s="1"/>
      <c r="HNJ1343" s="1"/>
      <c r="HNK1343" s="1"/>
      <c r="HNL1343" s="1"/>
      <c r="HNM1343" s="1"/>
      <c r="HNN1343" s="1"/>
      <c r="HNO1343" s="1"/>
      <c r="HNP1343" s="1"/>
      <c r="HNQ1343" s="1"/>
      <c r="HNR1343" s="1"/>
      <c r="HNS1343" s="1"/>
      <c r="HNT1343" s="1"/>
      <c r="HNU1343" s="1"/>
      <c r="HNV1343" s="1"/>
      <c r="HNW1343" s="1"/>
      <c r="HNX1343" s="1"/>
      <c r="HNY1343" s="1"/>
      <c r="HNZ1343" s="1"/>
      <c r="HOA1343" s="1"/>
      <c r="HOB1343" s="1"/>
      <c r="HOC1343" s="1"/>
      <c r="HOD1343" s="1"/>
      <c r="HOE1343" s="1"/>
      <c r="HOF1343" s="1"/>
      <c r="HOG1343" s="1"/>
      <c r="HOH1343" s="1"/>
      <c r="HOI1343" s="1"/>
      <c r="HOJ1343" s="1"/>
      <c r="HOK1343" s="1"/>
      <c r="HOL1343" s="1"/>
      <c r="HOM1343" s="1"/>
      <c r="HON1343" s="1"/>
      <c r="HOO1343" s="1"/>
      <c r="HOP1343" s="1"/>
      <c r="HOQ1343" s="1"/>
      <c r="HOR1343" s="1"/>
      <c r="HOS1343" s="1"/>
      <c r="HOT1343" s="1"/>
      <c r="HOU1343" s="1"/>
      <c r="HOV1343" s="1"/>
      <c r="HOW1343" s="1"/>
      <c r="HOX1343" s="1"/>
      <c r="HOY1343" s="1"/>
      <c r="HOZ1343" s="1"/>
      <c r="HPA1343" s="1"/>
      <c r="HPB1343" s="1"/>
      <c r="HPC1343" s="1"/>
      <c r="HPD1343" s="1"/>
      <c r="HPE1343" s="1"/>
      <c r="HPF1343" s="1"/>
      <c r="HPG1343" s="1"/>
      <c r="HPH1343" s="1"/>
      <c r="HPI1343" s="1"/>
      <c r="HPJ1343" s="1"/>
      <c r="HPK1343" s="1"/>
      <c r="HPL1343" s="1"/>
      <c r="HPM1343" s="1"/>
      <c r="HPN1343" s="1"/>
      <c r="HPO1343" s="1"/>
      <c r="HPP1343" s="1"/>
      <c r="HPQ1343" s="1"/>
      <c r="HPR1343" s="1"/>
      <c r="HPS1343" s="1"/>
      <c r="HPT1343" s="1"/>
      <c r="HPU1343" s="1"/>
      <c r="HPV1343" s="1"/>
      <c r="HPW1343" s="1"/>
      <c r="HPX1343" s="1"/>
      <c r="HPY1343" s="1"/>
      <c r="HPZ1343" s="1"/>
      <c r="HQA1343" s="1"/>
      <c r="HQB1343" s="1"/>
      <c r="HQC1343" s="1"/>
      <c r="HQD1343" s="1"/>
      <c r="HQE1343" s="1"/>
      <c r="HQF1343" s="1"/>
      <c r="HQG1343" s="1"/>
      <c r="HQH1343" s="1"/>
      <c r="HQI1343" s="1"/>
      <c r="HQJ1343" s="1"/>
      <c r="HQK1343" s="1"/>
      <c r="HQL1343" s="1"/>
      <c r="HQM1343" s="1"/>
      <c r="HQN1343" s="1"/>
      <c r="HQO1343" s="1"/>
      <c r="HQP1343" s="1"/>
      <c r="HQQ1343" s="1"/>
      <c r="HQR1343" s="1"/>
      <c r="HQS1343" s="1"/>
      <c r="HQT1343" s="1"/>
      <c r="HQU1343" s="1"/>
      <c r="HQV1343" s="1"/>
      <c r="HQW1343" s="1"/>
      <c r="HQX1343" s="1"/>
      <c r="HQY1343" s="1"/>
      <c r="HQZ1343" s="1"/>
      <c r="HRA1343" s="1"/>
      <c r="HRB1343" s="1"/>
      <c r="HRC1343" s="1"/>
      <c r="HRD1343" s="1"/>
      <c r="HRE1343" s="1"/>
      <c r="HRF1343" s="1"/>
      <c r="HRG1343" s="1"/>
      <c r="HRH1343" s="1"/>
      <c r="HRI1343" s="1"/>
      <c r="HRJ1343" s="1"/>
      <c r="HRK1343" s="1"/>
      <c r="HRL1343" s="1"/>
      <c r="HRM1343" s="1"/>
      <c r="HRN1343" s="1"/>
      <c r="HRO1343" s="1"/>
      <c r="HRP1343" s="1"/>
      <c r="HRQ1343" s="1"/>
      <c r="HRR1343" s="1"/>
      <c r="HRS1343" s="1"/>
      <c r="HRT1343" s="1"/>
      <c r="HRU1343" s="1"/>
      <c r="HRV1343" s="1"/>
      <c r="HRW1343" s="1"/>
      <c r="HRX1343" s="1"/>
      <c r="HRY1343" s="1"/>
      <c r="HRZ1343" s="1"/>
      <c r="HSA1343" s="1"/>
      <c r="HSB1343" s="1"/>
      <c r="HSC1343" s="1"/>
      <c r="HSD1343" s="1"/>
      <c r="HSE1343" s="1"/>
      <c r="HSF1343" s="1"/>
      <c r="HSG1343" s="1"/>
      <c r="HSH1343" s="1"/>
      <c r="HSI1343" s="1"/>
      <c r="HSJ1343" s="1"/>
      <c r="HSK1343" s="1"/>
      <c r="HSL1343" s="1"/>
      <c r="HSM1343" s="1"/>
      <c r="HSN1343" s="1"/>
      <c r="HSO1343" s="1"/>
      <c r="HSP1343" s="1"/>
      <c r="HSQ1343" s="1"/>
      <c r="HSR1343" s="1"/>
      <c r="HSS1343" s="1"/>
      <c r="HST1343" s="1"/>
      <c r="HSU1343" s="1"/>
      <c r="HSV1343" s="1"/>
      <c r="HSW1343" s="1"/>
      <c r="HSX1343" s="1"/>
      <c r="HSY1343" s="1"/>
      <c r="HSZ1343" s="1"/>
      <c r="HTA1343" s="1"/>
      <c r="HTB1343" s="1"/>
      <c r="HTC1343" s="1"/>
      <c r="HTD1343" s="1"/>
      <c r="HTE1343" s="1"/>
      <c r="HTF1343" s="1"/>
      <c r="HTG1343" s="1"/>
      <c r="HTH1343" s="1"/>
      <c r="HTI1343" s="1"/>
      <c r="HTJ1343" s="1"/>
      <c r="HTK1343" s="1"/>
      <c r="HTL1343" s="1"/>
      <c r="HTM1343" s="1"/>
      <c r="HTN1343" s="1"/>
      <c r="HTO1343" s="1"/>
      <c r="HTP1343" s="1"/>
      <c r="HTQ1343" s="1"/>
      <c r="HTR1343" s="1"/>
      <c r="HTS1343" s="1"/>
      <c r="HTT1343" s="1"/>
      <c r="HTU1343" s="1"/>
      <c r="HTV1343" s="1"/>
      <c r="HTW1343" s="1"/>
      <c r="HTX1343" s="1"/>
      <c r="HTY1343" s="1"/>
      <c r="HTZ1343" s="1"/>
      <c r="HUA1343" s="1"/>
      <c r="HUB1343" s="1"/>
      <c r="HUC1343" s="1"/>
      <c r="HUD1343" s="1"/>
      <c r="HUE1343" s="1"/>
      <c r="HUF1343" s="1"/>
      <c r="HUG1343" s="1"/>
      <c r="HUH1343" s="1"/>
      <c r="HUI1343" s="1"/>
      <c r="HUJ1343" s="1"/>
      <c r="HUK1343" s="1"/>
      <c r="HUL1343" s="1"/>
      <c r="HUM1343" s="1"/>
      <c r="HUN1343" s="1"/>
      <c r="HUO1343" s="1"/>
      <c r="HUP1343" s="1"/>
      <c r="HUQ1343" s="1"/>
      <c r="HUR1343" s="1"/>
      <c r="HUS1343" s="1"/>
      <c r="HUT1343" s="1"/>
      <c r="HUU1343" s="1"/>
      <c r="HUV1343" s="1"/>
      <c r="HUW1343" s="1"/>
      <c r="HUX1343" s="1"/>
      <c r="HUY1343" s="1"/>
      <c r="HUZ1343" s="1"/>
      <c r="HVA1343" s="1"/>
      <c r="HVB1343" s="1"/>
      <c r="HVC1343" s="1"/>
      <c r="HVD1343" s="1"/>
      <c r="HVE1343" s="1"/>
      <c r="HVF1343" s="1"/>
      <c r="HVG1343" s="1"/>
      <c r="HVH1343" s="1"/>
      <c r="HVI1343" s="1"/>
      <c r="HVJ1343" s="1"/>
      <c r="HVK1343" s="1"/>
      <c r="HVL1343" s="1"/>
      <c r="HVM1343" s="1"/>
      <c r="HVN1343" s="1"/>
      <c r="HVO1343" s="1"/>
      <c r="HVP1343" s="1"/>
      <c r="HVQ1343" s="1"/>
      <c r="HVR1343" s="1"/>
      <c r="HVS1343" s="1"/>
      <c r="HVT1343" s="1"/>
      <c r="HVU1343" s="1"/>
      <c r="HVV1343" s="1"/>
      <c r="HVW1343" s="1"/>
      <c r="HVX1343" s="1"/>
      <c r="HVY1343" s="1"/>
      <c r="HVZ1343" s="1"/>
      <c r="HWA1343" s="1"/>
      <c r="HWB1343" s="1"/>
      <c r="HWC1343" s="1"/>
      <c r="HWD1343" s="1"/>
      <c r="HWE1343" s="1"/>
      <c r="HWF1343" s="1"/>
      <c r="HWG1343" s="1"/>
      <c r="HWH1343" s="1"/>
      <c r="HWI1343" s="1"/>
      <c r="HWJ1343" s="1"/>
      <c r="HWK1343" s="1"/>
      <c r="HWL1343" s="1"/>
      <c r="HWM1343" s="1"/>
      <c r="HWN1343" s="1"/>
      <c r="HWO1343" s="1"/>
      <c r="HWP1343" s="1"/>
      <c r="HWQ1343" s="1"/>
      <c r="HWR1343" s="1"/>
      <c r="HWS1343" s="1"/>
      <c r="HWT1343" s="1"/>
      <c r="HWU1343" s="1"/>
      <c r="HWV1343" s="1"/>
      <c r="HWW1343" s="1"/>
      <c r="HWX1343" s="1"/>
      <c r="HWY1343" s="1"/>
      <c r="HWZ1343" s="1"/>
      <c r="HXA1343" s="1"/>
      <c r="HXB1343" s="1"/>
      <c r="HXC1343" s="1"/>
      <c r="HXD1343" s="1"/>
      <c r="HXE1343" s="1"/>
      <c r="HXF1343" s="1"/>
      <c r="HXG1343" s="1"/>
      <c r="HXH1343" s="1"/>
      <c r="HXI1343" s="1"/>
      <c r="HXJ1343" s="1"/>
      <c r="HXK1343" s="1"/>
      <c r="HXL1343" s="1"/>
      <c r="HXM1343" s="1"/>
      <c r="HXN1343" s="1"/>
      <c r="HXO1343" s="1"/>
      <c r="HXP1343" s="1"/>
      <c r="HXQ1343" s="1"/>
      <c r="HXR1343" s="1"/>
      <c r="HXS1343" s="1"/>
      <c r="HXT1343" s="1"/>
      <c r="HXU1343" s="1"/>
      <c r="HXV1343" s="1"/>
      <c r="HXW1343" s="1"/>
      <c r="HXX1343" s="1"/>
      <c r="HXY1343" s="1"/>
      <c r="HXZ1343" s="1"/>
      <c r="HYA1343" s="1"/>
      <c r="HYB1343" s="1"/>
      <c r="HYC1343" s="1"/>
      <c r="HYD1343" s="1"/>
      <c r="HYE1343" s="1"/>
      <c r="HYF1343" s="1"/>
      <c r="HYG1343" s="1"/>
      <c r="HYH1343" s="1"/>
      <c r="HYI1343" s="1"/>
      <c r="HYJ1343" s="1"/>
      <c r="HYK1343" s="1"/>
      <c r="HYL1343" s="1"/>
      <c r="HYM1343" s="1"/>
      <c r="HYN1343" s="1"/>
      <c r="HYO1343" s="1"/>
      <c r="HYP1343" s="1"/>
      <c r="HYQ1343" s="1"/>
      <c r="HYR1343" s="1"/>
      <c r="HYS1343" s="1"/>
      <c r="HYT1343" s="1"/>
      <c r="HYU1343" s="1"/>
      <c r="HYV1343" s="1"/>
      <c r="HYW1343" s="1"/>
      <c r="HYX1343" s="1"/>
      <c r="HYY1343" s="1"/>
      <c r="HYZ1343" s="1"/>
      <c r="HZA1343" s="1"/>
      <c r="HZB1343" s="1"/>
      <c r="HZC1343" s="1"/>
      <c r="HZD1343" s="1"/>
      <c r="HZE1343" s="1"/>
      <c r="HZF1343" s="1"/>
      <c r="HZG1343" s="1"/>
      <c r="HZH1343" s="1"/>
      <c r="HZI1343" s="1"/>
      <c r="HZJ1343" s="1"/>
      <c r="HZK1343" s="1"/>
      <c r="HZL1343" s="1"/>
      <c r="HZM1343" s="1"/>
      <c r="HZN1343" s="1"/>
      <c r="HZO1343" s="1"/>
      <c r="HZP1343" s="1"/>
      <c r="HZQ1343" s="1"/>
      <c r="HZR1343" s="1"/>
      <c r="HZS1343" s="1"/>
      <c r="HZT1343" s="1"/>
      <c r="HZU1343" s="1"/>
      <c r="HZV1343" s="1"/>
      <c r="HZW1343" s="1"/>
      <c r="HZX1343" s="1"/>
      <c r="HZY1343" s="1"/>
      <c r="HZZ1343" s="1"/>
      <c r="IAA1343" s="1"/>
      <c r="IAB1343" s="1"/>
      <c r="IAC1343" s="1"/>
      <c r="IAD1343" s="1"/>
      <c r="IAE1343" s="1"/>
      <c r="IAF1343" s="1"/>
      <c r="IAG1343" s="1"/>
      <c r="IAH1343" s="1"/>
      <c r="IAI1343" s="1"/>
      <c r="IAJ1343" s="1"/>
      <c r="IAK1343" s="1"/>
      <c r="IAL1343" s="1"/>
      <c r="IAM1343" s="1"/>
      <c r="IAN1343" s="1"/>
      <c r="IAO1343" s="1"/>
      <c r="IAP1343" s="1"/>
      <c r="IAQ1343" s="1"/>
      <c r="IAR1343" s="1"/>
      <c r="IAS1343" s="1"/>
      <c r="IAT1343" s="1"/>
      <c r="IAU1343" s="1"/>
      <c r="IAV1343" s="1"/>
      <c r="IAW1343" s="1"/>
      <c r="IAX1343" s="1"/>
      <c r="IAY1343" s="1"/>
      <c r="IAZ1343" s="1"/>
      <c r="IBA1343" s="1"/>
      <c r="IBB1343" s="1"/>
      <c r="IBC1343" s="1"/>
      <c r="IBD1343" s="1"/>
      <c r="IBE1343" s="1"/>
      <c r="IBF1343" s="1"/>
      <c r="IBG1343" s="1"/>
      <c r="IBH1343" s="1"/>
      <c r="IBI1343" s="1"/>
      <c r="IBJ1343" s="1"/>
      <c r="IBK1343" s="1"/>
      <c r="IBL1343" s="1"/>
      <c r="IBM1343" s="1"/>
      <c r="IBN1343" s="1"/>
      <c r="IBO1343" s="1"/>
      <c r="IBP1343" s="1"/>
      <c r="IBQ1343" s="1"/>
      <c r="IBR1343" s="1"/>
      <c r="IBS1343" s="1"/>
      <c r="IBT1343" s="1"/>
      <c r="IBU1343" s="1"/>
      <c r="IBV1343" s="1"/>
      <c r="IBW1343" s="1"/>
      <c r="IBX1343" s="1"/>
      <c r="IBY1343" s="1"/>
      <c r="IBZ1343" s="1"/>
      <c r="ICA1343" s="1"/>
      <c r="ICB1343" s="1"/>
      <c r="ICC1343" s="1"/>
      <c r="ICD1343" s="1"/>
      <c r="ICE1343" s="1"/>
      <c r="ICF1343" s="1"/>
      <c r="ICG1343" s="1"/>
      <c r="ICH1343" s="1"/>
      <c r="ICI1343" s="1"/>
      <c r="ICJ1343" s="1"/>
      <c r="ICK1343" s="1"/>
      <c r="ICL1343" s="1"/>
      <c r="ICM1343" s="1"/>
      <c r="ICN1343" s="1"/>
      <c r="ICO1343" s="1"/>
      <c r="ICP1343" s="1"/>
      <c r="ICQ1343" s="1"/>
      <c r="ICR1343" s="1"/>
      <c r="ICS1343" s="1"/>
      <c r="ICT1343" s="1"/>
      <c r="ICU1343" s="1"/>
      <c r="ICV1343" s="1"/>
      <c r="ICW1343" s="1"/>
      <c r="ICX1343" s="1"/>
      <c r="ICY1343" s="1"/>
      <c r="ICZ1343" s="1"/>
      <c r="IDA1343" s="1"/>
      <c r="IDB1343" s="1"/>
      <c r="IDC1343" s="1"/>
      <c r="IDD1343" s="1"/>
      <c r="IDE1343" s="1"/>
      <c r="IDF1343" s="1"/>
      <c r="IDG1343" s="1"/>
      <c r="IDH1343" s="1"/>
      <c r="IDI1343" s="1"/>
      <c r="IDJ1343" s="1"/>
      <c r="IDK1343" s="1"/>
      <c r="IDL1343" s="1"/>
      <c r="IDM1343" s="1"/>
      <c r="IDN1343" s="1"/>
      <c r="IDO1343" s="1"/>
      <c r="IDP1343" s="1"/>
      <c r="IDQ1343" s="1"/>
      <c r="IDR1343" s="1"/>
      <c r="IDS1343" s="1"/>
      <c r="IDT1343" s="1"/>
      <c r="IDU1343" s="1"/>
      <c r="IDV1343" s="1"/>
      <c r="IDW1343" s="1"/>
      <c r="IDX1343" s="1"/>
      <c r="IDY1343" s="1"/>
      <c r="IDZ1343" s="1"/>
      <c r="IEA1343" s="1"/>
      <c r="IEB1343" s="1"/>
      <c r="IEC1343" s="1"/>
      <c r="IED1343" s="1"/>
      <c r="IEE1343" s="1"/>
      <c r="IEF1343" s="1"/>
      <c r="IEG1343" s="1"/>
      <c r="IEH1343" s="1"/>
      <c r="IEI1343" s="1"/>
      <c r="IEJ1343" s="1"/>
      <c r="IEK1343" s="1"/>
      <c r="IEL1343" s="1"/>
      <c r="IEM1343" s="1"/>
      <c r="IEN1343" s="1"/>
      <c r="IEO1343" s="1"/>
      <c r="IEP1343" s="1"/>
      <c r="IEQ1343" s="1"/>
      <c r="IER1343" s="1"/>
      <c r="IES1343" s="1"/>
      <c r="IET1343" s="1"/>
      <c r="IEU1343" s="1"/>
      <c r="IEV1343" s="1"/>
      <c r="IEW1343" s="1"/>
      <c r="IEX1343" s="1"/>
      <c r="IEY1343" s="1"/>
      <c r="IEZ1343" s="1"/>
      <c r="IFA1343" s="1"/>
      <c r="IFB1343" s="1"/>
      <c r="IFC1343" s="1"/>
      <c r="IFD1343" s="1"/>
      <c r="IFE1343" s="1"/>
      <c r="IFF1343" s="1"/>
      <c r="IFG1343" s="1"/>
      <c r="IFH1343" s="1"/>
      <c r="IFI1343" s="1"/>
      <c r="IFJ1343" s="1"/>
      <c r="IFK1343" s="1"/>
      <c r="IFL1343" s="1"/>
      <c r="IFM1343" s="1"/>
      <c r="IFN1343" s="1"/>
      <c r="IFO1343" s="1"/>
      <c r="IFP1343" s="1"/>
      <c r="IFQ1343" s="1"/>
      <c r="IFR1343" s="1"/>
      <c r="IFS1343" s="1"/>
      <c r="IFT1343" s="1"/>
      <c r="IFU1343" s="1"/>
      <c r="IFV1343" s="1"/>
      <c r="IFW1343" s="1"/>
      <c r="IFX1343" s="1"/>
      <c r="IFY1343" s="1"/>
      <c r="IFZ1343" s="1"/>
      <c r="IGA1343" s="1"/>
      <c r="IGB1343" s="1"/>
      <c r="IGC1343" s="1"/>
      <c r="IGD1343" s="1"/>
      <c r="IGE1343" s="1"/>
      <c r="IGF1343" s="1"/>
      <c r="IGG1343" s="1"/>
      <c r="IGH1343" s="1"/>
      <c r="IGI1343" s="1"/>
      <c r="IGJ1343" s="1"/>
      <c r="IGK1343" s="1"/>
      <c r="IGL1343" s="1"/>
      <c r="IGM1343" s="1"/>
      <c r="IGN1343" s="1"/>
      <c r="IGO1343" s="1"/>
      <c r="IGP1343" s="1"/>
      <c r="IGQ1343" s="1"/>
      <c r="IGR1343" s="1"/>
      <c r="IGS1343" s="1"/>
      <c r="IGT1343" s="1"/>
      <c r="IGU1343" s="1"/>
      <c r="IGV1343" s="1"/>
      <c r="IGW1343" s="1"/>
      <c r="IGX1343" s="1"/>
      <c r="IGY1343" s="1"/>
      <c r="IGZ1343" s="1"/>
      <c r="IHA1343" s="1"/>
      <c r="IHB1343" s="1"/>
      <c r="IHC1343" s="1"/>
      <c r="IHD1343" s="1"/>
      <c r="IHE1343" s="1"/>
      <c r="IHF1343" s="1"/>
      <c r="IHG1343" s="1"/>
      <c r="IHH1343" s="1"/>
      <c r="IHI1343" s="1"/>
      <c r="IHJ1343" s="1"/>
      <c r="IHK1343" s="1"/>
      <c r="IHL1343" s="1"/>
      <c r="IHM1343" s="1"/>
      <c r="IHN1343" s="1"/>
      <c r="IHO1343" s="1"/>
      <c r="IHP1343" s="1"/>
      <c r="IHQ1343" s="1"/>
      <c r="IHR1343" s="1"/>
      <c r="IHS1343" s="1"/>
      <c r="IHT1343" s="1"/>
      <c r="IHU1343" s="1"/>
      <c r="IHV1343" s="1"/>
      <c r="IHW1343" s="1"/>
      <c r="IHX1343" s="1"/>
      <c r="IHY1343" s="1"/>
      <c r="IHZ1343" s="1"/>
      <c r="IIA1343" s="1"/>
      <c r="IIB1343" s="1"/>
      <c r="IIC1343" s="1"/>
      <c r="IID1343" s="1"/>
      <c r="IIE1343" s="1"/>
      <c r="IIF1343" s="1"/>
      <c r="IIG1343" s="1"/>
      <c r="IIH1343" s="1"/>
      <c r="III1343" s="1"/>
      <c r="IIJ1343" s="1"/>
      <c r="IIK1343" s="1"/>
      <c r="IIL1343" s="1"/>
      <c r="IIM1343" s="1"/>
      <c r="IIN1343" s="1"/>
      <c r="IIO1343" s="1"/>
      <c r="IIP1343" s="1"/>
      <c r="IIQ1343" s="1"/>
      <c r="IIR1343" s="1"/>
      <c r="IIS1343" s="1"/>
      <c r="IIT1343" s="1"/>
      <c r="IIU1343" s="1"/>
      <c r="IIV1343" s="1"/>
      <c r="IIW1343" s="1"/>
      <c r="IIX1343" s="1"/>
      <c r="IIY1343" s="1"/>
      <c r="IIZ1343" s="1"/>
      <c r="IJA1343" s="1"/>
      <c r="IJB1343" s="1"/>
      <c r="IJC1343" s="1"/>
      <c r="IJD1343" s="1"/>
      <c r="IJE1343" s="1"/>
      <c r="IJF1343" s="1"/>
      <c r="IJG1343" s="1"/>
      <c r="IJH1343" s="1"/>
      <c r="IJI1343" s="1"/>
      <c r="IJJ1343" s="1"/>
      <c r="IJK1343" s="1"/>
      <c r="IJL1343" s="1"/>
      <c r="IJM1343" s="1"/>
      <c r="IJN1343" s="1"/>
      <c r="IJO1343" s="1"/>
      <c r="IJP1343" s="1"/>
      <c r="IJQ1343" s="1"/>
      <c r="IJR1343" s="1"/>
      <c r="IJS1343" s="1"/>
      <c r="IJT1343" s="1"/>
      <c r="IJU1343" s="1"/>
      <c r="IJV1343" s="1"/>
      <c r="IJW1343" s="1"/>
      <c r="IJX1343" s="1"/>
      <c r="IJY1343" s="1"/>
      <c r="IJZ1343" s="1"/>
      <c r="IKA1343" s="1"/>
      <c r="IKB1343" s="1"/>
      <c r="IKC1343" s="1"/>
      <c r="IKD1343" s="1"/>
      <c r="IKE1343" s="1"/>
      <c r="IKF1343" s="1"/>
      <c r="IKG1343" s="1"/>
      <c r="IKH1343" s="1"/>
      <c r="IKI1343" s="1"/>
      <c r="IKJ1343" s="1"/>
      <c r="IKK1343" s="1"/>
      <c r="IKL1343" s="1"/>
      <c r="IKM1343" s="1"/>
      <c r="IKN1343" s="1"/>
      <c r="IKO1343" s="1"/>
      <c r="IKP1343" s="1"/>
      <c r="IKQ1343" s="1"/>
      <c r="IKR1343" s="1"/>
      <c r="IKS1343" s="1"/>
      <c r="IKT1343" s="1"/>
      <c r="IKU1343" s="1"/>
      <c r="IKV1343" s="1"/>
      <c r="IKW1343" s="1"/>
      <c r="IKX1343" s="1"/>
      <c r="IKY1343" s="1"/>
      <c r="IKZ1343" s="1"/>
      <c r="ILA1343" s="1"/>
      <c r="ILB1343" s="1"/>
      <c r="ILC1343" s="1"/>
      <c r="ILD1343" s="1"/>
      <c r="ILE1343" s="1"/>
      <c r="ILF1343" s="1"/>
      <c r="ILG1343" s="1"/>
      <c r="ILH1343" s="1"/>
      <c r="ILI1343" s="1"/>
      <c r="ILJ1343" s="1"/>
      <c r="ILK1343" s="1"/>
      <c r="ILL1343" s="1"/>
      <c r="ILM1343" s="1"/>
      <c r="ILN1343" s="1"/>
      <c r="ILO1343" s="1"/>
      <c r="ILP1343" s="1"/>
      <c r="ILQ1343" s="1"/>
      <c r="ILR1343" s="1"/>
      <c r="ILS1343" s="1"/>
      <c r="ILT1343" s="1"/>
      <c r="ILU1343" s="1"/>
      <c r="ILV1343" s="1"/>
      <c r="ILW1343" s="1"/>
      <c r="ILX1343" s="1"/>
      <c r="ILY1343" s="1"/>
      <c r="ILZ1343" s="1"/>
      <c r="IMA1343" s="1"/>
      <c r="IMB1343" s="1"/>
      <c r="IMC1343" s="1"/>
      <c r="IMD1343" s="1"/>
      <c r="IME1343" s="1"/>
      <c r="IMF1343" s="1"/>
      <c r="IMG1343" s="1"/>
      <c r="IMH1343" s="1"/>
      <c r="IMI1343" s="1"/>
      <c r="IMJ1343" s="1"/>
      <c r="IMK1343" s="1"/>
      <c r="IML1343" s="1"/>
      <c r="IMM1343" s="1"/>
      <c r="IMN1343" s="1"/>
      <c r="IMO1343" s="1"/>
      <c r="IMP1343" s="1"/>
      <c r="IMQ1343" s="1"/>
      <c r="IMR1343" s="1"/>
      <c r="IMS1343" s="1"/>
      <c r="IMT1343" s="1"/>
      <c r="IMU1343" s="1"/>
      <c r="IMV1343" s="1"/>
      <c r="IMW1343" s="1"/>
      <c r="IMX1343" s="1"/>
      <c r="IMY1343" s="1"/>
      <c r="IMZ1343" s="1"/>
      <c r="INA1343" s="1"/>
      <c r="INB1343" s="1"/>
      <c r="INC1343" s="1"/>
      <c r="IND1343" s="1"/>
      <c r="INE1343" s="1"/>
      <c r="INF1343" s="1"/>
      <c r="ING1343" s="1"/>
      <c r="INH1343" s="1"/>
      <c r="INI1343" s="1"/>
      <c r="INJ1343" s="1"/>
      <c r="INK1343" s="1"/>
      <c r="INL1343" s="1"/>
      <c r="INM1343" s="1"/>
      <c r="INN1343" s="1"/>
      <c r="INO1343" s="1"/>
      <c r="INP1343" s="1"/>
      <c r="INQ1343" s="1"/>
      <c r="INR1343" s="1"/>
      <c r="INS1343" s="1"/>
      <c r="INT1343" s="1"/>
      <c r="INU1343" s="1"/>
      <c r="INV1343" s="1"/>
      <c r="INW1343" s="1"/>
      <c r="INX1343" s="1"/>
      <c r="INY1343" s="1"/>
      <c r="INZ1343" s="1"/>
      <c r="IOA1343" s="1"/>
      <c r="IOB1343" s="1"/>
      <c r="IOC1343" s="1"/>
      <c r="IOD1343" s="1"/>
      <c r="IOE1343" s="1"/>
      <c r="IOF1343" s="1"/>
      <c r="IOG1343" s="1"/>
      <c r="IOH1343" s="1"/>
      <c r="IOI1343" s="1"/>
      <c r="IOJ1343" s="1"/>
      <c r="IOK1343" s="1"/>
      <c r="IOL1343" s="1"/>
      <c r="IOM1343" s="1"/>
      <c r="ION1343" s="1"/>
      <c r="IOO1343" s="1"/>
      <c r="IOP1343" s="1"/>
      <c r="IOQ1343" s="1"/>
      <c r="IOR1343" s="1"/>
      <c r="IOS1343" s="1"/>
      <c r="IOT1343" s="1"/>
      <c r="IOU1343" s="1"/>
      <c r="IOV1343" s="1"/>
      <c r="IOW1343" s="1"/>
      <c r="IOX1343" s="1"/>
      <c r="IOY1343" s="1"/>
      <c r="IOZ1343" s="1"/>
      <c r="IPA1343" s="1"/>
      <c r="IPB1343" s="1"/>
      <c r="IPC1343" s="1"/>
      <c r="IPD1343" s="1"/>
      <c r="IPE1343" s="1"/>
      <c r="IPF1343" s="1"/>
      <c r="IPG1343" s="1"/>
      <c r="IPH1343" s="1"/>
      <c r="IPI1343" s="1"/>
      <c r="IPJ1343" s="1"/>
      <c r="IPK1343" s="1"/>
      <c r="IPL1343" s="1"/>
      <c r="IPM1343" s="1"/>
      <c r="IPN1343" s="1"/>
      <c r="IPO1343" s="1"/>
      <c r="IPP1343" s="1"/>
      <c r="IPQ1343" s="1"/>
      <c r="IPR1343" s="1"/>
      <c r="IPS1343" s="1"/>
      <c r="IPT1343" s="1"/>
      <c r="IPU1343" s="1"/>
      <c r="IPV1343" s="1"/>
      <c r="IPW1343" s="1"/>
      <c r="IPX1343" s="1"/>
      <c r="IPY1343" s="1"/>
      <c r="IPZ1343" s="1"/>
      <c r="IQA1343" s="1"/>
      <c r="IQB1343" s="1"/>
      <c r="IQC1343" s="1"/>
      <c r="IQD1343" s="1"/>
      <c r="IQE1343" s="1"/>
      <c r="IQF1343" s="1"/>
      <c r="IQG1343" s="1"/>
      <c r="IQH1343" s="1"/>
      <c r="IQI1343" s="1"/>
      <c r="IQJ1343" s="1"/>
      <c r="IQK1343" s="1"/>
      <c r="IQL1343" s="1"/>
      <c r="IQM1343" s="1"/>
      <c r="IQN1343" s="1"/>
      <c r="IQO1343" s="1"/>
      <c r="IQP1343" s="1"/>
      <c r="IQQ1343" s="1"/>
      <c r="IQR1343" s="1"/>
      <c r="IQS1343" s="1"/>
      <c r="IQT1343" s="1"/>
      <c r="IQU1343" s="1"/>
      <c r="IQV1343" s="1"/>
      <c r="IQW1343" s="1"/>
      <c r="IQX1343" s="1"/>
      <c r="IQY1343" s="1"/>
      <c r="IQZ1343" s="1"/>
      <c r="IRA1343" s="1"/>
      <c r="IRB1343" s="1"/>
      <c r="IRC1343" s="1"/>
      <c r="IRD1343" s="1"/>
      <c r="IRE1343" s="1"/>
      <c r="IRF1343" s="1"/>
      <c r="IRG1343" s="1"/>
      <c r="IRH1343" s="1"/>
      <c r="IRI1343" s="1"/>
      <c r="IRJ1343" s="1"/>
      <c r="IRK1343" s="1"/>
      <c r="IRL1343" s="1"/>
      <c r="IRM1343" s="1"/>
      <c r="IRN1343" s="1"/>
      <c r="IRO1343" s="1"/>
      <c r="IRP1343" s="1"/>
      <c r="IRQ1343" s="1"/>
      <c r="IRR1343" s="1"/>
      <c r="IRS1343" s="1"/>
      <c r="IRT1343" s="1"/>
      <c r="IRU1343" s="1"/>
      <c r="IRV1343" s="1"/>
      <c r="IRW1343" s="1"/>
      <c r="IRX1343" s="1"/>
      <c r="IRY1343" s="1"/>
      <c r="IRZ1343" s="1"/>
      <c r="ISA1343" s="1"/>
      <c r="ISB1343" s="1"/>
      <c r="ISC1343" s="1"/>
      <c r="ISD1343" s="1"/>
      <c r="ISE1343" s="1"/>
      <c r="ISF1343" s="1"/>
      <c r="ISG1343" s="1"/>
      <c r="ISH1343" s="1"/>
      <c r="ISI1343" s="1"/>
      <c r="ISJ1343" s="1"/>
      <c r="ISK1343" s="1"/>
      <c r="ISL1343" s="1"/>
      <c r="ISM1343" s="1"/>
      <c r="ISN1343" s="1"/>
      <c r="ISO1343" s="1"/>
      <c r="ISP1343" s="1"/>
      <c r="ISQ1343" s="1"/>
      <c r="ISR1343" s="1"/>
      <c r="ISS1343" s="1"/>
      <c r="IST1343" s="1"/>
      <c r="ISU1343" s="1"/>
      <c r="ISV1343" s="1"/>
      <c r="ISW1343" s="1"/>
      <c r="ISX1343" s="1"/>
      <c r="ISY1343" s="1"/>
      <c r="ISZ1343" s="1"/>
      <c r="ITA1343" s="1"/>
      <c r="ITB1343" s="1"/>
      <c r="ITC1343" s="1"/>
      <c r="ITD1343" s="1"/>
      <c r="ITE1343" s="1"/>
      <c r="ITF1343" s="1"/>
      <c r="ITG1343" s="1"/>
      <c r="ITH1343" s="1"/>
      <c r="ITI1343" s="1"/>
      <c r="ITJ1343" s="1"/>
      <c r="ITK1343" s="1"/>
      <c r="ITL1343" s="1"/>
      <c r="ITM1343" s="1"/>
      <c r="ITN1343" s="1"/>
      <c r="ITO1343" s="1"/>
      <c r="ITP1343" s="1"/>
      <c r="ITQ1343" s="1"/>
      <c r="ITR1343" s="1"/>
      <c r="ITS1343" s="1"/>
      <c r="ITT1343" s="1"/>
      <c r="ITU1343" s="1"/>
      <c r="ITV1343" s="1"/>
      <c r="ITW1343" s="1"/>
      <c r="ITX1343" s="1"/>
      <c r="ITY1343" s="1"/>
      <c r="ITZ1343" s="1"/>
      <c r="IUA1343" s="1"/>
      <c r="IUB1343" s="1"/>
      <c r="IUC1343" s="1"/>
      <c r="IUD1343" s="1"/>
      <c r="IUE1343" s="1"/>
      <c r="IUF1343" s="1"/>
      <c r="IUG1343" s="1"/>
      <c r="IUH1343" s="1"/>
      <c r="IUI1343" s="1"/>
      <c r="IUJ1343" s="1"/>
      <c r="IUK1343" s="1"/>
      <c r="IUL1343" s="1"/>
      <c r="IUM1343" s="1"/>
      <c r="IUN1343" s="1"/>
      <c r="IUO1343" s="1"/>
      <c r="IUP1343" s="1"/>
      <c r="IUQ1343" s="1"/>
      <c r="IUR1343" s="1"/>
      <c r="IUS1343" s="1"/>
      <c r="IUT1343" s="1"/>
      <c r="IUU1343" s="1"/>
      <c r="IUV1343" s="1"/>
      <c r="IUW1343" s="1"/>
      <c r="IUX1343" s="1"/>
      <c r="IUY1343" s="1"/>
      <c r="IUZ1343" s="1"/>
      <c r="IVA1343" s="1"/>
      <c r="IVB1343" s="1"/>
      <c r="IVC1343" s="1"/>
      <c r="IVD1343" s="1"/>
      <c r="IVE1343" s="1"/>
      <c r="IVF1343" s="1"/>
      <c r="IVG1343" s="1"/>
      <c r="IVH1343" s="1"/>
      <c r="IVI1343" s="1"/>
      <c r="IVJ1343" s="1"/>
      <c r="IVK1343" s="1"/>
      <c r="IVL1343" s="1"/>
      <c r="IVM1343" s="1"/>
      <c r="IVN1343" s="1"/>
      <c r="IVO1343" s="1"/>
      <c r="IVP1343" s="1"/>
      <c r="IVQ1343" s="1"/>
      <c r="IVR1343" s="1"/>
      <c r="IVS1343" s="1"/>
      <c r="IVT1343" s="1"/>
      <c r="IVU1343" s="1"/>
      <c r="IVV1343" s="1"/>
      <c r="IVW1343" s="1"/>
      <c r="IVX1343" s="1"/>
      <c r="IVY1343" s="1"/>
      <c r="IVZ1343" s="1"/>
      <c r="IWA1343" s="1"/>
      <c r="IWB1343" s="1"/>
      <c r="IWC1343" s="1"/>
      <c r="IWD1343" s="1"/>
      <c r="IWE1343" s="1"/>
      <c r="IWF1343" s="1"/>
      <c r="IWG1343" s="1"/>
      <c r="IWH1343" s="1"/>
      <c r="IWI1343" s="1"/>
      <c r="IWJ1343" s="1"/>
      <c r="IWK1343" s="1"/>
      <c r="IWL1343" s="1"/>
      <c r="IWM1343" s="1"/>
      <c r="IWN1343" s="1"/>
      <c r="IWO1343" s="1"/>
      <c r="IWP1343" s="1"/>
      <c r="IWQ1343" s="1"/>
      <c r="IWR1343" s="1"/>
      <c r="IWS1343" s="1"/>
      <c r="IWT1343" s="1"/>
      <c r="IWU1343" s="1"/>
      <c r="IWV1343" s="1"/>
      <c r="IWW1343" s="1"/>
      <c r="IWX1343" s="1"/>
      <c r="IWY1343" s="1"/>
      <c r="IWZ1343" s="1"/>
      <c r="IXA1343" s="1"/>
      <c r="IXB1343" s="1"/>
      <c r="IXC1343" s="1"/>
      <c r="IXD1343" s="1"/>
      <c r="IXE1343" s="1"/>
      <c r="IXF1343" s="1"/>
      <c r="IXG1343" s="1"/>
      <c r="IXH1343" s="1"/>
      <c r="IXI1343" s="1"/>
      <c r="IXJ1343" s="1"/>
      <c r="IXK1343" s="1"/>
      <c r="IXL1343" s="1"/>
      <c r="IXM1343" s="1"/>
      <c r="IXN1343" s="1"/>
      <c r="IXO1343" s="1"/>
      <c r="IXP1343" s="1"/>
      <c r="IXQ1343" s="1"/>
      <c r="IXR1343" s="1"/>
      <c r="IXS1343" s="1"/>
      <c r="IXT1343" s="1"/>
      <c r="IXU1343" s="1"/>
      <c r="IXV1343" s="1"/>
      <c r="IXW1343" s="1"/>
      <c r="IXX1343" s="1"/>
      <c r="IXY1343" s="1"/>
      <c r="IXZ1343" s="1"/>
      <c r="IYA1343" s="1"/>
      <c r="IYB1343" s="1"/>
      <c r="IYC1343" s="1"/>
      <c r="IYD1343" s="1"/>
      <c r="IYE1343" s="1"/>
      <c r="IYF1343" s="1"/>
      <c r="IYG1343" s="1"/>
      <c r="IYH1343" s="1"/>
      <c r="IYI1343" s="1"/>
      <c r="IYJ1343" s="1"/>
      <c r="IYK1343" s="1"/>
      <c r="IYL1343" s="1"/>
      <c r="IYM1343" s="1"/>
      <c r="IYN1343" s="1"/>
      <c r="IYO1343" s="1"/>
      <c r="IYP1343" s="1"/>
      <c r="IYQ1343" s="1"/>
      <c r="IYR1343" s="1"/>
      <c r="IYS1343" s="1"/>
      <c r="IYT1343" s="1"/>
      <c r="IYU1343" s="1"/>
      <c r="IYV1343" s="1"/>
      <c r="IYW1343" s="1"/>
      <c r="IYX1343" s="1"/>
      <c r="IYY1343" s="1"/>
      <c r="IYZ1343" s="1"/>
      <c r="IZA1343" s="1"/>
      <c r="IZB1343" s="1"/>
      <c r="IZC1343" s="1"/>
      <c r="IZD1343" s="1"/>
      <c r="IZE1343" s="1"/>
      <c r="IZF1343" s="1"/>
      <c r="IZG1343" s="1"/>
      <c r="IZH1343" s="1"/>
      <c r="IZI1343" s="1"/>
      <c r="IZJ1343" s="1"/>
      <c r="IZK1343" s="1"/>
      <c r="IZL1343" s="1"/>
      <c r="IZM1343" s="1"/>
      <c r="IZN1343" s="1"/>
      <c r="IZO1343" s="1"/>
      <c r="IZP1343" s="1"/>
      <c r="IZQ1343" s="1"/>
      <c r="IZR1343" s="1"/>
      <c r="IZS1343" s="1"/>
      <c r="IZT1343" s="1"/>
      <c r="IZU1343" s="1"/>
      <c r="IZV1343" s="1"/>
      <c r="IZW1343" s="1"/>
      <c r="IZX1343" s="1"/>
      <c r="IZY1343" s="1"/>
      <c r="IZZ1343" s="1"/>
      <c r="JAA1343" s="1"/>
      <c r="JAB1343" s="1"/>
      <c r="JAC1343" s="1"/>
      <c r="JAD1343" s="1"/>
      <c r="JAE1343" s="1"/>
      <c r="JAF1343" s="1"/>
      <c r="JAG1343" s="1"/>
      <c r="JAH1343" s="1"/>
      <c r="JAI1343" s="1"/>
      <c r="JAJ1343" s="1"/>
      <c r="JAK1343" s="1"/>
      <c r="JAL1343" s="1"/>
      <c r="JAM1343" s="1"/>
      <c r="JAN1343" s="1"/>
      <c r="JAO1343" s="1"/>
      <c r="JAP1343" s="1"/>
      <c r="JAQ1343" s="1"/>
      <c r="JAR1343" s="1"/>
      <c r="JAS1343" s="1"/>
      <c r="JAT1343" s="1"/>
      <c r="JAU1343" s="1"/>
      <c r="JAV1343" s="1"/>
      <c r="JAW1343" s="1"/>
      <c r="JAX1343" s="1"/>
      <c r="JAY1343" s="1"/>
      <c r="JAZ1343" s="1"/>
      <c r="JBA1343" s="1"/>
      <c r="JBB1343" s="1"/>
      <c r="JBC1343" s="1"/>
      <c r="JBD1343" s="1"/>
      <c r="JBE1343" s="1"/>
      <c r="JBF1343" s="1"/>
      <c r="JBG1343" s="1"/>
      <c r="JBH1343" s="1"/>
      <c r="JBI1343" s="1"/>
      <c r="JBJ1343" s="1"/>
      <c r="JBK1343" s="1"/>
      <c r="JBL1343" s="1"/>
      <c r="JBM1343" s="1"/>
      <c r="JBN1343" s="1"/>
      <c r="JBO1343" s="1"/>
      <c r="JBP1343" s="1"/>
      <c r="JBQ1343" s="1"/>
      <c r="JBR1343" s="1"/>
      <c r="JBS1343" s="1"/>
      <c r="JBT1343" s="1"/>
      <c r="JBU1343" s="1"/>
      <c r="JBV1343" s="1"/>
      <c r="JBW1343" s="1"/>
      <c r="JBX1343" s="1"/>
      <c r="JBY1343" s="1"/>
      <c r="JBZ1343" s="1"/>
      <c r="JCA1343" s="1"/>
      <c r="JCB1343" s="1"/>
      <c r="JCC1343" s="1"/>
      <c r="JCD1343" s="1"/>
      <c r="JCE1343" s="1"/>
      <c r="JCF1343" s="1"/>
      <c r="JCG1343" s="1"/>
      <c r="JCH1343" s="1"/>
      <c r="JCI1343" s="1"/>
      <c r="JCJ1343" s="1"/>
      <c r="JCK1343" s="1"/>
      <c r="JCL1343" s="1"/>
      <c r="JCM1343" s="1"/>
      <c r="JCN1343" s="1"/>
      <c r="JCO1343" s="1"/>
      <c r="JCP1343" s="1"/>
      <c r="JCQ1343" s="1"/>
      <c r="JCR1343" s="1"/>
      <c r="JCS1343" s="1"/>
      <c r="JCT1343" s="1"/>
      <c r="JCU1343" s="1"/>
      <c r="JCV1343" s="1"/>
      <c r="JCW1343" s="1"/>
      <c r="JCX1343" s="1"/>
      <c r="JCY1343" s="1"/>
      <c r="JCZ1343" s="1"/>
      <c r="JDA1343" s="1"/>
      <c r="JDB1343" s="1"/>
      <c r="JDC1343" s="1"/>
      <c r="JDD1343" s="1"/>
      <c r="JDE1343" s="1"/>
      <c r="JDF1343" s="1"/>
      <c r="JDG1343" s="1"/>
      <c r="JDH1343" s="1"/>
      <c r="JDI1343" s="1"/>
      <c r="JDJ1343" s="1"/>
      <c r="JDK1343" s="1"/>
      <c r="JDL1343" s="1"/>
      <c r="JDM1343" s="1"/>
      <c r="JDN1343" s="1"/>
      <c r="JDO1343" s="1"/>
      <c r="JDP1343" s="1"/>
      <c r="JDQ1343" s="1"/>
      <c r="JDR1343" s="1"/>
      <c r="JDS1343" s="1"/>
      <c r="JDT1343" s="1"/>
      <c r="JDU1343" s="1"/>
      <c r="JDV1343" s="1"/>
      <c r="JDW1343" s="1"/>
      <c r="JDX1343" s="1"/>
      <c r="JDY1343" s="1"/>
      <c r="JDZ1343" s="1"/>
      <c r="JEA1343" s="1"/>
      <c r="JEB1343" s="1"/>
      <c r="JEC1343" s="1"/>
      <c r="JED1343" s="1"/>
      <c r="JEE1343" s="1"/>
      <c r="JEF1343" s="1"/>
      <c r="JEG1343" s="1"/>
      <c r="JEH1343" s="1"/>
      <c r="JEI1343" s="1"/>
      <c r="JEJ1343" s="1"/>
      <c r="JEK1343" s="1"/>
      <c r="JEL1343" s="1"/>
      <c r="JEM1343" s="1"/>
      <c r="JEN1343" s="1"/>
      <c r="JEO1343" s="1"/>
      <c r="JEP1343" s="1"/>
      <c r="JEQ1343" s="1"/>
      <c r="JER1343" s="1"/>
      <c r="JES1343" s="1"/>
      <c r="JET1343" s="1"/>
      <c r="JEU1343" s="1"/>
      <c r="JEV1343" s="1"/>
      <c r="JEW1343" s="1"/>
      <c r="JEX1343" s="1"/>
      <c r="JEY1343" s="1"/>
      <c r="JEZ1343" s="1"/>
      <c r="JFA1343" s="1"/>
      <c r="JFB1343" s="1"/>
      <c r="JFC1343" s="1"/>
      <c r="JFD1343" s="1"/>
      <c r="JFE1343" s="1"/>
      <c r="JFF1343" s="1"/>
      <c r="JFG1343" s="1"/>
      <c r="JFH1343" s="1"/>
      <c r="JFI1343" s="1"/>
      <c r="JFJ1343" s="1"/>
      <c r="JFK1343" s="1"/>
      <c r="JFL1343" s="1"/>
      <c r="JFM1343" s="1"/>
      <c r="JFN1343" s="1"/>
      <c r="JFO1343" s="1"/>
      <c r="JFP1343" s="1"/>
      <c r="JFQ1343" s="1"/>
      <c r="JFR1343" s="1"/>
      <c r="JFS1343" s="1"/>
      <c r="JFT1343" s="1"/>
      <c r="JFU1343" s="1"/>
      <c r="JFV1343" s="1"/>
      <c r="JFW1343" s="1"/>
      <c r="JFX1343" s="1"/>
      <c r="JFY1343" s="1"/>
      <c r="JFZ1343" s="1"/>
      <c r="JGA1343" s="1"/>
      <c r="JGB1343" s="1"/>
      <c r="JGC1343" s="1"/>
      <c r="JGD1343" s="1"/>
      <c r="JGE1343" s="1"/>
      <c r="JGF1343" s="1"/>
      <c r="JGG1343" s="1"/>
      <c r="JGH1343" s="1"/>
      <c r="JGI1343" s="1"/>
      <c r="JGJ1343" s="1"/>
      <c r="JGK1343" s="1"/>
      <c r="JGL1343" s="1"/>
      <c r="JGM1343" s="1"/>
      <c r="JGN1343" s="1"/>
      <c r="JGO1343" s="1"/>
      <c r="JGP1343" s="1"/>
      <c r="JGQ1343" s="1"/>
      <c r="JGR1343" s="1"/>
      <c r="JGS1343" s="1"/>
      <c r="JGT1343" s="1"/>
      <c r="JGU1343" s="1"/>
      <c r="JGV1343" s="1"/>
      <c r="JGW1343" s="1"/>
      <c r="JGX1343" s="1"/>
      <c r="JGY1343" s="1"/>
      <c r="JGZ1343" s="1"/>
      <c r="JHA1343" s="1"/>
      <c r="JHB1343" s="1"/>
      <c r="JHC1343" s="1"/>
      <c r="JHD1343" s="1"/>
      <c r="JHE1343" s="1"/>
      <c r="JHF1343" s="1"/>
      <c r="JHG1343" s="1"/>
      <c r="JHH1343" s="1"/>
      <c r="JHI1343" s="1"/>
      <c r="JHJ1343" s="1"/>
      <c r="JHK1343" s="1"/>
      <c r="JHL1343" s="1"/>
      <c r="JHM1343" s="1"/>
      <c r="JHN1343" s="1"/>
      <c r="JHO1343" s="1"/>
      <c r="JHP1343" s="1"/>
      <c r="JHQ1343" s="1"/>
      <c r="JHR1343" s="1"/>
      <c r="JHS1343" s="1"/>
      <c r="JHT1343" s="1"/>
      <c r="JHU1343" s="1"/>
      <c r="JHV1343" s="1"/>
      <c r="JHW1343" s="1"/>
      <c r="JHX1343" s="1"/>
      <c r="JHY1343" s="1"/>
      <c r="JHZ1343" s="1"/>
      <c r="JIA1343" s="1"/>
      <c r="JIB1343" s="1"/>
      <c r="JIC1343" s="1"/>
      <c r="JID1343" s="1"/>
      <c r="JIE1343" s="1"/>
      <c r="JIF1343" s="1"/>
      <c r="JIG1343" s="1"/>
      <c r="JIH1343" s="1"/>
      <c r="JII1343" s="1"/>
      <c r="JIJ1343" s="1"/>
      <c r="JIK1343" s="1"/>
      <c r="JIL1343" s="1"/>
      <c r="JIM1343" s="1"/>
      <c r="JIN1343" s="1"/>
      <c r="JIO1343" s="1"/>
      <c r="JIP1343" s="1"/>
      <c r="JIQ1343" s="1"/>
      <c r="JIR1343" s="1"/>
      <c r="JIS1343" s="1"/>
      <c r="JIT1343" s="1"/>
      <c r="JIU1343" s="1"/>
      <c r="JIV1343" s="1"/>
      <c r="JIW1343" s="1"/>
      <c r="JIX1343" s="1"/>
      <c r="JIY1343" s="1"/>
      <c r="JIZ1343" s="1"/>
      <c r="JJA1343" s="1"/>
      <c r="JJB1343" s="1"/>
      <c r="JJC1343" s="1"/>
      <c r="JJD1343" s="1"/>
      <c r="JJE1343" s="1"/>
      <c r="JJF1343" s="1"/>
      <c r="JJG1343" s="1"/>
      <c r="JJH1343" s="1"/>
      <c r="JJI1343" s="1"/>
      <c r="JJJ1343" s="1"/>
      <c r="JJK1343" s="1"/>
      <c r="JJL1343" s="1"/>
      <c r="JJM1343" s="1"/>
      <c r="JJN1343" s="1"/>
      <c r="JJO1343" s="1"/>
      <c r="JJP1343" s="1"/>
      <c r="JJQ1343" s="1"/>
      <c r="JJR1343" s="1"/>
      <c r="JJS1343" s="1"/>
      <c r="JJT1343" s="1"/>
      <c r="JJU1343" s="1"/>
      <c r="JJV1343" s="1"/>
      <c r="JJW1343" s="1"/>
      <c r="JJX1343" s="1"/>
      <c r="JJY1343" s="1"/>
      <c r="JJZ1343" s="1"/>
      <c r="JKA1343" s="1"/>
      <c r="JKB1343" s="1"/>
      <c r="JKC1343" s="1"/>
      <c r="JKD1343" s="1"/>
      <c r="JKE1343" s="1"/>
      <c r="JKF1343" s="1"/>
      <c r="JKG1343" s="1"/>
      <c r="JKH1343" s="1"/>
      <c r="JKI1343" s="1"/>
      <c r="JKJ1343" s="1"/>
      <c r="JKK1343" s="1"/>
      <c r="JKL1343" s="1"/>
      <c r="JKM1343" s="1"/>
      <c r="JKN1343" s="1"/>
      <c r="JKO1343" s="1"/>
      <c r="JKP1343" s="1"/>
      <c r="JKQ1343" s="1"/>
      <c r="JKR1343" s="1"/>
      <c r="JKS1343" s="1"/>
      <c r="JKT1343" s="1"/>
      <c r="JKU1343" s="1"/>
      <c r="JKV1343" s="1"/>
      <c r="JKW1343" s="1"/>
      <c r="JKX1343" s="1"/>
      <c r="JKY1343" s="1"/>
      <c r="JKZ1343" s="1"/>
      <c r="JLA1343" s="1"/>
      <c r="JLB1343" s="1"/>
      <c r="JLC1343" s="1"/>
      <c r="JLD1343" s="1"/>
      <c r="JLE1343" s="1"/>
      <c r="JLF1343" s="1"/>
      <c r="JLG1343" s="1"/>
      <c r="JLH1343" s="1"/>
      <c r="JLI1343" s="1"/>
      <c r="JLJ1343" s="1"/>
      <c r="JLK1343" s="1"/>
      <c r="JLL1343" s="1"/>
      <c r="JLM1343" s="1"/>
      <c r="JLN1343" s="1"/>
      <c r="JLO1343" s="1"/>
      <c r="JLP1343" s="1"/>
      <c r="JLQ1343" s="1"/>
      <c r="JLR1343" s="1"/>
      <c r="JLS1343" s="1"/>
      <c r="JLT1343" s="1"/>
      <c r="JLU1343" s="1"/>
      <c r="JLV1343" s="1"/>
      <c r="JLW1343" s="1"/>
      <c r="JLX1343" s="1"/>
      <c r="JLY1343" s="1"/>
      <c r="JLZ1343" s="1"/>
      <c r="JMA1343" s="1"/>
      <c r="JMB1343" s="1"/>
      <c r="JMC1343" s="1"/>
      <c r="JMD1343" s="1"/>
      <c r="JME1343" s="1"/>
      <c r="JMF1343" s="1"/>
      <c r="JMG1343" s="1"/>
      <c r="JMH1343" s="1"/>
      <c r="JMI1343" s="1"/>
      <c r="JMJ1343" s="1"/>
      <c r="JMK1343" s="1"/>
      <c r="JML1343" s="1"/>
      <c r="JMM1343" s="1"/>
      <c r="JMN1343" s="1"/>
      <c r="JMO1343" s="1"/>
      <c r="JMP1343" s="1"/>
      <c r="JMQ1343" s="1"/>
      <c r="JMR1343" s="1"/>
      <c r="JMS1343" s="1"/>
      <c r="JMT1343" s="1"/>
      <c r="JMU1343" s="1"/>
      <c r="JMV1343" s="1"/>
      <c r="JMW1343" s="1"/>
      <c r="JMX1343" s="1"/>
      <c r="JMY1343" s="1"/>
      <c r="JMZ1343" s="1"/>
      <c r="JNA1343" s="1"/>
      <c r="JNB1343" s="1"/>
      <c r="JNC1343" s="1"/>
      <c r="JND1343" s="1"/>
      <c r="JNE1343" s="1"/>
      <c r="JNF1343" s="1"/>
      <c r="JNG1343" s="1"/>
      <c r="JNH1343" s="1"/>
      <c r="JNI1343" s="1"/>
      <c r="JNJ1343" s="1"/>
      <c r="JNK1343" s="1"/>
      <c r="JNL1343" s="1"/>
      <c r="JNM1343" s="1"/>
      <c r="JNN1343" s="1"/>
      <c r="JNO1343" s="1"/>
      <c r="JNP1343" s="1"/>
      <c r="JNQ1343" s="1"/>
      <c r="JNR1343" s="1"/>
      <c r="JNS1343" s="1"/>
      <c r="JNT1343" s="1"/>
      <c r="JNU1343" s="1"/>
      <c r="JNV1343" s="1"/>
      <c r="JNW1343" s="1"/>
      <c r="JNX1343" s="1"/>
      <c r="JNY1343" s="1"/>
      <c r="JNZ1343" s="1"/>
      <c r="JOA1343" s="1"/>
      <c r="JOB1343" s="1"/>
      <c r="JOC1343" s="1"/>
      <c r="JOD1343" s="1"/>
      <c r="JOE1343" s="1"/>
      <c r="JOF1343" s="1"/>
      <c r="JOG1343" s="1"/>
      <c r="JOH1343" s="1"/>
      <c r="JOI1343" s="1"/>
      <c r="JOJ1343" s="1"/>
      <c r="JOK1343" s="1"/>
      <c r="JOL1343" s="1"/>
      <c r="JOM1343" s="1"/>
      <c r="JON1343" s="1"/>
      <c r="JOO1343" s="1"/>
      <c r="JOP1343" s="1"/>
      <c r="JOQ1343" s="1"/>
      <c r="JOR1343" s="1"/>
      <c r="JOS1343" s="1"/>
      <c r="JOT1343" s="1"/>
      <c r="JOU1343" s="1"/>
      <c r="JOV1343" s="1"/>
      <c r="JOW1343" s="1"/>
      <c r="JOX1343" s="1"/>
      <c r="JOY1343" s="1"/>
      <c r="JOZ1343" s="1"/>
      <c r="JPA1343" s="1"/>
      <c r="JPB1343" s="1"/>
      <c r="JPC1343" s="1"/>
      <c r="JPD1343" s="1"/>
      <c r="JPE1343" s="1"/>
      <c r="JPF1343" s="1"/>
      <c r="JPG1343" s="1"/>
      <c r="JPH1343" s="1"/>
      <c r="JPI1343" s="1"/>
      <c r="JPJ1343" s="1"/>
      <c r="JPK1343" s="1"/>
      <c r="JPL1343" s="1"/>
      <c r="JPM1343" s="1"/>
      <c r="JPN1343" s="1"/>
      <c r="JPO1343" s="1"/>
      <c r="JPP1343" s="1"/>
      <c r="JPQ1343" s="1"/>
      <c r="JPR1343" s="1"/>
      <c r="JPS1343" s="1"/>
      <c r="JPT1343" s="1"/>
      <c r="JPU1343" s="1"/>
      <c r="JPV1343" s="1"/>
      <c r="JPW1343" s="1"/>
      <c r="JPX1343" s="1"/>
      <c r="JPY1343" s="1"/>
      <c r="JPZ1343" s="1"/>
      <c r="JQA1343" s="1"/>
      <c r="JQB1343" s="1"/>
      <c r="JQC1343" s="1"/>
      <c r="JQD1343" s="1"/>
      <c r="JQE1343" s="1"/>
      <c r="JQF1343" s="1"/>
      <c r="JQG1343" s="1"/>
      <c r="JQH1343" s="1"/>
      <c r="JQI1343" s="1"/>
      <c r="JQJ1343" s="1"/>
      <c r="JQK1343" s="1"/>
      <c r="JQL1343" s="1"/>
      <c r="JQM1343" s="1"/>
      <c r="JQN1343" s="1"/>
      <c r="JQO1343" s="1"/>
      <c r="JQP1343" s="1"/>
      <c r="JQQ1343" s="1"/>
      <c r="JQR1343" s="1"/>
      <c r="JQS1343" s="1"/>
      <c r="JQT1343" s="1"/>
      <c r="JQU1343" s="1"/>
      <c r="JQV1343" s="1"/>
      <c r="JQW1343" s="1"/>
      <c r="JQX1343" s="1"/>
      <c r="JQY1343" s="1"/>
      <c r="JQZ1343" s="1"/>
      <c r="JRA1343" s="1"/>
      <c r="JRB1343" s="1"/>
      <c r="JRC1343" s="1"/>
      <c r="JRD1343" s="1"/>
      <c r="JRE1343" s="1"/>
      <c r="JRF1343" s="1"/>
      <c r="JRG1343" s="1"/>
      <c r="JRH1343" s="1"/>
      <c r="JRI1343" s="1"/>
      <c r="JRJ1343" s="1"/>
      <c r="JRK1343" s="1"/>
      <c r="JRL1343" s="1"/>
      <c r="JRM1343" s="1"/>
      <c r="JRN1343" s="1"/>
      <c r="JRO1343" s="1"/>
      <c r="JRP1343" s="1"/>
      <c r="JRQ1343" s="1"/>
      <c r="JRR1343" s="1"/>
      <c r="JRS1343" s="1"/>
      <c r="JRT1343" s="1"/>
      <c r="JRU1343" s="1"/>
      <c r="JRV1343" s="1"/>
      <c r="JRW1343" s="1"/>
      <c r="JRX1343" s="1"/>
      <c r="JRY1343" s="1"/>
      <c r="JRZ1343" s="1"/>
      <c r="JSA1343" s="1"/>
      <c r="JSB1343" s="1"/>
      <c r="JSC1343" s="1"/>
      <c r="JSD1343" s="1"/>
      <c r="JSE1343" s="1"/>
      <c r="JSF1343" s="1"/>
      <c r="JSG1343" s="1"/>
      <c r="JSH1343" s="1"/>
      <c r="JSI1343" s="1"/>
      <c r="JSJ1343" s="1"/>
      <c r="JSK1343" s="1"/>
      <c r="JSL1343" s="1"/>
      <c r="JSM1343" s="1"/>
      <c r="JSN1343" s="1"/>
      <c r="JSO1343" s="1"/>
      <c r="JSP1343" s="1"/>
      <c r="JSQ1343" s="1"/>
      <c r="JSR1343" s="1"/>
      <c r="JSS1343" s="1"/>
      <c r="JST1343" s="1"/>
      <c r="JSU1343" s="1"/>
      <c r="JSV1343" s="1"/>
      <c r="JSW1343" s="1"/>
      <c r="JSX1343" s="1"/>
      <c r="JSY1343" s="1"/>
      <c r="JSZ1343" s="1"/>
      <c r="JTA1343" s="1"/>
      <c r="JTB1343" s="1"/>
      <c r="JTC1343" s="1"/>
      <c r="JTD1343" s="1"/>
      <c r="JTE1343" s="1"/>
      <c r="JTF1343" s="1"/>
      <c r="JTG1343" s="1"/>
      <c r="JTH1343" s="1"/>
      <c r="JTI1343" s="1"/>
      <c r="JTJ1343" s="1"/>
      <c r="JTK1343" s="1"/>
      <c r="JTL1343" s="1"/>
      <c r="JTM1343" s="1"/>
      <c r="JTN1343" s="1"/>
      <c r="JTO1343" s="1"/>
      <c r="JTP1343" s="1"/>
      <c r="JTQ1343" s="1"/>
      <c r="JTR1343" s="1"/>
      <c r="JTS1343" s="1"/>
      <c r="JTT1343" s="1"/>
      <c r="JTU1343" s="1"/>
      <c r="JTV1343" s="1"/>
      <c r="JTW1343" s="1"/>
      <c r="JTX1343" s="1"/>
      <c r="JTY1343" s="1"/>
      <c r="JTZ1343" s="1"/>
      <c r="JUA1343" s="1"/>
      <c r="JUB1343" s="1"/>
      <c r="JUC1343" s="1"/>
      <c r="JUD1343" s="1"/>
      <c r="JUE1343" s="1"/>
      <c r="JUF1343" s="1"/>
      <c r="JUG1343" s="1"/>
      <c r="JUH1343" s="1"/>
      <c r="JUI1343" s="1"/>
      <c r="JUJ1343" s="1"/>
      <c r="JUK1343" s="1"/>
      <c r="JUL1343" s="1"/>
      <c r="JUM1343" s="1"/>
      <c r="JUN1343" s="1"/>
      <c r="JUO1343" s="1"/>
      <c r="JUP1343" s="1"/>
      <c r="JUQ1343" s="1"/>
      <c r="JUR1343" s="1"/>
      <c r="JUS1343" s="1"/>
      <c r="JUT1343" s="1"/>
      <c r="JUU1343" s="1"/>
      <c r="JUV1343" s="1"/>
      <c r="JUW1343" s="1"/>
      <c r="JUX1343" s="1"/>
      <c r="JUY1343" s="1"/>
      <c r="JUZ1343" s="1"/>
      <c r="JVA1343" s="1"/>
      <c r="JVB1343" s="1"/>
      <c r="JVC1343" s="1"/>
      <c r="JVD1343" s="1"/>
      <c r="JVE1343" s="1"/>
      <c r="JVF1343" s="1"/>
      <c r="JVG1343" s="1"/>
      <c r="JVH1343" s="1"/>
      <c r="JVI1343" s="1"/>
      <c r="JVJ1343" s="1"/>
      <c r="JVK1343" s="1"/>
      <c r="JVL1343" s="1"/>
      <c r="JVM1343" s="1"/>
      <c r="JVN1343" s="1"/>
      <c r="JVO1343" s="1"/>
      <c r="JVP1343" s="1"/>
      <c r="JVQ1343" s="1"/>
      <c r="JVR1343" s="1"/>
      <c r="JVS1343" s="1"/>
      <c r="JVT1343" s="1"/>
      <c r="JVU1343" s="1"/>
      <c r="JVV1343" s="1"/>
      <c r="JVW1343" s="1"/>
      <c r="JVX1343" s="1"/>
      <c r="JVY1343" s="1"/>
      <c r="JVZ1343" s="1"/>
      <c r="JWA1343" s="1"/>
      <c r="JWB1343" s="1"/>
      <c r="JWC1343" s="1"/>
      <c r="JWD1343" s="1"/>
      <c r="JWE1343" s="1"/>
      <c r="JWF1343" s="1"/>
      <c r="JWG1343" s="1"/>
      <c r="JWH1343" s="1"/>
      <c r="JWI1343" s="1"/>
      <c r="JWJ1343" s="1"/>
      <c r="JWK1343" s="1"/>
      <c r="JWL1343" s="1"/>
      <c r="JWM1343" s="1"/>
      <c r="JWN1343" s="1"/>
      <c r="JWO1343" s="1"/>
      <c r="JWP1343" s="1"/>
      <c r="JWQ1343" s="1"/>
      <c r="JWR1343" s="1"/>
      <c r="JWS1343" s="1"/>
      <c r="JWT1343" s="1"/>
      <c r="JWU1343" s="1"/>
      <c r="JWV1343" s="1"/>
      <c r="JWW1343" s="1"/>
      <c r="JWX1343" s="1"/>
      <c r="JWY1343" s="1"/>
      <c r="JWZ1343" s="1"/>
      <c r="JXA1343" s="1"/>
      <c r="JXB1343" s="1"/>
      <c r="JXC1343" s="1"/>
      <c r="JXD1343" s="1"/>
      <c r="JXE1343" s="1"/>
      <c r="JXF1343" s="1"/>
      <c r="JXG1343" s="1"/>
      <c r="JXH1343" s="1"/>
      <c r="JXI1343" s="1"/>
      <c r="JXJ1343" s="1"/>
      <c r="JXK1343" s="1"/>
      <c r="JXL1343" s="1"/>
      <c r="JXM1343" s="1"/>
      <c r="JXN1343" s="1"/>
      <c r="JXO1343" s="1"/>
      <c r="JXP1343" s="1"/>
      <c r="JXQ1343" s="1"/>
      <c r="JXR1343" s="1"/>
      <c r="JXS1343" s="1"/>
      <c r="JXT1343" s="1"/>
      <c r="JXU1343" s="1"/>
      <c r="JXV1343" s="1"/>
      <c r="JXW1343" s="1"/>
      <c r="JXX1343" s="1"/>
      <c r="JXY1343" s="1"/>
      <c r="JXZ1343" s="1"/>
      <c r="JYA1343" s="1"/>
      <c r="JYB1343" s="1"/>
      <c r="JYC1343" s="1"/>
      <c r="JYD1343" s="1"/>
      <c r="JYE1343" s="1"/>
      <c r="JYF1343" s="1"/>
      <c r="JYG1343" s="1"/>
      <c r="JYH1343" s="1"/>
      <c r="JYI1343" s="1"/>
      <c r="JYJ1343" s="1"/>
      <c r="JYK1343" s="1"/>
      <c r="JYL1343" s="1"/>
      <c r="JYM1343" s="1"/>
      <c r="JYN1343" s="1"/>
      <c r="JYO1343" s="1"/>
      <c r="JYP1343" s="1"/>
      <c r="JYQ1343" s="1"/>
      <c r="JYR1343" s="1"/>
      <c r="JYS1343" s="1"/>
      <c r="JYT1343" s="1"/>
      <c r="JYU1343" s="1"/>
      <c r="JYV1343" s="1"/>
      <c r="JYW1343" s="1"/>
      <c r="JYX1343" s="1"/>
      <c r="JYY1343" s="1"/>
      <c r="JYZ1343" s="1"/>
      <c r="JZA1343" s="1"/>
      <c r="JZB1343" s="1"/>
      <c r="JZC1343" s="1"/>
      <c r="JZD1343" s="1"/>
      <c r="JZE1343" s="1"/>
      <c r="JZF1343" s="1"/>
      <c r="JZG1343" s="1"/>
      <c r="JZH1343" s="1"/>
      <c r="JZI1343" s="1"/>
      <c r="JZJ1343" s="1"/>
      <c r="JZK1343" s="1"/>
      <c r="JZL1343" s="1"/>
      <c r="JZM1343" s="1"/>
      <c r="JZN1343" s="1"/>
      <c r="JZO1343" s="1"/>
      <c r="JZP1343" s="1"/>
      <c r="JZQ1343" s="1"/>
      <c r="JZR1343" s="1"/>
      <c r="JZS1343" s="1"/>
      <c r="JZT1343" s="1"/>
      <c r="JZU1343" s="1"/>
      <c r="JZV1343" s="1"/>
      <c r="JZW1343" s="1"/>
      <c r="JZX1343" s="1"/>
      <c r="JZY1343" s="1"/>
      <c r="JZZ1343" s="1"/>
      <c r="KAA1343" s="1"/>
      <c r="KAB1343" s="1"/>
      <c r="KAC1343" s="1"/>
      <c r="KAD1343" s="1"/>
      <c r="KAE1343" s="1"/>
      <c r="KAF1343" s="1"/>
      <c r="KAG1343" s="1"/>
      <c r="KAH1343" s="1"/>
      <c r="KAI1343" s="1"/>
      <c r="KAJ1343" s="1"/>
      <c r="KAK1343" s="1"/>
      <c r="KAL1343" s="1"/>
      <c r="KAM1343" s="1"/>
      <c r="KAN1343" s="1"/>
      <c r="KAO1343" s="1"/>
      <c r="KAP1343" s="1"/>
      <c r="KAQ1343" s="1"/>
      <c r="KAR1343" s="1"/>
      <c r="KAS1343" s="1"/>
      <c r="KAT1343" s="1"/>
      <c r="KAU1343" s="1"/>
      <c r="KAV1343" s="1"/>
      <c r="KAW1343" s="1"/>
      <c r="KAX1343" s="1"/>
      <c r="KAY1343" s="1"/>
      <c r="KAZ1343" s="1"/>
      <c r="KBA1343" s="1"/>
      <c r="KBB1343" s="1"/>
      <c r="KBC1343" s="1"/>
      <c r="KBD1343" s="1"/>
      <c r="KBE1343" s="1"/>
      <c r="KBF1343" s="1"/>
      <c r="KBG1343" s="1"/>
      <c r="KBH1343" s="1"/>
      <c r="KBI1343" s="1"/>
      <c r="KBJ1343" s="1"/>
      <c r="KBK1343" s="1"/>
      <c r="KBL1343" s="1"/>
      <c r="KBM1343" s="1"/>
      <c r="KBN1343" s="1"/>
      <c r="KBO1343" s="1"/>
      <c r="KBP1343" s="1"/>
      <c r="KBQ1343" s="1"/>
      <c r="KBR1343" s="1"/>
      <c r="KBS1343" s="1"/>
      <c r="KBT1343" s="1"/>
      <c r="KBU1343" s="1"/>
      <c r="KBV1343" s="1"/>
      <c r="KBW1343" s="1"/>
      <c r="KBX1343" s="1"/>
      <c r="KBY1343" s="1"/>
      <c r="KBZ1343" s="1"/>
      <c r="KCA1343" s="1"/>
      <c r="KCB1343" s="1"/>
      <c r="KCC1343" s="1"/>
      <c r="KCD1343" s="1"/>
      <c r="KCE1343" s="1"/>
      <c r="KCF1343" s="1"/>
      <c r="KCG1343" s="1"/>
      <c r="KCH1343" s="1"/>
      <c r="KCI1343" s="1"/>
      <c r="KCJ1343" s="1"/>
      <c r="KCK1343" s="1"/>
      <c r="KCL1343" s="1"/>
      <c r="KCM1343" s="1"/>
      <c r="KCN1343" s="1"/>
      <c r="KCO1343" s="1"/>
      <c r="KCP1343" s="1"/>
      <c r="KCQ1343" s="1"/>
      <c r="KCR1343" s="1"/>
      <c r="KCS1343" s="1"/>
      <c r="KCT1343" s="1"/>
      <c r="KCU1343" s="1"/>
      <c r="KCV1343" s="1"/>
      <c r="KCW1343" s="1"/>
      <c r="KCX1343" s="1"/>
      <c r="KCY1343" s="1"/>
      <c r="KCZ1343" s="1"/>
      <c r="KDA1343" s="1"/>
      <c r="KDB1343" s="1"/>
      <c r="KDC1343" s="1"/>
      <c r="KDD1343" s="1"/>
      <c r="KDE1343" s="1"/>
      <c r="KDF1343" s="1"/>
      <c r="KDG1343" s="1"/>
      <c r="KDH1343" s="1"/>
      <c r="KDI1343" s="1"/>
      <c r="KDJ1343" s="1"/>
      <c r="KDK1343" s="1"/>
      <c r="KDL1343" s="1"/>
      <c r="KDM1343" s="1"/>
      <c r="KDN1343" s="1"/>
      <c r="KDO1343" s="1"/>
      <c r="KDP1343" s="1"/>
      <c r="KDQ1343" s="1"/>
      <c r="KDR1343" s="1"/>
      <c r="KDS1343" s="1"/>
      <c r="KDT1343" s="1"/>
      <c r="KDU1343" s="1"/>
      <c r="KDV1343" s="1"/>
      <c r="KDW1343" s="1"/>
      <c r="KDX1343" s="1"/>
      <c r="KDY1343" s="1"/>
      <c r="KDZ1343" s="1"/>
      <c r="KEA1343" s="1"/>
      <c r="KEB1343" s="1"/>
      <c r="KEC1343" s="1"/>
      <c r="KED1343" s="1"/>
      <c r="KEE1343" s="1"/>
      <c r="KEF1343" s="1"/>
      <c r="KEG1343" s="1"/>
      <c r="KEH1343" s="1"/>
      <c r="KEI1343" s="1"/>
      <c r="KEJ1343" s="1"/>
      <c r="KEK1343" s="1"/>
      <c r="KEL1343" s="1"/>
      <c r="KEM1343" s="1"/>
      <c r="KEN1343" s="1"/>
      <c r="KEO1343" s="1"/>
      <c r="KEP1343" s="1"/>
      <c r="KEQ1343" s="1"/>
      <c r="KER1343" s="1"/>
      <c r="KES1343" s="1"/>
      <c r="KET1343" s="1"/>
      <c r="KEU1343" s="1"/>
      <c r="KEV1343" s="1"/>
      <c r="KEW1343" s="1"/>
      <c r="KEX1343" s="1"/>
      <c r="KEY1343" s="1"/>
      <c r="KEZ1343" s="1"/>
      <c r="KFA1343" s="1"/>
      <c r="KFB1343" s="1"/>
      <c r="KFC1343" s="1"/>
      <c r="KFD1343" s="1"/>
      <c r="KFE1343" s="1"/>
      <c r="KFF1343" s="1"/>
      <c r="KFG1343" s="1"/>
      <c r="KFH1343" s="1"/>
      <c r="KFI1343" s="1"/>
      <c r="KFJ1343" s="1"/>
      <c r="KFK1343" s="1"/>
      <c r="KFL1343" s="1"/>
      <c r="KFM1343" s="1"/>
      <c r="KFN1343" s="1"/>
      <c r="KFO1343" s="1"/>
      <c r="KFP1343" s="1"/>
      <c r="KFQ1343" s="1"/>
      <c r="KFR1343" s="1"/>
      <c r="KFS1343" s="1"/>
      <c r="KFT1343" s="1"/>
      <c r="KFU1343" s="1"/>
      <c r="KFV1343" s="1"/>
      <c r="KFW1343" s="1"/>
      <c r="KFX1343" s="1"/>
      <c r="KFY1343" s="1"/>
      <c r="KFZ1343" s="1"/>
      <c r="KGA1343" s="1"/>
      <c r="KGB1343" s="1"/>
      <c r="KGC1343" s="1"/>
      <c r="KGD1343" s="1"/>
      <c r="KGE1343" s="1"/>
      <c r="KGF1343" s="1"/>
      <c r="KGG1343" s="1"/>
      <c r="KGH1343" s="1"/>
      <c r="KGI1343" s="1"/>
      <c r="KGJ1343" s="1"/>
      <c r="KGK1343" s="1"/>
      <c r="KGL1343" s="1"/>
      <c r="KGM1343" s="1"/>
      <c r="KGN1343" s="1"/>
      <c r="KGO1343" s="1"/>
      <c r="KGP1343" s="1"/>
      <c r="KGQ1343" s="1"/>
      <c r="KGR1343" s="1"/>
      <c r="KGS1343" s="1"/>
      <c r="KGT1343" s="1"/>
      <c r="KGU1343" s="1"/>
      <c r="KGV1343" s="1"/>
      <c r="KGW1343" s="1"/>
      <c r="KGX1343" s="1"/>
      <c r="KGY1343" s="1"/>
      <c r="KGZ1343" s="1"/>
      <c r="KHA1343" s="1"/>
      <c r="KHB1343" s="1"/>
      <c r="KHC1343" s="1"/>
      <c r="KHD1343" s="1"/>
      <c r="KHE1343" s="1"/>
      <c r="KHF1343" s="1"/>
      <c r="KHG1343" s="1"/>
      <c r="KHH1343" s="1"/>
      <c r="KHI1343" s="1"/>
      <c r="KHJ1343" s="1"/>
      <c r="KHK1343" s="1"/>
      <c r="KHL1343" s="1"/>
      <c r="KHM1343" s="1"/>
      <c r="KHN1343" s="1"/>
      <c r="KHO1343" s="1"/>
      <c r="KHP1343" s="1"/>
      <c r="KHQ1343" s="1"/>
      <c r="KHR1343" s="1"/>
      <c r="KHS1343" s="1"/>
      <c r="KHT1343" s="1"/>
      <c r="KHU1343" s="1"/>
      <c r="KHV1343" s="1"/>
      <c r="KHW1343" s="1"/>
      <c r="KHX1343" s="1"/>
      <c r="KHY1343" s="1"/>
      <c r="KHZ1343" s="1"/>
      <c r="KIA1343" s="1"/>
      <c r="KIB1343" s="1"/>
      <c r="KIC1343" s="1"/>
      <c r="KID1343" s="1"/>
      <c r="KIE1343" s="1"/>
      <c r="KIF1343" s="1"/>
      <c r="KIG1343" s="1"/>
      <c r="KIH1343" s="1"/>
      <c r="KII1343" s="1"/>
      <c r="KIJ1343" s="1"/>
      <c r="KIK1343" s="1"/>
      <c r="KIL1343" s="1"/>
      <c r="KIM1343" s="1"/>
      <c r="KIN1343" s="1"/>
      <c r="KIO1343" s="1"/>
      <c r="KIP1343" s="1"/>
      <c r="KIQ1343" s="1"/>
      <c r="KIR1343" s="1"/>
      <c r="KIS1343" s="1"/>
      <c r="KIT1343" s="1"/>
      <c r="KIU1343" s="1"/>
      <c r="KIV1343" s="1"/>
      <c r="KIW1343" s="1"/>
      <c r="KIX1343" s="1"/>
      <c r="KIY1343" s="1"/>
      <c r="KIZ1343" s="1"/>
      <c r="KJA1343" s="1"/>
      <c r="KJB1343" s="1"/>
      <c r="KJC1343" s="1"/>
      <c r="KJD1343" s="1"/>
      <c r="KJE1343" s="1"/>
      <c r="KJF1343" s="1"/>
      <c r="KJG1343" s="1"/>
      <c r="KJH1343" s="1"/>
      <c r="KJI1343" s="1"/>
      <c r="KJJ1343" s="1"/>
      <c r="KJK1343" s="1"/>
      <c r="KJL1343" s="1"/>
      <c r="KJM1343" s="1"/>
      <c r="KJN1343" s="1"/>
      <c r="KJO1343" s="1"/>
      <c r="KJP1343" s="1"/>
      <c r="KJQ1343" s="1"/>
      <c r="KJR1343" s="1"/>
      <c r="KJS1343" s="1"/>
      <c r="KJT1343" s="1"/>
      <c r="KJU1343" s="1"/>
      <c r="KJV1343" s="1"/>
      <c r="KJW1343" s="1"/>
      <c r="KJX1343" s="1"/>
      <c r="KJY1343" s="1"/>
      <c r="KJZ1343" s="1"/>
      <c r="KKA1343" s="1"/>
      <c r="KKB1343" s="1"/>
      <c r="KKC1343" s="1"/>
      <c r="KKD1343" s="1"/>
      <c r="KKE1343" s="1"/>
      <c r="KKF1343" s="1"/>
      <c r="KKG1343" s="1"/>
      <c r="KKH1343" s="1"/>
      <c r="KKI1343" s="1"/>
      <c r="KKJ1343" s="1"/>
      <c r="KKK1343" s="1"/>
      <c r="KKL1343" s="1"/>
      <c r="KKM1343" s="1"/>
      <c r="KKN1343" s="1"/>
      <c r="KKO1343" s="1"/>
      <c r="KKP1343" s="1"/>
      <c r="KKQ1343" s="1"/>
      <c r="KKR1343" s="1"/>
      <c r="KKS1343" s="1"/>
      <c r="KKT1343" s="1"/>
      <c r="KKU1343" s="1"/>
      <c r="KKV1343" s="1"/>
      <c r="KKW1343" s="1"/>
      <c r="KKX1343" s="1"/>
      <c r="KKY1343" s="1"/>
      <c r="KKZ1343" s="1"/>
      <c r="KLA1343" s="1"/>
      <c r="KLB1343" s="1"/>
      <c r="KLC1343" s="1"/>
      <c r="KLD1343" s="1"/>
      <c r="KLE1343" s="1"/>
      <c r="KLF1343" s="1"/>
      <c r="KLG1343" s="1"/>
      <c r="KLH1343" s="1"/>
      <c r="KLI1343" s="1"/>
      <c r="KLJ1343" s="1"/>
      <c r="KLK1343" s="1"/>
      <c r="KLL1343" s="1"/>
      <c r="KLM1343" s="1"/>
      <c r="KLN1343" s="1"/>
      <c r="KLO1343" s="1"/>
      <c r="KLP1343" s="1"/>
      <c r="KLQ1343" s="1"/>
      <c r="KLR1343" s="1"/>
      <c r="KLS1343" s="1"/>
      <c r="KLT1343" s="1"/>
      <c r="KLU1343" s="1"/>
      <c r="KLV1343" s="1"/>
      <c r="KLW1343" s="1"/>
      <c r="KLX1343" s="1"/>
      <c r="KLY1343" s="1"/>
      <c r="KLZ1343" s="1"/>
      <c r="KMA1343" s="1"/>
      <c r="KMB1343" s="1"/>
      <c r="KMC1343" s="1"/>
      <c r="KMD1343" s="1"/>
      <c r="KME1343" s="1"/>
      <c r="KMF1343" s="1"/>
      <c r="KMG1343" s="1"/>
      <c r="KMH1343" s="1"/>
      <c r="KMI1343" s="1"/>
      <c r="KMJ1343" s="1"/>
      <c r="KMK1343" s="1"/>
      <c r="KML1343" s="1"/>
      <c r="KMM1343" s="1"/>
      <c r="KMN1343" s="1"/>
      <c r="KMO1343" s="1"/>
      <c r="KMP1343" s="1"/>
      <c r="KMQ1343" s="1"/>
      <c r="KMR1343" s="1"/>
      <c r="KMS1343" s="1"/>
      <c r="KMT1343" s="1"/>
      <c r="KMU1343" s="1"/>
      <c r="KMV1343" s="1"/>
      <c r="KMW1343" s="1"/>
      <c r="KMX1343" s="1"/>
      <c r="KMY1343" s="1"/>
      <c r="KMZ1343" s="1"/>
      <c r="KNA1343" s="1"/>
      <c r="KNB1343" s="1"/>
      <c r="KNC1343" s="1"/>
      <c r="KND1343" s="1"/>
      <c r="KNE1343" s="1"/>
      <c r="KNF1343" s="1"/>
      <c r="KNG1343" s="1"/>
      <c r="KNH1343" s="1"/>
      <c r="KNI1343" s="1"/>
      <c r="KNJ1343" s="1"/>
      <c r="KNK1343" s="1"/>
      <c r="KNL1343" s="1"/>
      <c r="KNM1343" s="1"/>
      <c r="KNN1343" s="1"/>
      <c r="KNO1343" s="1"/>
      <c r="KNP1343" s="1"/>
      <c r="KNQ1343" s="1"/>
      <c r="KNR1343" s="1"/>
      <c r="KNS1343" s="1"/>
      <c r="KNT1343" s="1"/>
      <c r="KNU1343" s="1"/>
      <c r="KNV1343" s="1"/>
      <c r="KNW1343" s="1"/>
      <c r="KNX1343" s="1"/>
      <c r="KNY1343" s="1"/>
      <c r="KNZ1343" s="1"/>
      <c r="KOA1343" s="1"/>
      <c r="KOB1343" s="1"/>
      <c r="KOC1343" s="1"/>
      <c r="KOD1343" s="1"/>
      <c r="KOE1343" s="1"/>
      <c r="KOF1343" s="1"/>
      <c r="KOG1343" s="1"/>
      <c r="KOH1343" s="1"/>
      <c r="KOI1343" s="1"/>
      <c r="KOJ1343" s="1"/>
      <c r="KOK1343" s="1"/>
      <c r="KOL1343" s="1"/>
      <c r="KOM1343" s="1"/>
      <c r="KON1343" s="1"/>
      <c r="KOO1343" s="1"/>
      <c r="KOP1343" s="1"/>
      <c r="KOQ1343" s="1"/>
      <c r="KOR1343" s="1"/>
      <c r="KOS1343" s="1"/>
      <c r="KOT1343" s="1"/>
      <c r="KOU1343" s="1"/>
      <c r="KOV1343" s="1"/>
      <c r="KOW1343" s="1"/>
      <c r="KOX1343" s="1"/>
      <c r="KOY1343" s="1"/>
      <c r="KOZ1343" s="1"/>
      <c r="KPA1343" s="1"/>
      <c r="KPB1343" s="1"/>
      <c r="KPC1343" s="1"/>
      <c r="KPD1343" s="1"/>
      <c r="KPE1343" s="1"/>
      <c r="KPF1343" s="1"/>
      <c r="KPG1343" s="1"/>
      <c r="KPH1343" s="1"/>
      <c r="KPI1343" s="1"/>
      <c r="KPJ1343" s="1"/>
      <c r="KPK1343" s="1"/>
      <c r="KPL1343" s="1"/>
      <c r="KPM1343" s="1"/>
      <c r="KPN1343" s="1"/>
      <c r="KPO1343" s="1"/>
      <c r="KPP1343" s="1"/>
      <c r="KPQ1343" s="1"/>
      <c r="KPR1343" s="1"/>
      <c r="KPS1343" s="1"/>
      <c r="KPT1343" s="1"/>
      <c r="KPU1343" s="1"/>
      <c r="KPV1343" s="1"/>
      <c r="KPW1343" s="1"/>
      <c r="KPX1343" s="1"/>
      <c r="KPY1343" s="1"/>
      <c r="KPZ1343" s="1"/>
      <c r="KQA1343" s="1"/>
      <c r="KQB1343" s="1"/>
      <c r="KQC1343" s="1"/>
      <c r="KQD1343" s="1"/>
      <c r="KQE1343" s="1"/>
      <c r="KQF1343" s="1"/>
      <c r="KQG1343" s="1"/>
      <c r="KQH1343" s="1"/>
      <c r="KQI1343" s="1"/>
      <c r="KQJ1343" s="1"/>
      <c r="KQK1343" s="1"/>
      <c r="KQL1343" s="1"/>
      <c r="KQM1343" s="1"/>
      <c r="KQN1343" s="1"/>
      <c r="KQO1343" s="1"/>
      <c r="KQP1343" s="1"/>
      <c r="KQQ1343" s="1"/>
      <c r="KQR1343" s="1"/>
      <c r="KQS1343" s="1"/>
      <c r="KQT1343" s="1"/>
      <c r="KQU1343" s="1"/>
      <c r="KQV1343" s="1"/>
      <c r="KQW1343" s="1"/>
      <c r="KQX1343" s="1"/>
      <c r="KQY1343" s="1"/>
      <c r="KQZ1343" s="1"/>
      <c r="KRA1343" s="1"/>
      <c r="KRB1343" s="1"/>
      <c r="KRC1343" s="1"/>
      <c r="KRD1343" s="1"/>
      <c r="KRE1343" s="1"/>
      <c r="KRF1343" s="1"/>
      <c r="KRG1343" s="1"/>
      <c r="KRH1343" s="1"/>
      <c r="KRI1343" s="1"/>
      <c r="KRJ1343" s="1"/>
      <c r="KRK1343" s="1"/>
      <c r="KRL1343" s="1"/>
      <c r="KRM1343" s="1"/>
      <c r="KRN1343" s="1"/>
      <c r="KRO1343" s="1"/>
      <c r="KRP1343" s="1"/>
      <c r="KRQ1343" s="1"/>
      <c r="KRR1343" s="1"/>
      <c r="KRS1343" s="1"/>
      <c r="KRT1343" s="1"/>
      <c r="KRU1343" s="1"/>
      <c r="KRV1343" s="1"/>
      <c r="KRW1343" s="1"/>
      <c r="KRX1343" s="1"/>
      <c r="KRY1343" s="1"/>
      <c r="KRZ1343" s="1"/>
      <c r="KSA1343" s="1"/>
      <c r="KSB1343" s="1"/>
      <c r="KSC1343" s="1"/>
      <c r="KSD1343" s="1"/>
      <c r="KSE1343" s="1"/>
      <c r="KSF1343" s="1"/>
      <c r="KSG1343" s="1"/>
      <c r="KSH1343" s="1"/>
      <c r="KSI1343" s="1"/>
      <c r="KSJ1343" s="1"/>
      <c r="KSK1343" s="1"/>
      <c r="KSL1343" s="1"/>
      <c r="KSM1343" s="1"/>
      <c r="KSN1343" s="1"/>
      <c r="KSO1343" s="1"/>
      <c r="KSP1343" s="1"/>
      <c r="KSQ1343" s="1"/>
      <c r="KSR1343" s="1"/>
      <c r="KSS1343" s="1"/>
      <c r="KST1343" s="1"/>
      <c r="KSU1343" s="1"/>
      <c r="KSV1343" s="1"/>
      <c r="KSW1343" s="1"/>
      <c r="KSX1343" s="1"/>
      <c r="KSY1343" s="1"/>
      <c r="KSZ1343" s="1"/>
      <c r="KTA1343" s="1"/>
      <c r="KTB1343" s="1"/>
      <c r="KTC1343" s="1"/>
      <c r="KTD1343" s="1"/>
      <c r="KTE1343" s="1"/>
      <c r="KTF1343" s="1"/>
      <c r="KTG1343" s="1"/>
      <c r="KTH1343" s="1"/>
      <c r="KTI1343" s="1"/>
      <c r="KTJ1343" s="1"/>
      <c r="KTK1343" s="1"/>
      <c r="KTL1343" s="1"/>
      <c r="KTM1343" s="1"/>
      <c r="KTN1343" s="1"/>
      <c r="KTO1343" s="1"/>
      <c r="KTP1343" s="1"/>
      <c r="KTQ1343" s="1"/>
      <c r="KTR1343" s="1"/>
      <c r="KTS1343" s="1"/>
      <c r="KTT1343" s="1"/>
      <c r="KTU1343" s="1"/>
      <c r="KTV1343" s="1"/>
      <c r="KTW1343" s="1"/>
      <c r="KTX1343" s="1"/>
      <c r="KTY1343" s="1"/>
      <c r="KTZ1343" s="1"/>
      <c r="KUA1343" s="1"/>
      <c r="KUB1343" s="1"/>
      <c r="KUC1343" s="1"/>
      <c r="KUD1343" s="1"/>
      <c r="KUE1343" s="1"/>
      <c r="KUF1343" s="1"/>
      <c r="KUG1343" s="1"/>
      <c r="KUH1343" s="1"/>
      <c r="KUI1343" s="1"/>
      <c r="KUJ1343" s="1"/>
      <c r="KUK1343" s="1"/>
      <c r="KUL1343" s="1"/>
      <c r="KUM1343" s="1"/>
      <c r="KUN1343" s="1"/>
      <c r="KUO1343" s="1"/>
      <c r="KUP1343" s="1"/>
      <c r="KUQ1343" s="1"/>
      <c r="KUR1343" s="1"/>
      <c r="KUS1343" s="1"/>
      <c r="KUT1343" s="1"/>
      <c r="KUU1343" s="1"/>
      <c r="KUV1343" s="1"/>
      <c r="KUW1343" s="1"/>
      <c r="KUX1343" s="1"/>
      <c r="KUY1343" s="1"/>
      <c r="KUZ1343" s="1"/>
      <c r="KVA1343" s="1"/>
      <c r="KVB1343" s="1"/>
      <c r="KVC1343" s="1"/>
      <c r="KVD1343" s="1"/>
      <c r="KVE1343" s="1"/>
      <c r="KVF1343" s="1"/>
      <c r="KVG1343" s="1"/>
      <c r="KVH1343" s="1"/>
      <c r="KVI1343" s="1"/>
      <c r="KVJ1343" s="1"/>
      <c r="KVK1343" s="1"/>
      <c r="KVL1343" s="1"/>
      <c r="KVM1343" s="1"/>
      <c r="KVN1343" s="1"/>
      <c r="KVO1343" s="1"/>
      <c r="KVP1343" s="1"/>
      <c r="KVQ1343" s="1"/>
      <c r="KVR1343" s="1"/>
      <c r="KVS1343" s="1"/>
      <c r="KVT1343" s="1"/>
      <c r="KVU1343" s="1"/>
      <c r="KVV1343" s="1"/>
      <c r="KVW1343" s="1"/>
      <c r="KVX1343" s="1"/>
      <c r="KVY1343" s="1"/>
      <c r="KVZ1343" s="1"/>
      <c r="KWA1343" s="1"/>
      <c r="KWB1343" s="1"/>
      <c r="KWC1343" s="1"/>
      <c r="KWD1343" s="1"/>
      <c r="KWE1343" s="1"/>
      <c r="KWF1343" s="1"/>
      <c r="KWG1343" s="1"/>
      <c r="KWH1343" s="1"/>
      <c r="KWI1343" s="1"/>
      <c r="KWJ1343" s="1"/>
      <c r="KWK1343" s="1"/>
      <c r="KWL1343" s="1"/>
      <c r="KWM1343" s="1"/>
      <c r="KWN1343" s="1"/>
      <c r="KWO1343" s="1"/>
      <c r="KWP1343" s="1"/>
      <c r="KWQ1343" s="1"/>
      <c r="KWR1343" s="1"/>
      <c r="KWS1343" s="1"/>
      <c r="KWT1343" s="1"/>
      <c r="KWU1343" s="1"/>
      <c r="KWV1343" s="1"/>
      <c r="KWW1343" s="1"/>
      <c r="KWX1343" s="1"/>
      <c r="KWY1343" s="1"/>
      <c r="KWZ1343" s="1"/>
      <c r="KXA1343" s="1"/>
      <c r="KXB1343" s="1"/>
      <c r="KXC1343" s="1"/>
      <c r="KXD1343" s="1"/>
      <c r="KXE1343" s="1"/>
      <c r="KXF1343" s="1"/>
      <c r="KXG1343" s="1"/>
      <c r="KXH1343" s="1"/>
      <c r="KXI1343" s="1"/>
      <c r="KXJ1343" s="1"/>
      <c r="KXK1343" s="1"/>
      <c r="KXL1343" s="1"/>
      <c r="KXM1343" s="1"/>
      <c r="KXN1343" s="1"/>
      <c r="KXO1343" s="1"/>
      <c r="KXP1343" s="1"/>
      <c r="KXQ1343" s="1"/>
      <c r="KXR1343" s="1"/>
      <c r="KXS1343" s="1"/>
      <c r="KXT1343" s="1"/>
      <c r="KXU1343" s="1"/>
      <c r="KXV1343" s="1"/>
      <c r="KXW1343" s="1"/>
      <c r="KXX1343" s="1"/>
      <c r="KXY1343" s="1"/>
      <c r="KXZ1343" s="1"/>
      <c r="KYA1343" s="1"/>
      <c r="KYB1343" s="1"/>
      <c r="KYC1343" s="1"/>
      <c r="KYD1343" s="1"/>
      <c r="KYE1343" s="1"/>
      <c r="KYF1343" s="1"/>
      <c r="KYG1343" s="1"/>
      <c r="KYH1343" s="1"/>
      <c r="KYI1343" s="1"/>
      <c r="KYJ1343" s="1"/>
      <c r="KYK1343" s="1"/>
      <c r="KYL1343" s="1"/>
      <c r="KYM1343" s="1"/>
      <c r="KYN1343" s="1"/>
      <c r="KYO1343" s="1"/>
      <c r="KYP1343" s="1"/>
      <c r="KYQ1343" s="1"/>
      <c r="KYR1343" s="1"/>
      <c r="KYS1343" s="1"/>
      <c r="KYT1343" s="1"/>
      <c r="KYU1343" s="1"/>
      <c r="KYV1343" s="1"/>
      <c r="KYW1343" s="1"/>
      <c r="KYX1343" s="1"/>
      <c r="KYY1343" s="1"/>
      <c r="KYZ1343" s="1"/>
      <c r="KZA1343" s="1"/>
      <c r="KZB1343" s="1"/>
      <c r="KZC1343" s="1"/>
      <c r="KZD1343" s="1"/>
      <c r="KZE1343" s="1"/>
      <c r="KZF1343" s="1"/>
      <c r="KZG1343" s="1"/>
      <c r="KZH1343" s="1"/>
      <c r="KZI1343" s="1"/>
      <c r="KZJ1343" s="1"/>
      <c r="KZK1343" s="1"/>
      <c r="KZL1343" s="1"/>
      <c r="KZM1343" s="1"/>
      <c r="KZN1343" s="1"/>
      <c r="KZO1343" s="1"/>
      <c r="KZP1343" s="1"/>
      <c r="KZQ1343" s="1"/>
      <c r="KZR1343" s="1"/>
      <c r="KZS1343" s="1"/>
      <c r="KZT1343" s="1"/>
      <c r="KZU1343" s="1"/>
      <c r="KZV1343" s="1"/>
      <c r="KZW1343" s="1"/>
      <c r="KZX1343" s="1"/>
      <c r="KZY1343" s="1"/>
      <c r="KZZ1343" s="1"/>
      <c r="LAA1343" s="1"/>
      <c r="LAB1343" s="1"/>
      <c r="LAC1343" s="1"/>
      <c r="LAD1343" s="1"/>
      <c r="LAE1343" s="1"/>
      <c r="LAF1343" s="1"/>
      <c r="LAG1343" s="1"/>
      <c r="LAH1343" s="1"/>
      <c r="LAI1343" s="1"/>
      <c r="LAJ1343" s="1"/>
      <c r="LAK1343" s="1"/>
      <c r="LAL1343" s="1"/>
      <c r="LAM1343" s="1"/>
      <c r="LAN1343" s="1"/>
      <c r="LAO1343" s="1"/>
      <c r="LAP1343" s="1"/>
      <c r="LAQ1343" s="1"/>
      <c r="LAR1343" s="1"/>
      <c r="LAS1343" s="1"/>
      <c r="LAT1343" s="1"/>
      <c r="LAU1343" s="1"/>
      <c r="LAV1343" s="1"/>
      <c r="LAW1343" s="1"/>
      <c r="LAX1343" s="1"/>
      <c r="LAY1343" s="1"/>
      <c r="LAZ1343" s="1"/>
      <c r="LBA1343" s="1"/>
      <c r="LBB1343" s="1"/>
      <c r="LBC1343" s="1"/>
      <c r="LBD1343" s="1"/>
      <c r="LBE1343" s="1"/>
      <c r="LBF1343" s="1"/>
      <c r="LBG1343" s="1"/>
      <c r="LBH1343" s="1"/>
      <c r="LBI1343" s="1"/>
      <c r="LBJ1343" s="1"/>
      <c r="LBK1343" s="1"/>
      <c r="LBL1343" s="1"/>
      <c r="LBM1343" s="1"/>
      <c r="LBN1343" s="1"/>
      <c r="LBO1343" s="1"/>
      <c r="LBP1343" s="1"/>
      <c r="LBQ1343" s="1"/>
      <c r="LBR1343" s="1"/>
      <c r="LBS1343" s="1"/>
      <c r="LBT1343" s="1"/>
      <c r="LBU1343" s="1"/>
      <c r="LBV1343" s="1"/>
      <c r="LBW1343" s="1"/>
      <c r="LBX1343" s="1"/>
      <c r="LBY1343" s="1"/>
      <c r="LBZ1343" s="1"/>
      <c r="LCA1343" s="1"/>
      <c r="LCB1343" s="1"/>
      <c r="LCC1343" s="1"/>
      <c r="LCD1343" s="1"/>
      <c r="LCE1343" s="1"/>
      <c r="LCF1343" s="1"/>
      <c r="LCG1343" s="1"/>
      <c r="LCH1343" s="1"/>
      <c r="LCI1343" s="1"/>
      <c r="LCJ1343" s="1"/>
      <c r="LCK1343" s="1"/>
      <c r="LCL1343" s="1"/>
      <c r="LCM1343" s="1"/>
      <c r="LCN1343" s="1"/>
      <c r="LCO1343" s="1"/>
      <c r="LCP1343" s="1"/>
      <c r="LCQ1343" s="1"/>
      <c r="LCR1343" s="1"/>
      <c r="LCS1343" s="1"/>
      <c r="LCT1343" s="1"/>
      <c r="LCU1343" s="1"/>
      <c r="LCV1343" s="1"/>
      <c r="LCW1343" s="1"/>
      <c r="LCX1343" s="1"/>
      <c r="LCY1343" s="1"/>
      <c r="LCZ1343" s="1"/>
      <c r="LDA1343" s="1"/>
      <c r="LDB1343" s="1"/>
      <c r="LDC1343" s="1"/>
      <c r="LDD1343" s="1"/>
      <c r="LDE1343" s="1"/>
      <c r="LDF1343" s="1"/>
      <c r="LDG1343" s="1"/>
      <c r="LDH1343" s="1"/>
      <c r="LDI1343" s="1"/>
      <c r="LDJ1343" s="1"/>
      <c r="LDK1343" s="1"/>
      <c r="LDL1343" s="1"/>
      <c r="LDM1343" s="1"/>
      <c r="LDN1343" s="1"/>
      <c r="LDO1343" s="1"/>
      <c r="LDP1343" s="1"/>
      <c r="LDQ1343" s="1"/>
      <c r="LDR1343" s="1"/>
      <c r="LDS1343" s="1"/>
      <c r="LDT1343" s="1"/>
      <c r="LDU1343" s="1"/>
      <c r="LDV1343" s="1"/>
      <c r="LDW1343" s="1"/>
      <c r="LDX1343" s="1"/>
      <c r="LDY1343" s="1"/>
      <c r="LDZ1343" s="1"/>
      <c r="LEA1343" s="1"/>
      <c r="LEB1343" s="1"/>
      <c r="LEC1343" s="1"/>
      <c r="LED1343" s="1"/>
      <c r="LEE1343" s="1"/>
      <c r="LEF1343" s="1"/>
      <c r="LEG1343" s="1"/>
      <c r="LEH1343" s="1"/>
      <c r="LEI1343" s="1"/>
      <c r="LEJ1343" s="1"/>
      <c r="LEK1343" s="1"/>
      <c r="LEL1343" s="1"/>
      <c r="LEM1343" s="1"/>
      <c r="LEN1343" s="1"/>
      <c r="LEO1343" s="1"/>
      <c r="LEP1343" s="1"/>
      <c r="LEQ1343" s="1"/>
      <c r="LER1343" s="1"/>
      <c r="LES1343" s="1"/>
      <c r="LET1343" s="1"/>
      <c r="LEU1343" s="1"/>
      <c r="LEV1343" s="1"/>
      <c r="LEW1343" s="1"/>
      <c r="LEX1343" s="1"/>
      <c r="LEY1343" s="1"/>
      <c r="LEZ1343" s="1"/>
      <c r="LFA1343" s="1"/>
      <c r="LFB1343" s="1"/>
      <c r="LFC1343" s="1"/>
      <c r="LFD1343" s="1"/>
      <c r="LFE1343" s="1"/>
      <c r="LFF1343" s="1"/>
      <c r="LFG1343" s="1"/>
      <c r="LFH1343" s="1"/>
      <c r="LFI1343" s="1"/>
      <c r="LFJ1343" s="1"/>
      <c r="LFK1343" s="1"/>
      <c r="LFL1343" s="1"/>
      <c r="LFM1343" s="1"/>
      <c r="LFN1343" s="1"/>
      <c r="LFO1343" s="1"/>
      <c r="LFP1343" s="1"/>
      <c r="LFQ1343" s="1"/>
      <c r="LFR1343" s="1"/>
      <c r="LFS1343" s="1"/>
      <c r="LFT1343" s="1"/>
      <c r="LFU1343" s="1"/>
      <c r="LFV1343" s="1"/>
      <c r="LFW1343" s="1"/>
      <c r="LFX1343" s="1"/>
      <c r="LFY1343" s="1"/>
      <c r="LFZ1343" s="1"/>
      <c r="LGA1343" s="1"/>
      <c r="LGB1343" s="1"/>
      <c r="LGC1343" s="1"/>
      <c r="LGD1343" s="1"/>
      <c r="LGE1343" s="1"/>
      <c r="LGF1343" s="1"/>
      <c r="LGG1343" s="1"/>
      <c r="LGH1343" s="1"/>
      <c r="LGI1343" s="1"/>
      <c r="LGJ1343" s="1"/>
      <c r="LGK1343" s="1"/>
      <c r="LGL1343" s="1"/>
      <c r="LGM1343" s="1"/>
      <c r="LGN1343" s="1"/>
      <c r="LGO1343" s="1"/>
      <c r="LGP1343" s="1"/>
      <c r="LGQ1343" s="1"/>
      <c r="LGR1343" s="1"/>
      <c r="LGS1343" s="1"/>
      <c r="LGT1343" s="1"/>
      <c r="LGU1343" s="1"/>
      <c r="LGV1343" s="1"/>
      <c r="LGW1343" s="1"/>
      <c r="LGX1343" s="1"/>
      <c r="LGY1343" s="1"/>
      <c r="LGZ1343" s="1"/>
      <c r="LHA1343" s="1"/>
      <c r="LHB1343" s="1"/>
      <c r="LHC1343" s="1"/>
      <c r="LHD1343" s="1"/>
      <c r="LHE1343" s="1"/>
      <c r="LHF1343" s="1"/>
      <c r="LHG1343" s="1"/>
      <c r="LHH1343" s="1"/>
      <c r="LHI1343" s="1"/>
      <c r="LHJ1343" s="1"/>
      <c r="LHK1343" s="1"/>
      <c r="LHL1343" s="1"/>
      <c r="LHM1343" s="1"/>
      <c r="LHN1343" s="1"/>
      <c r="LHO1343" s="1"/>
      <c r="LHP1343" s="1"/>
      <c r="LHQ1343" s="1"/>
      <c r="LHR1343" s="1"/>
      <c r="LHS1343" s="1"/>
      <c r="LHT1343" s="1"/>
      <c r="LHU1343" s="1"/>
      <c r="LHV1343" s="1"/>
      <c r="LHW1343" s="1"/>
      <c r="LHX1343" s="1"/>
      <c r="LHY1343" s="1"/>
      <c r="LHZ1343" s="1"/>
      <c r="LIA1343" s="1"/>
      <c r="LIB1343" s="1"/>
      <c r="LIC1343" s="1"/>
      <c r="LID1343" s="1"/>
      <c r="LIE1343" s="1"/>
      <c r="LIF1343" s="1"/>
      <c r="LIG1343" s="1"/>
      <c r="LIH1343" s="1"/>
      <c r="LII1343" s="1"/>
      <c r="LIJ1343" s="1"/>
      <c r="LIK1343" s="1"/>
      <c r="LIL1343" s="1"/>
      <c r="LIM1343" s="1"/>
      <c r="LIN1343" s="1"/>
      <c r="LIO1343" s="1"/>
      <c r="LIP1343" s="1"/>
      <c r="LIQ1343" s="1"/>
      <c r="LIR1343" s="1"/>
      <c r="LIS1343" s="1"/>
      <c r="LIT1343" s="1"/>
      <c r="LIU1343" s="1"/>
      <c r="LIV1343" s="1"/>
      <c r="LIW1343" s="1"/>
      <c r="LIX1343" s="1"/>
      <c r="LIY1343" s="1"/>
      <c r="LIZ1343" s="1"/>
      <c r="LJA1343" s="1"/>
      <c r="LJB1343" s="1"/>
      <c r="LJC1343" s="1"/>
      <c r="LJD1343" s="1"/>
      <c r="LJE1343" s="1"/>
      <c r="LJF1343" s="1"/>
      <c r="LJG1343" s="1"/>
      <c r="LJH1343" s="1"/>
      <c r="LJI1343" s="1"/>
      <c r="LJJ1343" s="1"/>
      <c r="LJK1343" s="1"/>
      <c r="LJL1343" s="1"/>
      <c r="LJM1343" s="1"/>
      <c r="LJN1343" s="1"/>
      <c r="LJO1343" s="1"/>
      <c r="LJP1343" s="1"/>
      <c r="LJQ1343" s="1"/>
      <c r="LJR1343" s="1"/>
      <c r="LJS1343" s="1"/>
      <c r="LJT1343" s="1"/>
      <c r="LJU1343" s="1"/>
      <c r="LJV1343" s="1"/>
      <c r="LJW1343" s="1"/>
      <c r="LJX1343" s="1"/>
      <c r="LJY1343" s="1"/>
      <c r="LJZ1343" s="1"/>
      <c r="LKA1343" s="1"/>
      <c r="LKB1343" s="1"/>
      <c r="LKC1343" s="1"/>
      <c r="LKD1343" s="1"/>
      <c r="LKE1343" s="1"/>
      <c r="LKF1343" s="1"/>
      <c r="LKG1343" s="1"/>
      <c r="LKH1343" s="1"/>
      <c r="LKI1343" s="1"/>
      <c r="LKJ1343" s="1"/>
      <c r="LKK1343" s="1"/>
      <c r="LKL1343" s="1"/>
      <c r="LKM1343" s="1"/>
      <c r="LKN1343" s="1"/>
      <c r="LKO1343" s="1"/>
      <c r="LKP1343" s="1"/>
      <c r="LKQ1343" s="1"/>
      <c r="LKR1343" s="1"/>
      <c r="LKS1343" s="1"/>
      <c r="LKT1343" s="1"/>
      <c r="LKU1343" s="1"/>
      <c r="LKV1343" s="1"/>
      <c r="LKW1343" s="1"/>
      <c r="LKX1343" s="1"/>
      <c r="LKY1343" s="1"/>
      <c r="LKZ1343" s="1"/>
      <c r="LLA1343" s="1"/>
      <c r="LLB1343" s="1"/>
      <c r="LLC1343" s="1"/>
      <c r="LLD1343" s="1"/>
      <c r="LLE1343" s="1"/>
      <c r="LLF1343" s="1"/>
      <c r="LLG1343" s="1"/>
      <c r="LLH1343" s="1"/>
      <c r="LLI1343" s="1"/>
      <c r="LLJ1343" s="1"/>
      <c r="LLK1343" s="1"/>
      <c r="LLL1343" s="1"/>
      <c r="LLM1343" s="1"/>
      <c r="LLN1343" s="1"/>
      <c r="LLO1343" s="1"/>
      <c r="LLP1343" s="1"/>
      <c r="LLQ1343" s="1"/>
      <c r="LLR1343" s="1"/>
      <c r="LLS1343" s="1"/>
      <c r="LLT1343" s="1"/>
      <c r="LLU1343" s="1"/>
      <c r="LLV1343" s="1"/>
      <c r="LLW1343" s="1"/>
      <c r="LLX1343" s="1"/>
      <c r="LLY1343" s="1"/>
      <c r="LLZ1343" s="1"/>
      <c r="LMA1343" s="1"/>
      <c r="LMB1343" s="1"/>
      <c r="LMC1343" s="1"/>
      <c r="LMD1343" s="1"/>
      <c r="LME1343" s="1"/>
      <c r="LMF1343" s="1"/>
      <c r="LMG1343" s="1"/>
      <c r="LMH1343" s="1"/>
      <c r="LMI1343" s="1"/>
      <c r="LMJ1343" s="1"/>
      <c r="LMK1343" s="1"/>
      <c r="LML1343" s="1"/>
      <c r="LMM1343" s="1"/>
      <c r="LMN1343" s="1"/>
      <c r="LMO1343" s="1"/>
      <c r="LMP1343" s="1"/>
      <c r="LMQ1343" s="1"/>
      <c r="LMR1343" s="1"/>
      <c r="LMS1343" s="1"/>
      <c r="LMT1343" s="1"/>
      <c r="LMU1343" s="1"/>
      <c r="LMV1343" s="1"/>
      <c r="LMW1343" s="1"/>
      <c r="LMX1343" s="1"/>
      <c r="LMY1343" s="1"/>
      <c r="LMZ1343" s="1"/>
      <c r="LNA1343" s="1"/>
      <c r="LNB1343" s="1"/>
      <c r="LNC1343" s="1"/>
      <c r="LND1343" s="1"/>
      <c r="LNE1343" s="1"/>
      <c r="LNF1343" s="1"/>
      <c r="LNG1343" s="1"/>
      <c r="LNH1343" s="1"/>
      <c r="LNI1343" s="1"/>
      <c r="LNJ1343" s="1"/>
      <c r="LNK1343" s="1"/>
      <c r="LNL1343" s="1"/>
      <c r="LNM1343" s="1"/>
      <c r="LNN1343" s="1"/>
      <c r="LNO1343" s="1"/>
      <c r="LNP1343" s="1"/>
      <c r="LNQ1343" s="1"/>
      <c r="LNR1343" s="1"/>
      <c r="LNS1343" s="1"/>
      <c r="LNT1343" s="1"/>
      <c r="LNU1343" s="1"/>
      <c r="LNV1343" s="1"/>
      <c r="LNW1343" s="1"/>
      <c r="LNX1343" s="1"/>
      <c r="LNY1343" s="1"/>
      <c r="LNZ1343" s="1"/>
      <c r="LOA1343" s="1"/>
      <c r="LOB1343" s="1"/>
      <c r="LOC1343" s="1"/>
      <c r="LOD1343" s="1"/>
      <c r="LOE1343" s="1"/>
      <c r="LOF1343" s="1"/>
      <c r="LOG1343" s="1"/>
      <c r="LOH1343" s="1"/>
      <c r="LOI1343" s="1"/>
      <c r="LOJ1343" s="1"/>
      <c r="LOK1343" s="1"/>
      <c r="LOL1343" s="1"/>
      <c r="LOM1343" s="1"/>
      <c r="LON1343" s="1"/>
      <c r="LOO1343" s="1"/>
      <c r="LOP1343" s="1"/>
      <c r="LOQ1343" s="1"/>
      <c r="LOR1343" s="1"/>
      <c r="LOS1343" s="1"/>
      <c r="LOT1343" s="1"/>
      <c r="LOU1343" s="1"/>
      <c r="LOV1343" s="1"/>
      <c r="LOW1343" s="1"/>
      <c r="LOX1343" s="1"/>
      <c r="LOY1343" s="1"/>
      <c r="LOZ1343" s="1"/>
      <c r="LPA1343" s="1"/>
      <c r="LPB1343" s="1"/>
      <c r="LPC1343" s="1"/>
      <c r="LPD1343" s="1"/>
      <c r="LPE1343" s="1"/>
      <c r="LPF1343" s="1"/>
      <c r="LPG1343" s="1"/>
      <c r="LPH1343" s="1"/>
      <c r="LPI1343" s="1"/>
      <c r="LPJ1343" s="1"/>
      <c r="LPK1343" s="1"/>
      <c r="LPL1343" s="1"/>
      <c r="LPM1343" s="1"/>
      <c r="LPN1343" s="1"/>
      <c r="LPO1343" s="1"/>
      <c r="LPP1343" s="1"/>
      <c r="LPQ1343" s="1"/>
      <c r="LPR1343" s="1"/>
      <c r="LPS1343" s="1"/>
      <c r="LPT1343" s="1"/>
      <c r="LPU1343" s="1"/>
      <c r="LPV1343" s="1"/>
      <c r="LPW1343" s="1"/>
      <c r="LPX1343" s="1"/>
      <c r="LPY1343" s="1"/>
      <c r="LPZ1343" s="1"/>
      <c r="LQA1343" s="1"/>
      <c r="LQB1343" s="1"/>
      <c r="LQC1343" s="1"/>
      <c r="LQD1343" s="1"/>
      <c r="LQE1343" s="1"/>
      <c r="LQF1343" s="1"/>
      <c r="LQG1343" s="1"/>
      <c r="LQH1343" s="1"/>
      <c r="LQI1343" s="1"/>
      <c r="LQJ1343" s="1"/>
      <c r="LQK1343" s="1"/>
      <c r="LQL1343" s="1"/>
      <c r="LQM1343" s="1"/>
      <c r="LQN1343" s="1"/>
      <c r="LQO1343" s="1"/>
      <c r="LQP1343" s="1"/>
      <c r="LQQ1343" s="1"/>
      <c r="LQR1343" s="1"/>
      <c r="LQS1343" s="1"/>
      <c r="LQT1343" s="1"/>
      <c r="LQU1343" s="1"/>
      <c r="LQV1343" s="1"/>
      <c r="LQW1343" s="1"/>
      <c r="LQX1343" s="1"/>
      <c r="LQY1343" s="1"/>
      <c r="LQZ1343" s="1"/>
      <c r="LRA1343" s="1"/>
      <c r="LRB1343" s="1"/>
      <c r="LRC1343" s="1"/>
      <c r="LRD1343" s="1"/>
      <c r="LRE1343" s="1"/>
      <c r="LRF1343" s="1"/>
      <c r="LRG1343" s="1"/>
      <c r="LRH1343" s="1"/>
      <c r="LRI1343" s="1"/>
      <c r="LRJ1343" s="1"/>
      <c r="LRK1343" s="1"/>
      <c r="LRL1343" s="1"/>
      <c r="LRM1343" s="1"/>
      <c r="LRN1343" s="1"/>
      <c r="LRO1343" s="1"/>
      <c r="LRP1343" s="1"/>
      <c r="LRQ1343" s="1"/>
      <c r="LRR1343" s="1"/>
      <c r="LRS1343" s="1"/>
      <c r="LRT1343" s="1"/>
      <c r="LRU1343" s="1"/>
      <c r="LRV1343" s="1"/>
      <c r="LRW1343" s="1"/>
      <c r="LRX1343" s="1"/>
      <c r="LRY1343" s="1"/>
      <c r="LRZ1343" s="1"/>
      <c r="LSA1343" s="1"/>
      <c r="LSB1343" s="1"/>
      <c r="LSC1343" s="1"/>
      <c r="LSD1343" s="1"/>
      <c r="LSE1343" s="1"/>
      <c r="LSF1343" s="1"/>
      <c r="LSG1343" s="1"/>
      <c r="LSH1343" s="1"/>
      <c r="LSI1343" s="1"/>
      <c r="LSJ1343" s="1"/>
      <c r="LSK1343" s="1"/>
      <c r="LSL1343" s="1"/>
      <c r="LSM1343" s="1"/>
      <c r="LSN1343" s="1"/>
      <c r="LSO1343" s="1"/>
      <c r="LSP1343" s="1"/>
      <c r="LSQ1343" s="1"/>
      <c r="LSR1343" s="1"/>
      <c r="LSS1343" s="1"/>
      <c r="LST1343" s="1"/>
      <c r="LSU1343" s="1"/>
      <c r="LSV1343" s="1"/>
      <c r="LSW1343" s="1"/>
      <c r="LSX1343" s="1"/>
      <c r="LSY1343" s="1"/>
      <c r="LSZ1343" s="1"/>
      <c r="LTA1343" s="1"/>
      <c r="LTB1343" s="1"/>
      <c r="LTC1343" s="1"/>
      <c r="LTD1343" s="1"/>
      <c r="LTE1343" s="1"/>
      <c r="LTF1343" s="1"/>
      <c r="LTG1343" s="1"/>
      <c r="LTH1343" s="1"/>
      <c r="LTI1343" s="1"/>
      <c r="LTJ1343" s="1"/>
      <c r="LTK1343" s="1"/>
      <c r="LTL1343" s="1"/>
      <c r="LTM1343" s="1"/>
      <c r="LTN1343" s="1"/>
      <c r="LTO1343" s="1"/>
      <c r="LTP1343" s="1"/>
      <c r="LTQ1343" s="1"/>
      <c r="LTR1343" s="1"/>
      <c r="LTS1343" s="1"/>
      <c r="LTT1343" s="1"/>
      <c r="LTU1343" s="1"/>
      <c r="LTV1343" s="1"/>
      <c r="LTW1343" s="1"/>
      <c r="LTX1343" s="1"/>
      <c r="LTY1343" s="1"/>
      <c r="LTZ1343" s="1"/>
      <c r="LUA1343" s="1"/>
      <c r="LUB1343" s="1"/>
      <c r="LUC1343" s="1"/>
      <c r="LUD1343" s="1"/>
      <c r="LUE1343" s="1"/>
      <c r="LUF1343" s="1"/>
      <c r="LUG1343" s="1"/>
      <c r="LUH1343" s="1"/>
      <c r="LUI1343" s="1"/>
      <c r="LUJ1343" s="1"/>
      <c r="LUK1343" s="1"/>
      <c r="LUL1343" s="1"/>
      <c r="LUM1343" s="1"/>
      <c r="LUN1343" s="1"/>
      <c r="LUO1343" s="1"/>
      <c r="LUP1343" s="1"/>
      <c r="LUQ1343" s="1"/>
      <c r="LUR1343" s="1"/>
      <c r="LUS1343" s="1"/>
      <c r="LUT1343" s="1"/>
      <c r="LUU1343" s="1"/>
      <c r="LUV1343" s="1"/>
      <c r="LUW1343" s="1"/>
      <c r="LUX1343" s="1"/>
      <c r="LUY1343" s="1"/>
      <c r="LUZ1343" s="1"/>
      <c r="LVA1343" s="1"/>
      <c r="LVB1343" s="1"/>
      <c r="LVC1343" s="1"/>
      <c r="LVD1343" s="1"/>
      <c r="LVE1343" s="1"/>
      <c r="LVF1343" s="1"/>
      <c r="LVG1343" s="1"/>
      <c r="LVH1343" s="1"/>
      <c r="LVI1343" s="1"/>
      <c r="LVJ1343" s="1"/>
      <c r="LVK1343" s="1"/>
      <c r="LVL1343" s="1"/>
      <c r="LVM1343" s="1"/>
      <c r="LVN1343" s="1"/>
      <c r="LVO1343" s="1"/>
      <c r="LVP1343" s="1"/>
      <c r="LVQ1343" s="1"/>
      <c r="LVR1343" s="1"/>
      <c r="LVS1343" s="1"/>
      <c r="LVT1343" s="1"/>
      <c r="LVU1343" s="1"/>
      <c r="LVV1343" s="1"/>
      <c r="LVW1343" s="1"/>
      <c r="LVX1343" s="1"/>
      <c r="LVY1343" s="1"/>
      <c r="LVZ1343" s="1"/>
      <c r="LWA1343" s="1"/>
      <c r="LWB1343" s="1"/>
      <c r="LWC1343" s="1"/>
      <c r="LWD1343" s="1"/>
      <c r="LWE1343" s="1"/>
      <c r="LWF1343" s="1"/>
      <c r="LWG1343" s="1"/>
      <c r="LWH1343" s="1"/>
      <c r="LWI1343" s="1"/>
      <c r="LWJ1343" s="1"/>
      <c r="LWK1343" s="1"/>
      <c r="LWL1343" s="1"/>
      <c r="LWM1343" s="1"/>
      <c r="LWN1343" s="1"/>
      <c r="LWO1343" s="1"/>
      <c r="LWP1343" s="1"/>
      <c r="LWQ1343" s="1"/>
      <c r="LWR1343" s="1"/>
      <c r="LWS1343" s="1"/>
      <c r="LWT1343" s="1"/>
      <c r="LWU1343" s="1"/>
      <c r="LWV1343" s="1"/>
      <c r="LWW1343" s="1"/>
      <c r="LWX1343" s="1"/>
      <c r="LWY1343" s="1"/>
      <c r="LWZ1343" s="1"/>
      <c r="LXA1343" s="1"/>
      <c r="LXB1343" s="1"/>
      <c r="LXC1343" s="1"/>
      <c r="LXD1343" s="1"/>
      <c r="LXE1343" s="1"/>
      <c r="LXF1343" s="1"/>
      <c r="LXG1343" s="1"/>
      <c r="LXH1343" s="1"/>
      <c r="LXI1343" s="1"/>
      <c r="LXJ1343" s="1"/>
      <c r="LXK1343" s="1"/>
      <c r="LXL1343" s="1"/>
      <c r="LXM1343" s="1"/>
      <c r="LXN1343" s="1"/>
      <c r="LXO1343" s="1"/>
      <c r="LXP1343" s="1"/>
      <c r="LXQ1343" s="1"/>
      <c r="LXR1343" s="1"/>
      <c r="LXS1343" s="1"/>
      <c r="LXT1343" s="1"/>
      <c r="LXU1343" s="1"/>
      <c r="LXV1343" s="1"/>
      <c r="LXW1343" s="1"/>
      <c r="LXX1343" s="1"/>
      <c r="LXY1343" s="1"/>
      <c r="LXZ1343" s="1"/>
      <c r="LYA1343" s="1"/>
      <c r="LYB1343" s="1"/>
      <c r="LYC1343" s="1"/>
      <c r="LYD1343" s="1"/>
      <c r="LYE1343" s="1"/>
      <c r="LYF1343" s="1"/>
      <c r="LYG1343" s="1"/>
      <c r="LYH1343" s="1"/>
      <c r="LYI1343" s="1"/>
      <c r="LYJ1343" s="1"/>
      <c r="LYK1343" s="1"/>
      <c r="LYL1343" s="1"/>
      <c r="LYM1343" s="1"/>
      <c r="LYN1343" s="1"/>
      <c r="LYO1343" s="1"/>
      <c r="LYP1343" s="1"/>
      <c r="LYQ1343" s="1"/>
      <c r="LYR1343" s="1"/>
      <c r="LYS1343" s="1"/>
      <c r="LYT1343" s="1"/>
      <c r="LYU1343" s="1"/>
      <c r="LYV1343" s="1"/>
      <c r="LYW1343" s="1"/>
      <c r="LYX1343" s="1"/>
      <c r="LYY1343" s="1"/>
      <c r="LYZ1343" s="1"/>
      <c r="LZA1343" s="1"/>
      <c r="LZB1343" s="1"/>
      <c r="LZC1343" s="1"/>
      <c r="LZD1343" s="1"/>
      <c r="LZE1343" s="1"/>
      <c r="LZF1343" s="1"/>
      <c r="LZG1343" s="1"/>
      <c r="LZH1343" s="1"/>
      <c r="LZI1343" s="1"/>
      <c r="LZJ1343" s="1"/>
      <c r="LZK1343" s="1"/>
      <c r="LZL1343" s="1"/>
      <c r="LZM1343" s="1"/>
      <c r="LZN1343" s="1"/>
      <c r="LZO1343" s="1"/>
      <c r="LZP1343" s="1"/>
      <c r="LZQ1343" s="1"/>
      <c r="LZR1343" s="1"/>
      <c r="LZS1343" s="1"/>
      <c r="LZT1343" s="1"/>
      <c r="LZU1343" s="1"/>
      <c r="LZV1343" s="1"/>
      <c r="LZW1343" s="1"/>
      <c r="LZX1343" s="1"/>
      <c r="LZY1343" s="1"/>
      <c r="LZZ1343" s="1"/>
      <c r="MAA1343" s="1"/>
      <c r="MAB1343" s="1"/>
      <c r="MAC1343" s="1"/>
      <c r="MAD1343" s="1"/>
      <c r="MAE1343" s="1"/>
      <c r="MAF1343" s="1"/>
      <c r="MAG1343" s="1"/>
      <c r="MAH1343" s="1"/>
      <c r="MAI1343" s="1"/>
      <c r="MAJ1343" s="1"/>
      <c r="MAK1343" s="1"/>
      <c r="MAL1343" s="1"/>
      <c r="MAM1343" s="1"/>
      <c r="MAN1343" s="1"/>
      <c r="MAO1343" s="1"/>
      <c r="MAP1343" s="1"/>
      <c r="MAQ1343" s="1"/>
      <c r="MAR1343" s="1"/>
      <c r="MAS1343" s="1"/>
      <c r="MAT1343" s="1"/>
      <c r="MAU1343" s="1"/>
      <c r="MAV1343" s="1"/>
      <c r="MAW1343" s="1"/>
      <c r="MAX1343" s="1"/>
      <c r="MAY1343" s="1"/>
      <c r="MAZ1343" s="1"/>
      <c r="MBA1343" s="1"/>
      <c r="MBB1343" s="1"/>
      <c r="MBC1343" s="1"/>
      <c r="MBD1343" s="1"/>
      <c r="MBE1343" s="1"/>
      <c r="MBF1343" s="1"/>
      <c r="MBG1343" s="1"/>
      <c r="MBH1343" s="1"/>
      <c r="MBI1343" s="1"/>
      <c r="MBJ1343" s="1"/>
      <c r="MBK1343" s="1"/>
      <c r="MBL1343" s="1"/>
      <c r="MBM1343" s="1"/>
      <c r="MBN1343" s="1"/>
      <c r="MBO1343" s="1"/>
      <c r="MBP1343" s="1"/>
      <c r="MBQ1343" s="1"/>
      <c r="MBR1343" s="1"/>
      <c r="MBS1343" s="1"/>
      <c r="MBT1343" s="1"/>
      <c r="MBU1343" s="1"/>
      <c r="MBV1343" s="1"/>
      <c r="MBW1343" s="1"/>
      <c r="MBX1343" s="1"/>
      <c r="MBY1343" s="1"/>
      <c r="MBZ1343" s="1"/>
      <c r="MCA1343" s="1"/>
      <c r="MCB1343" s="1"/>
      <c r="MCC1343" s="1"/>
      <c r="MCD1343" s="1"/>
      <c r="MCE1343" s="1"/>
      <c r="MCF1343" s="1"/>
      <c r="MCG1343" s="1"/>
      <c r="MCH1343" s="1"/>
      <c r="MCI1343" s="1"/>
      <c r="MCJ1343" s="1"/>
      <c r="MCK1343" s="1"/>
      <c r="MCL1343" s="1"/>
      <c r="MCM1343" s="1"/>
      <c r="MCN1343" s="1"/>
      <c r="MCO1343" s="1"/>
      <c r="MCP1343" s="1"/>
      <c r="MCQ1343" s="1"/>
      <c r="MCR1343" s="1"/>
      <c r="MCS1343" s="1"/>
      <c r="MCT1343" s="1"/>
      <c r="MCU1343" s="1"/>
      <c r="MCV1343" s="1"/>
      <c r="MCW1343" s="1"/>
      <c r="MCX1343" s="1"/>
      <c r="MCY1343" s="1"/>
      <c r="MCZ1343" s="1"/>
      <c r="MDA1343" s="1"/>
      <c r="MDB1343" s="1"/>
      <c r="MDC1343" s="1"/>
      <c r="MDD1343" s="1"/>
      <c r="MDE1343" s="1"/>
      <c r="MDF1343" s="1"/>
      <c r="MDG1343" s="1"/>
      <c r="MDH1343" s="1"/>
      <c r="MDI1343" s="1"/>
      <c r="MDJ1343" s="1"/>
      <c r="MDK1343" s="1"/>
      <c r="MDL1343" s="1"/>
      <c r="MDM1343" s="1"/>
      <c r="MDN1343" s="1"/>
      <c r="MDO1343" s="1"/>
      <c r="MDP1343" s="1"/>
      <c r="MDQ1343" s="1"/>
      <c r="MDR1343" s="1"/>
      <c r="MDS1343" s="1"/>
      <c r="MDT1343" s="1"/>
      <c r="MDU1343" s="1"/>
      <c r="MDV1343" s="1"/>
      <c r="MDW1343" s="1"/>
      <c r="MDX1343" s="1"/>
      <c r="MDY1343" s="1"/>
      <c r="MDZ1343" s="1"/>
      <c r="MEA1343" s="1"/>
      <c r="MEB1343" s="1"/>
      <c r="MEC1343" s="1"/>
      <c r="MED1343" s="1"/>
      <c r="MEE1343" s="1"/>
      <c r="MEF1343" s="1"/>
      <c r="MEG1343" s="1"/>
      <c r="MEH1343" s="1"/>
      <c r="MEI1343" s="1"/>
      <c r="MEJ1343" s="1"/>
      <c r="MEK1343" s="1"/>
      <c r="MEL1343" s="1"/>
      <c r="MEM1343" s="1"/>
      <c r="MEN1343" s="1"/>
      <c r="MEO1343" s="1"/>
      <c r="MEP1343" s="1"/>
      <c r="MEQ1343" s="1"/>
      <c r="MER1343" s="1"/>
      <c r="MES1343" s="1"/>
      <c r="MET1343" s="1"/>
      <c r="MEU1343" s="1"/>
      <c r="MEV1343" s="1"/>
      <c r="MEW1343" s="1"/>
      <c r="MEX1343" s="1"/>
      <c r="MEY1343" s="1"/>
      <c r="MEZ1343" s="1"/>
      <c r="MFA1343" s="1"/>
      <c r="MFB1343" s="1"/>
      <c r="MFC1343" s="1"/>
      <c r="MFD1343" s="1"/>
      <c r="MFE1343" s="1"/>
      <c r="MFF1343" s="1"/>
      <c r="MFG1343" s="1"/>
      <c r="MFH1343" s="1"/>
      <c r="MFI1343" s="1"/>
      <c r="MFJ1343" s="1"/>
      <c r="MFK1343" s="1"/>
      <c r="MFL1343" s="1"/>
      <c r="MFM1343" s="1"/>
      <c r="MFN1343" s="1"/>
      <c r="MFO1343" s="1"/>
      <c r="MFP1343" s="1"/>
      <c r="MFQ1343" s="1"/>
      <c r="MFR1343" s="1"/>
      <c r="MFS1343" s="1"/>
      <c r="MFT1343" s="1"/>
      <c r="MFU1343" s="1"/>
      <c r="MFV1343" s="1"/>
      <c r="MFW1343" s="1"/>
      <c r="MFX1343" s="1"/>
      <c r="MFY1343" s="1"/>
      <c r="MFZ1343" s="1"/>
      <c r="MGA1343" s="1"/>
      <c r="MGB1343" s="1"/>
      <c r="MGC1343" s="1"/>
      <c r="MGD1343" s="1"/>
      <c r="MGE1343" s="1"/>
      <c r="MGF1343" s="1"/>
      <c r="MGG1343" s="1"/>
      <c r="MGH1343" s="1"/>
      <c r="MGI1343" s="1"/>
      <c r="MGJ1343" s="1"/>
      <c r="MGK1343" s="1"/>
      <c r="MGL1343" s="1"/>
      <c r="MGM1343" s="1"/>
      <c r="MGN1343" s="1"/>
      <c r="MGO1343" s="1"/>
      <c r="MGP1343" s="1"/>
      <c r="MGQ1343" s="1"/>
      <c r="MGR1343" s="1"/>
      <c r="MGS1343" s="1"/>
      <c r="MGT1343" s="1"/>
      <c r="MGU1343" s="1"/>
      <c r="MGV1343" s="1"/>
      <c r="MGW1343" s="1"/>
      <c r="MGX1343" s="1"/>
      <c r="MGY1343" s="1"/>
      <c r="MGZ1343" s="1"/>
      <c r="MHA1343" s="1"/>
      <c r="MHB1343" s="1"/>
      <c r="MHC1343" s="1"/>
      <c r="MHD1343" s="1"/>
      <c r="MHE1343" s="1"/>
      <c r="MHF1343" s="1"/>
      <c r="MHG1343" s="1"/>
      <c r="MHH1343" s="1"/>
      <c r="MHI1343" s="1"/>
      <c r="MHJ1343" s="1"/>
      <c r="MHK1343" s="1"/>
      <c r="MHL1343" s="1"/>
      <c r="MHM1343" s="1"/>
      <c r="MHN1343" s="1"/>
      <c r="MHO1343" s="1"/>
      <c r="MHP1343" s="1"/>
      <c r="MHQ1343" s="1"/>
      <c r="MHR1343" s="1"/>
      <c r="MHS1343" s="1"/>
      <c r="MHT1343" s="1"/>
      <c r="MHU1343" s="1"/>
      <c r="MHV1343" s="1"/>
      <c r="MHW1343" s="1"/>
      <c r="MHX1343" s="1"/>
      <c r="MHY1343" s="1"/>
      <c r="MHZ1343" s="1"/>
      <c r="MIA1343" s="1"/>
      <c r="MIB1343" s="1"/>
      <c r="MIC1343" s="1"/>
      <c r="MID1343" s="1"/>
      <c r="MIE1343" s="1"/>
      <c r="MIF1343" s="1"/>
      <c r="MIG1343" s="1"/>
      <c r="MIH1343" s="1"/>
      <c r="MII1343" s="1"/>
      <c r="MIJ1343" s="1"/>
      <c r="MIK1343" s="1"/>
      <c r="MIL1343" s="1"/>
      <c r="MIM1343" s="1"/>
      <c r="MIN1343" s="1"/>
      <c r="MIO1343" s="1"/>
      <c r="MIP1343" s="1"/>
      <c r="MIQ1343" s="1"/>
      <c r="MIR1343" s="1"/>
      <c r="MIS1343" s="1"/>
      <c r="MIT1343" s="1"/>
      <c r="MIU1343" s="1"/>
      <c r="MIV1343" s="1"/>
      <c r="MIW1343" s="1"/>
      <c r="MIX1343" s="1"/>
      <c r="MIY1343" s="1"/>
      <c r="MIZ1343" s="1"/>
      <c r="MJA1343" s="1"/>
      <c r="MJB1343" s="1"/>
      <c r="MJC1343" s="1"/>
      <c r="MJD1343" s="1"/>
      <c r="MJE1343" s="1"/>
      <c r="MJF1343" s="1"/>
      <c r="MJG1343" s="1"/>
      <c r="MJH1343" s="1"/>
      <c r="MJI1343" s="1"/>
      <c r="MJJ1343" s="1"/>
      <c r="MJK1343" s="1"/>
      <c r="MJL1343" s="1"/>
      <c r="MJM1343" s="1"/>
      <c r="MJN1343" s="1"/>
      <c r="MJO1343" s="1"/>
      <c r="MJP1343" s="1"/>
      <c r="MJQ1343" s="1"/>
      <c r="MJR1343" s="1"/>
      <c r="MJS1343" s="1"/>
      <c r="MJT1343" s="1"/>
      <c r="MJU1343" s="1"/>
      <c r="MJV1343" s="1"/>
      <c r="MJW1343" s="1"/>
      <c r="MJX1343" s="1"/>
      <c r="MJY1343" s="1"/>
      <c r="MJZ1343" s="1"/>
      <c r="MKA1343" s="1"/>
      <c r="MKB1343" s="1"/>
      <c r="MKC1343" s="1"/>
      <c r="MKD1343" s="1"/>
      <c r="MKE1343" s="1"/>
      <c r="MKF1343" s="1"/>
      <c r="MKG1343" s="1"/>
      <c r="MKH1343" s="1"/>
      <c r="MKI1343" s="1"/>
      <c r="MKJ1343" s="1"/>
      <c r="MKK1343" s="1"/>
      <c r="MKL1343" s="1"/>
      <c r="MKM1343" s="1"/>
      <c r="MKN1343" s="1"/>
      <c r="MKO1343" s="1"/>
      <c r="MKP1343" s="1"/>
      <c r="MKQ1343" s="1"/>
      <c r="MKR1343" s="1"/>
      <c r="MKS1343" s="1"/>
      <c r="MKT1343" s="1"/>
      <c r="MKU1343" s="1"/>
      <c r="MKV1343" s="1"/>
      <c r="MKW1343" s="1"/>
      <c r="MKX1343" s="1"/>
      <c r="MKY1343" s="1"/>
      <c r="MKZ1343" s="1"/>
      <c r="MLA1343" s="1"/>
      <c r="MLB1343" s="1"/>
      <c r="MLC1343" s="1"/>
      <c r="MLD1343" s="1"/>
      <c r="MLE1343" s="1"/>
      <c r="MLF1343" s="1"/>
      <c r="MLG1343" s="1"/>
      <c r="MLH1343" s="1"/>
      <c r="MLI1343" s="1"/>
      <c r="MLJ1343" s="1"/>
      <c r="MLK1343" s="1"/>
      <c r="MLL1343" s="1"/>
      <c r="MLM1343" s="1"/>
      <c r="MLN1343" s="1"/>
      <c r="MLO1343" s="1"/>
      <c r="MLP1343" s="1"/>
      <c r="MLQ1343" s="1"/>
      <c r="MLR1343" s="1"/>
      <c r="MLS1343" s="1"/>
      <c r="MLT1343" s="1"/>
      <c r="MLU1343" s="1"/>
      <c r="MLV1343" s="1"/>
      <c r="MLW1343" s="1"/>
      <c r="MLX1343" s="1"/>
      <c r="MLY1343" s="1"/>
      <c r="MLZ1343" s="1"/>
      <c r="MMA1343" s="1"/>
      <c r="MMB1343" s="1"/>
      <c r="MMC1343" s="1"/>
      <c r="MMD1343" s="1"/>
      <c r="MME1343" s="1"/>
      <c r="MMF1343" s="1"/>
      <c r="MMG1343" s="1"/>
      <c r="MMH1343" s="1"/>
      <c r="MMI1343" s="1"/>
      <c r="MMJ1343" s="1"/>
      <c r="MMK1343" s="1"/>
      <c r="MML1343" s="1"/>
      <c r="MMM1343" s="1"/>
      <c r="MMN1343" s="1"/>
      <c r="MMO1343" s="1"/>
      <c r="MMP1343" s="1"/>
      <c r="MMQ1343" s="1"/>
      <c r="MMR1343" s="1"/>
      <c r="MMS1343" s="1"/>
      <c r="MMT1343" s="1"/>
      <c r="MMU1343" s="1"/>
      <c r="MMV1343" s="1"/>
      <c r="MMW1343" s="1"/>
      <c r="MMX1343" s="1"/>
      <c r="MMY1343" s="1"/>
      <c r="MMZ1343" s="1"/>
      <c r="MNA1343" s="1"/>
      <c r="MNB1343" s="1"/>
      <c r="MNC1343" s="1"/>
      <c r="MND1343" s="1"/>
      <c r="MNE1343" s="1"/>
      <c r="MNF1343" s="1"/>
      <c r="MNG1343" s="1"/>
      <c r="MNH1343" s="1"/>
      <c r="MNI1343" s="1"/>
      <c r="MNJ1343" s="1"/>
      <c r="MNK1343" s="1"/>
      <c r="MNL1343" s="1"/>
      <c r="MNM1343" s="1"/>
      <c r="MNN1343" s="1"/>
      <c r="MNO1343" s="1"/>
      <c r="MNP1343" s="1"/>
      <c r="MNQ1343" s="1"/>
      <c r="MNR1343" s="1"/>
      <c r="MNS1343" s="1"/>
      <c r="MNT1343" s="1"/>
      <c r="MNU1343" s="1"/>
      <c r="MNV1343" s="1"/>
      <c r="MNW1343" s="1"/>
      <c r="MNX1343" s="1"/>
      <c r="MNY1343" s="1"/>
      <c r="MNZ1343" s="1"/>
      <c r="MOA1343" s="1"/>
      <c r="MOB1343" s="1"/>
      <c r="MOC1343" s="1"/>
      <c r="MOD1343" s="1"/>
      <c r="MOE1343" s="1"/>
      <c r="MOF1343" s="1"/>
      <c r="MOG1343" s="1"/>
      <c r="MOH1343" s="1"/>
      <c r="MOI1343" s="1"/>
      <c r="MOJ1343" s="1"/>
      <c r="MOK1343" s="1"/>
      <c r="MOL1343" s="1"/>
      <c r="MOM1343" s="1"/>
      <c r="MON1343" s="1"/>
      <c r="MOO1343" s="1"/>
      <c r="MOP1343" s="1"/>
      <c r="MOQ1343" s="1"/>
      <c r="MOR1343" s="1"/>
      <c r="MOS1343" s="1"/>
      <c r="MOT1343" s="1"/>
      <c r="MOU1343" s="1"/>
      <c r="MOV1343" s="1"/>
      <c r="MOW1343" s="1"/>
      <c r="MOX1343" s="1"/>
      <c r="MOY1343" s="1"/>
      <c r="MOZ1343" s="1"/>
      <c r="MPA1343" s="1"/>
      <c r="MPB1343" s="1"/>
      <c r="MPC1343" s="1"/>
      <c r="MPD1343" s="1"/>
      <c r="MPE1343" s="1"/>
      <c r="MPF1343" s="1"/>
      <c r="MPG1343" s="1"/>
      <c r="MPH1343" s="1"/>
      <c r="MPI1343" s="1"/>
      <c r="MPJ1343" s="1"/>
      <c r="MPK1343" s="1"/>
      <c r="MPL1343" s="1"/>
      <c r="MPM1343" s="1"/>
      <c r="MPN1343" s="1"/>
      <c r="MPO1343" s="1"/>
      <c r="MPP1343" s="1"/>
      <c r="MPQ1343" s="1"/>
      <c r="MPR1343" s="1"/>
      <c r="MPS1343" s="1"/>
      <c r="MPT1343" s="1"/>
      <c r="MPU1343" s="1"/>
      <c r="MPV1343" s="1"/>
      <c r="MPW1343" s="1"/>
      <c r="MPX1343" s="1"/>
      <c r="MPY1343" s="1"/>
      <c r="MPZ1343" s="1"/>
      <c r="MQA1343" s="1"/>
      <c r="MQB1343" s="1"/>
      <c r="MQC1343" s="1"/>
      <c r="MQD1343" s="1"/>
      <c r="MQE1343" s="1"/>
      <c r="MQF1343" s="1"/>
      <c r="MQG1343" s="1"/>
      <c r="MQH1343" s="1"/>
      <c r="MQI1343" s="1"/>
      <c r="MQJ1343" s="1"/>
      <c r="MQK1343" s="1"/>
      <c r="MQL1343" s="1"/>
      <c r="MQM1343" s="1"/>
      <c r="MQN1343" s="1"/>
      <c r="MQO1343" s="1"/>
      <c r="MQP1343" s="1"/>
      <c r="MQQ1343" s="1"/>
      <c r="MQR1343" s="1"/>
      <c r="MQS1343" s="1"/>
      <c r="MQT1343" s="1"/>
      <c r="MQU1343" s="1"/>
      <c r="MQV1343" s="1"/>
      <c r="MQW1343" s="1"/>
      <c r="MQX1343" s="1"/>
      <c r="MQY1343" s="1"/>
      <c r="MQZ1343" s="1"/>
      <c r="MRA1343" s="1"/>
      <c r="MRB1343" s="1"/>
      <c r="MRC1343" s="1"/>
      <c r="MRD1343" s="1"/>
      <c r="MRE1343" s="1"/>
      <c r="MRF1343" s="1"/>
      <c r="MRG1343" s="1"/>
      <c r="MRH1343" s="1"/>
      <c r="MRI1343" s="1"/>
      <c r="MRJ1343" s="1"/>
      <c r="MRK1343" s="1"/>
      <c r="MRL1343" s="1"/>
      <c r="MRM1343" s="1"/>
      <c r="MRN1343" s="1"/>
      <c r="MRO1343" s="1"/>
      <c r="MRP1343" s="1"/>
      <c r="MRQ1343" s="1"/>
      <c r="MRR1343" s="1"/>
      <c r="MRS1343" s="1"/>
      <c r="MRT1343" s="1"/>
      <c r="MRU1343" s="1"/>
      <c r="MRV1343" s="1"/>
      <c r="MRW1343" s="1"/>
      <c r="MRX1343" s="1"/>
      <c r="MRY1343" s="1"/>
      <c r="MRZ1343" s="1"/>
      <c r="MSA1343" s="1"/>
      <c r="MSB1343" s="1"/>
      <c r="MSC1343" s="1"/>
      <c r="MSD1343" s="1"/>
      <c r="MSE1343" s="1"/>
      <c r="MSF1343" s="1"/>
      <c r="MSG1343" s="1"/>
      <c r="MSH1343" s="1"/>
      <c r="MSI1343" s="1"/>
      <c r="MSJ1343" s="1"/>
      <c r="MSK1343" s="1"/>
      <c r="MSL1343" s="1"/>
      <c r="MSM1343" s="1"/>
      <c r="MSN1343" s="1"/>
      <c r="MSO1343" s="1"/>
      <c r="MSP1343" s="1"/>
      <c r="MSQ1343" s="1"/>
      <c r="MSR1343" s="1"/>
      <c r="MSS1343" s="1"/>
      <c r="MST1343" s="1"/>
      <c r="MSU1343" s="1"/>
      <c r="MSV1343" s="1"/>
      <c r="MSW1343" s="1"/>
      <c r="MSX1343" s="1"/>
      <c r="MSY1343" s="1"/>
      <c r="MSZ1343" s="1"/>
      <c r="MTA1343" s="1"/>
      <c r="MTB1343" s="1"/>
      <c r="MTC1343" s="1"/>
      <c r="MTD1343" s="1"/>
      <c r="MTE1343" s="1"/>
      <c r="MTF1343" s="1"/>
      <c r="MTG1343" s="1"/>
      <c r="MTH1343" s="1"/>
      <c r="MTI1343" s="1"/>
      <c r="MTJ1343" s="1"/>
      <c r="MTK1343" s="1"/>
      <c r="MTL1343" s="1"/>
      <c r="MTM1343" s="1"/>
      <c r="MTN1343" s="1"/>
      <c r="MTO1343" s="1"/>
      <c r="MTP1343" s="1"/>
      <c r="MTQ1343" s="1"/>
      <c r="MTR1343" s="1"/>
      <c r="MTS1343" s="1"/>
      <c r="MTT1343" s="1"/>
      <c r="MTU1343" s="1"/>
      <c r="MTV1343" s="1"/>
      <c r="MTW1343" s="1"/>
      <c r="MTX1343" s="1"/>
      <c r="MTY1343" s="1"/>
      <c r="MTZ1343" s="1"/>
      <c r="MUA1343" s="1"/>
      <c r="MUB1343" s="1"/>
      <c r="MUC1343" s="1"/>
      <c r="MUD1343" s="1"/>
      <c r="MUE1343" s="1"/>
      <c r="MUF1343" s="1"/>
      <c r="MUG1343" s="1"/>
      <c r="MUH1343" s="1"/>
      <c r="MUI1343" s="1"/>
      <c r="MUJ1343" s="1"/>
      <c r="MUK1343" s="1"/>
      <c r="MUL1343" s="1"/>
      <c r="MUM1343" s="1"/>
      <c r="MUN1343" s="1"/>
      <c r="MUO1343" s="1"/>
      <c r="MUP1343" s="1"/>
      <c r="MUQ1343" s="1"/>
      <c r="MUR1343" s="1"/>
      <c r="MUS1343" s="1"/>
      <c r="MUT1343" s="1"/>
      <c r="MUU1343" s="1"/>
      <c r="MUV1343" s="1"/>
      <c r="MUW1343" s="1"/>
      <c r="MUX1343" s="1"/>
      <c r="MUY1343" s="1"/>
      <c r="MUZ1343" s="1"/>
      <c r="MVA1343" s="1"/>
      <c r="MVB1343" s="1"/>
      <c r="MVC1343" s="1"/>
      <c r="MVD1343" s="1"/>
      <c r="MVE1343" s="1"/>
      <c r="MVF1343" s="1"/>
      <c r="MVG1343" s="1"/>
      <c r="MVH1343" s="1"/>
      <c r="MVI1343" s="1"/>
      <c r="MVJ1343" s="1"/>
      <c r="MVK1343" s="1"/>
      <c r="MVL1343" s="1"/>
      <c r="MVM1343" s="1"/>
      <c r="MVN1343" s="1"/>
      <c r="MVO1343" s="1"/>
      <c r="MVP1343" s="1"/>
      <c r="MVQ1343" s="1"/>
      <c r="MVR1343" s="1"/>
      <c r="MVS1343" s="1"/>
      <c r="MVT1343" s="1"/>
      <c r="MVU1343" s="1"/>
      <c r="MVV1343" s="1"/>
      <c r="MVW1343" s="1"/>
      <c r="MVX1343" s="1"/>
      <c r="MVY1343" s="1"/>
      <c r="MVZ1343" s="1"/>
      <c r="MWA1343" s="1"/>
      <c r="MWB1343" s="1"/>
      <c r="MWC1343" s="1"/>
      <c r="MWD1343" s="1"/>
      <c r="MWE1343" s="1"/>
      <c r="MWF1343" s="1"/>
      <c r="MWG1343" s="1"/>
      <c r="MWH1343" s="1"/>
      <c r="MWI1343" s="1"/>
      <c r="MWJ1343" s="1"/>
      <c r="MWK1343" s="1"/>
      <c r="MWL1343" s="1"/>
      <c r="MWM1343" s="1"/>
      <c r="MWN1343" s="1"/>
      <c r="MWO1343" s="1"/>
      <c r="MWP1343" s="1"/>
      <c r="MWQ1343" s="1"/>
      <c r="MWR1343" s="1"/>
      <c r="MWS1343" s="1"/>
      <c r="MWT1343" s="1"/>
      <c r="MWU1343" s="1"/>
      <c r="MWV1343" s="1"/>
      <c r="MWW1343" s="1"/>
      <c r="MWX1343" s="1"/>
      <c r="MWY1343" s="1"/>
      <c r="MWZ1343" s="1"/>
      <c r="MXA1343" s="1"/>
      <c r="MXB1343" s="1"/>
      <c r="MXC1343" s="1"/>
      <c r="MXD1343" s="1"/>
      <c r="MXE1343" s="1"/>
      <c r="MXF1343" s="1"/>
      <c r="MXG1343" s="1"/>
      <c r="MXH1343" s="1"/>
      <c r="MXI1343" s="1"/>
      <c r="MXJ1343" s="1"/>
      <c r="MXK1343" s="1"/>
      <c r="MXL1343" s="1"/>
      <c r="MXM1343" s="1"/>
      <c r="MXN1343" s="1"/>
      <c r="MXO1343" s="1"/>
      <c r="MXP1343" s="1"/>
      <c r="MXQ1343" s="1"/>
      <c r="MXR1343" s="1"/>
      <c r="MXS1343" s="1"/>
      <c r="MXT1343" s="1"/>
      <c r="MXU1343" s="1"/>
      <c r="MXV1343" s="1"/>
      <c r="MXW1343" s="1"/>
      <c r="MXX1343" s="1"/>
      <c r="MXY1343" s="1"/>
      <c r="MXZ1343" s="1"/>
      <c r="MYA1343" s="1"/>
      <c r="MYB1343" s="1"/>
      <c r="MYC1343" s="1"/>
      <c r="MYD1343" s="1"/>
      <c r="MYE1343" s="1"/>
      <c r="MYF1343" s="1"/>
      <c r="MYG1343" s="1"/>
      <c r="MYH1343" s="1"/>
      <c r="MYI1343" s="1"/>
      <c r="MYJ1343" s="1"/>
      <c r="MYK1343" s="1"/>
      <c r="MYL1343" s="1"/>
      <c r="MYM1343" s="1"/>
      <c r="MYN1343" s="1"/>
      <c r="MYO1343" s="1"/>
      <c r="MYP1343" s="1"/>
      <c r="MYQ1343" s="1"/>
      <c r="MYR1343" s="1"/>
      <c r="MYS1343" s="1"/>
      <c r="MYT1343" s="1"/>
      <c r="MYU1343" s="1"/>
      <c r="MYV1343" s="1"/>
      <c r="MYW1343" s="1"/>
      <c r="MYX1343" s="1"/>
      <c r="MYY1343" s="1"/>
      <c r="MYZ1343" s="1"/>
      <c r="MZA1343" s="1"/>
      <c r="MZB1343" s="1"/>
      <c r="MZC1343" s="1"/>
      <c r="MZD1343" s="1"/>
      <c r="MZE1343" s="1"/>
      <c r="MZF1343" s="1"/>
      <c r="MZG1343" s="1"/>
      <c r="MZH1343" s="1"/>
      <c r="MZI1343" s="1"/>
      <c r="MZJ1343" s="1"/>
      <c r="MZK1343" s="1"/>
      <c r="MZL1343" s="1"/>
      <c r="MZM1343" s="1"/>
      <c r="MZN1343" s="1"/>
      <c r="MZO1343" s="1"/>
      <c r="MZP1343" s="1"/>
      <c r="MZQ1343" s="1"/>
      <c r="MZR1343" s="1"/>
      <c r="MZS1343" s="1"/>
      <c r="MZT1343" s="1"/>
      <c r="MZU1343" s="1"/>
      <c r="MZV1343" s="1"/>
      <c r="MZW1343" s="1"/>
      <c r="MZX1343" s="1"/>
      <c r="MZY1343" s="1"/>
      <c r="MZZ1343" s="1"/>
      <c r="NAA1343" s="1"/>
      <c r="NAB1343" s="1"/>
      <c r="NAC1343" s="1"/>
      <c r="NAD1343" s="1"/>
      <c r="NAE1343" s="1"/>
      <c r="NAF1343" s="1"/>
      <c r="NAG1343" s="1"/>
      <c r="NAH1343" s="1"/>
      <c r="NAI1343" s="1"/>
      <c r="NAJ1343" s="1"/>
      <c r="NAK1343" s="1"/>
      <c r="NAL1343" s="1"/>
      <c r="NAM1343" s="1"/>
      <c r="NAN1343" s="1"/>
      <c r="NAO1343" s="1"/>
      <c r="NAP1343" s="1"/>
      <c r="NAQ1343" s="1"/>
      <c r="NAR1343" s="1"/>
      <c r="NAS1343" s="1"/>
      <c r="NAT1343" s="1"/>
      <c r="NAU1343" s="1"/>
      <c r="NAV1343" s="1"/>
      <c r="NAW1343" s="1"/>
      <c r="NAX1343" s="1"/>
      <c r="NAY1343" s="1"/>
      <c r="NAZ1343" s="1"/>
      <c r="NBA1343" s="1"/>
      <c r="NBB1343" s="1"/>
      <c r="NBC1343" s="1"/>
      <c r="NBD1343" s="1"/>
      <c r="NBE1343" s="1"/>
      <c r="NBF1343" s="1"/>
      <c r="NBG1343" s="1"/>
      <c r="NBH1343" s="1"/>
      <c r="NBI1343" s="1"/>
      <c r="NBJ1343" s="1"/>
      <c r="NBK1343" s="1"/>
      <c r="NBL1343" s="1"/>
      <c r="NBM1343" s="1"/>
      <c r="NBN1343" s="1"/>
      <c r="NBO1343" s="1"/>
      <c r="NBP1343" s="1"/>
      <c r="NBQ1343" s="1"/>
      <c r="NBR1343" s="1"/>
      <c r="NBS1343" s="1"/>
      <c r="NBT1343" s="1"/>
      <c r="NBU1343" s="1"/>
      <c r="NBV1343" s="1"/>
      <c r="NBW1343" s="1"/>
      <c r="NBX1343" s="1"/>
      <c r="NBY1343" s="1"/>
      <c r="NBZ1343" s="1"/>
      <c r="NCA1343" s="1"/>
      <c r="NCB1343" s="1"/>
      <c r="NCC1343" s="1"/>
      <c r="NCD1343" s="1"/>
      <c r="NCE1343" s="1"/>
      <c r="NCF1343" s="1"/>
      <c r="NCG1343" s="1"/>
      <c r="NCH1343" s="1"/>
      <c r="NCI1343" s="1"/>
      <c r="NCJ1343" s="1"/>
      <c r="NCK1343" s="1"/>
      <c r="NCL1343" s="1"/>
      <c r="NCM1343" s="1"/>
      <c r="NCN1343" s="1"/>
      <c r="NCO1343" s="1"/>
      <c r="NCP1343" s="1"/>
      <c r="NCQ1343" s="1"/>
      <c r="NCR1343" s="1"/>
      <c r="NCS1343" s="1"/>
      <c r="NCT1343" s="1"/>
      <c r="NCU1343" s="1"/>
      <c r="NCV1343" s="1"/>
      <c r="NCW1343" s="1"/>
      <c r="NCX1343" s="1"/>
      <c r="NCY1343" s="1"/>
      <c r="NCZ1343" s="1"/>
      <c r="NDA1343" s="1"/>
      <c r="NDB1343" s="1"/>
      <c r="NDC1343" s="1"/>
      <c r="NDD1343" s="1"/>
      <c r="NDE1343" s="1"/>
      <c r="NDF1343" s="1"/>
      <c r="NDG1343" s="1"/>
      <c r="NDH1343" s="1"/>
      <c r="NDI1343" s="1"/>
      <c r="NDJ1343" s="1"/>
      <c r="NDK1343" s="1"/>
      <c r="NDL1343" s="1"/>
      <c r="NDM1343" s="1"/>
      <c r="NDN1343" s="1"/>
      <c r="NDO1343" s="1"/>
      <c r="NDP1343" s="1"/>
      <c r="NDQ1343" s="1"/>
      <c r="NDR1343" s="1"/>
      <c r="NDS1343" s="1"/>
      <c r="NDT1343" s="1"/>
      <c r="NDU1343" s="1"/>
      <c r="NDV1343" s="1"/>
      <c r="NDW1343" s="1"/>
      <c r="NDX1343" s="1"/>
      <c r="NDY1343" s="1"/>
      <c r="NDZ1343" s="1"/>
      <c r="NEA1343" s="1"/>
      <c r="NEB1343" s="1"/>
      <c r="NEC1343" s="1"/>
      <c r="NED1343" s="1"/>
      <c r="NEE1343" s="1"/>
      <c r="NEF1343" s="1"/>
      <c r="NEG1343" s="1"/>
      <c r="NEH1343" s="1"/>
      <c r="NEI1343" s="1"/>
      <c r="NEJ1343" s="1"/>
      <c r="NEK1343" s="1"/>
      <c r="NEL1343" s="1"/>
      <c r="NEM1343" s="1"/>
      <c r="NEN1343" s="1"/>
      <c r="NEO1343" s="1"/>
      <c r="NEP1343" s="1"/>
      <c r="NEQ1343" s="1"/>
      <c r="NER1343" s="1"/>
      <c r="NES1343" s="1"/>
      <c r="NET1343" s="1"/>
      <c r="NEU1343" s="1"/>
      <c r="NEV1343" s="1"/>
      <c r="NEW1343" s="1"/>
      <c r="NEX1343" s="1"/>
      <c r="NEY1343" s="1"/>
      <c r="NEZ1343" s="1"/>
      <c r="NFA1343" s="1"/>
      <c r="NFB1343" s="1"/>
      <c r="NFC1343" s="1"/>
      <c r="NFD1343" s="1"/>
      <c r="NFE1343" s="1"/>
      <c r="NFF1343" s="1"/>
      <c r="NFG1343" s="1"/>
      <c r="NFH1343" s="1"/>
      <c r="NFI1343" s="1"/>
      <c r="NFJ1343" s="1"/>
      <c r="NFK1343" s="1"/>
      <c r="NFL1343" s="1"/>
      <c r="NFM1343" s="1"/>
      <c r="NFN1343" s="1"/>
      <c r="NFO1343" s="1"/>
      <c r="NFP1343" s="1"/>
      <c r="NFQ1343" s="1"/>
      <c r="NFR1343" s="1"/>
      <c r="NFS1343" s="1"/>
      <c r="NFT1343" s="1"/>
      <c r="NFU1343" s="1"/>
      <c r="NFV1343" s="1"/>
      <c r="NFW1343" s="1"/>
      <c r="NFX1343" s="1"/>
      <c r="NFY1343" s="1"/>
      <c r="NFZ1343" s="1"/>
      <c r="NGA1343" s="1"/>
      <c r="NGB1343" s="1"/>
      <c r="NGC1343" s="1"/>
      <c r="NGD1343" s="1"/>
      <c r="NGE1343" s="1"/>
      <c r="NGF1343" s="1"/>
      <c r="NGG1343" s="1"/>
      <c r="NGH1343" s="1"/>
      <c r="NGI1343" s="1"/>
      <c r="NGJ1343" s="1"/>
      <c r="NGK1343" s="1"/>
      <c r="NGL1343" s="1"/>
      <c r="NGM1343" s="1"/>
      <c r="NGN1343" s="1"/>
      <c r="NGO1343" s="1"/>
      <c r="NGP1343" s="1"/>
      <c r="NGQ1343" s="1"/>
      <c r="NGR1343" s="1"/>
      <c r="NGS1343" s="1"/>
      <c r="NGT1343" s="1"/>
      <c r="NGU1343" s="1"/>
      <c r="NGV1343" s="1"/>
      <c r="NGW1343" s="1"/>
      <c r="NGX1343" s="1"/>
      <c r="NGY1343" s="1"/>
      <c r="NGZ1343" s="1"/>
      <c r="NHA1343" s="1"/>
      <c r="NHB1343" s="1"/>
      <c r="NHC1343" s="1"/>
      <c r="NHD1343" s="1"/>
      <c r="NHE1343" s="1"/>
      <c r="NHF1343" s="1"/>
      <c r="NHG1343" s="1"/>
      <c r="NHH1343" s="1"/>
      <c r="NHI1343" s="1"/>
      <c r="NHJ1343" s="1"/>
      <c r="NHK1343" s="1"/>
      <c r="NHL1343" s="1"/>
      <c r="NHM1343" s="1"/>
      <c r="NHN1343" s="1"/>
      <c r="NHO1343" s="1"/>
      <c r="NHP1343" s="1"/>
      <c r="NHQ1343" s="1"/>
      <c r="NHR1343" s="1"/>
      <c r="NHS1343" s="1"/>
      <c r="NHT1343" s="1"/>
      <c r="NHU1343" s="1"/>
      <c r="NHV1343" s="1"/>
      <c r="NHW1343" s="1"/>
      <c r="NHX1343" s="1"/>
      <c r="NHY1343" s="1"/>
      <c r="NHZ1343" s="1"/>
      <c r="NIA1343" s="1"/>
      <c r="NIB1343" s="1"/>
      <c r="NIC1343" s="1"/>
      <c r="NID1343" s="1"/>
      <c r="NIE1343" s="1"/>
      <c r="NIF1343" s="1"/>
      <c r="NIG1343" s="1"/>
      <c r="NIH1343" s="1"/>
      <c r="NII1343" s="1"/>
      <c r="NIJ1343" s="1"/>
      <c r="NIK1343" s="1"/>
      <c r="NIL1343" s="1"/>
      <c r="NIM1343" s="1"/>
      <c r="NIN1343" s="1"/>
      <c r="NIO1343" s="1"/>
      <c r="NIP1343" s="1"/>
      <c r="NIQ1343" s="1"/>
      <c r="NIR1343" s="1"/>
      <c r="NIS1343" s="1"/>
      <c r="NIT1343" s="1"/>
      <c r="NIU1343" s="1"/>
      <c r="NIV1343" s="1"/>
      <c r="NIW1343" s="1"/>
      <c r="NIX1343" s="1"/>
      <c r="NIY1343" s="1"/>
      <c r="NIZ1343" s="1"/>
      <c r="NJA1343" s="1"/>
      <c r="NJB1343" s="1"/>
      <c r="NJC1343" s="1"/>
      <c r="NJD1343" s="1"/>
      <c r="NJE1343" s="1"/>
      <c r="NJF1343" s="1"/>
      <c r="NJG1343" s="1"/>
      <c r="NJH1343" s="1"/>
      <c r="NJI1343" s="1"/>
      <c r="NJJ1343" s="1"/>
      <c r="NJK1343" s="1"/>
      <c r="NJL1343" s="1"/>
      <c r="NJM1343" s="1"/>
      <c r="NJN1343" s="1"/>
      <c r="NJO1343" s="1"/>
      <c r="NJP1343" s="1"/>
      <c r="NJQ1343" s="1"/>
      <c r="NJR1343" s="1"/>
      <c r="NJS1343" s="1"/>
      <c r="NJT1343" s="1"/>
      <c r="NJU1343" s="1"/>
      <c r="NJV1343" s="1"/>
      <c r="NJW1343" s="1"/>
      <c r="NJX1343" s="1"/>
      <c r="NJY1343" s="1"/>
      <c r="NJZ1343" s="1"/>
      <c r="NKA1343" s="1"/>
      <c r="NKB1343" s="1"/>
      <c r="NKC1343" s="1"/>
      <c r="NKD1343" s="1"/>
      <c r="NKE1343" s="1"/>
      <c r="NKF1343" s="1"/>
      <c r="NKG1343" s="1"/>
      <c r="NKH1343" s="1"/>
      <c r="NKI1343" s="1"/>
      <c r="NKJ1343" s="1"/>
      <c r="NKK1343" s="1"/>
      <c r="NKL1343" s="1"/>
      <c r="NKM1343" s="1"/>
      <c r="NKN1343" s="1"/>
      <c r="NKO1343" s="1"/>
      <c r="NKP1343" s="1"/>
      <c r="NKQ1343" s="1"/>
      <c r="NKR1343" s="1"/>
      <c r="NKS1343" s="1"/>
      <c r="NKT1343" s="1"/>
      <c r="NKU1343" s="1"/>
      <c r="NKV1343" s="1"/>
      <c r="NKW1343" s="1"/>
      <c r="NKX1343" s="1"/>
      <c r="NKY1343" s="1"/>
      <c r="NKZ1343" s="1"/>
      <c r="NLA1343" s="1"/>
      <c r="NLB1343" s="1"/>
      <c r="NLC1343" s="1"/>
      <c r="NLD1343" s="1"/>
      <c r="NLE1343" s="1"/>
      <c r="NLF1343" s="1"/>
      <c r="NLG1343" s="1"/>
      <c r="NLH1343" s="1"/>
      <c r="NLI1343" s="1"/>
      <c r="NLJ1343" s="1"/>
      <c r="NLK1343" s="1"/>
      <c r="NLL1343" s="1"/>
      <c r="NLM1343" s="1"/>
      <c r="NLN1343" s="1"/>
      <c r="NLO1343" s="1"/>
      <c r="NLP1343" s="1"/>
      <c r="NLQ1343" s="1"/>
      <c r="NLR1343" s="1"/>
      <c r="NLS1343" s="1"/>
      <c r="NLT1343" s="1"/>
      <c r="NLU1343" s="1"/>
      <c r="NLV1343" s="1"/>
      <c r="NLW1343" s="1"/>
      <c r="NLX1343" s="1"/>
      <c r="NLY1343" s="1"/>
      <c r="NLZ1343" s="1"/>
      <c r="NMA1343" s="1"/>
      <c r="NMB1343" s="1"/>
      <c r="NMC1343" s="1"/>
      <c r="NMD1343" s="1"/>
      <c r="NME1343" s="1"/>
      <c r="NMF1343" s="1"/>
      <c r="NMG1343" s="1"/>
      <c r="NMH1343" s="1"/>
      <c r="NMI1343" s="1"/>
      <c r="NMJ1343" s="1"/>
      <c r="NMK1343" s="1"/>
      <c r="NML1343" s="1"/>
      <c r="NMM1343" s="1"/>
      <c r="NMN1343" s="1"/>
      <c r="NMO1343" s="1"/>
      <c r="NMP1343" s="1"/>
      <c r="NMQ1343" s="1"/>
      <c r="NMR1343" s="1"/>
      <c r="NMS1343" s="1"/>
      <c r="NMT1343" s="1"/>
      <c r="NMU1343" s="1"/>
      <c r="NMV1343" s="1"/>
      <c r="NMW1343" s="1"/>
      <c r="NMX1343" s="1"/>
      <c r="NMY1343" s="1"/>
      <c r="NMZ1343" s="1"/>
      <c r="NNA1343" s="1"/>
      <c r="NNB1343" s="1"/>
      <c r="NNC1343" s="1"/>
      <c r="NND1343" s="1"/>
      <c r="NNE1343" s="1"/>
      <c r="NNF1343" s="1"/>
      <c r="NNG1343" s="1"/>
      <c r="NNH1343" s="1"/>
      <c r="NNI1343" s="1"/>
      <c r="NNJ1343" s="1"/>
      <c r="NNK1343" s="1"/>
      <c r="NNL1343" s="1"/>
      <c r="NNM1343" s="1"/>
      <c r="NNN1343" s="1"/>
      <c r="NNO1343" s="1"/>
      <c r="NNP1343" s="1"/>
      <c r="NNQ1343" s="1"/>
      <c r="NNR1343" s="1"/>
      <c r="NNS1343" s="1"/>
      <c r="NNT1343" s="1"/>
      <c r="NNU1343" s="1"/>
      <c r="NNV1343" s="1"/>
      <c r="NNW1343" s="1"/>
      <c r="NNX1343" s="1"/>
      <c r="NNY1343" s="1"/>
      <c r="NNZ1343" s="1"/>
      <c r="NOA1343" s="1"/>
      <c r="NOB1343" s="1"/>
      <c r="NOC1343" s="1"/>
      <c r="NOD1343" s="1"/>
      <c r="NOE1343" s="1"/>
      <c r="NOF1343" s="1"/>
      <c r="NOG1343" s="1"/>
      <c r="NOH1343" s="1"/>
      <c r="NOI1343" s="1"/>
      <c r="NOJ1343" s="1"/>
      <c r="NOK1343" s="1"/>
      <c r="NOL1343" s="1"/>
      <c r="NOM1343" s="1"/>
      <c r="NON1343" s="1"/>
      <c r="NOO1343" s="1"/>
      <c r="NOP1343" s="1"/>
      <c r="NOQ1343" s="1"/>
      <c r="NOR1343" s="1"/>
      <c r="NOS1343" s="1"/>
      <c r="NOT1343" s="1"/>
      <c r="NOU1343" s="1"/>
      <c r="NOV1343" s="1"/>
      <c r="NOW1343" s="1"/>
      <c r="NOX1343" s="1"/>
      <c r="NOY1343" s="1"/>
      <c r="NOZ1343" s="1"/>
      <c r="NPA1343" s="1"/>
      <c r="NPB1343" s="1"/>
      <c r="NPC1343" s="1"/>
      <c r="NPD1343" s="1"/>
      <c r="NPE1343" s="1"/>
      <c r="NPF1343" s="1"/>
      <c r="NPG1343" s="1"/>
      <c r="NPH1343" s="1"/>
      <c r="NPI1343" s="1"/>
      <c r="NPJ1343" s="1"/>
      <c r="NPK1343" s="1"/>
      <c r="NPL1343" s="1"/>
      <c r="NPM1343" s="1"/>
      <c r="NPN1343" s="1"/>
      <c r="NPO1343" s="1"/>
      <c r="NPP1343" s="1"/>
      <c r="NPQ1343" s="1"/>
      <c r="NPR1343" s="1"/>
      <c r="NPS1343" s="1"/>
      <c r="NPT1343" s="1"/>
      <c r="NPU1343" s="1"/>
      <c r="NPV1343" s="1"/>
      <c r="NPW1343" s="1"/>
      <c r="NPX1343" s="1"/>
      <c r="NPY1343" s="1"/>
      <c r="NPZ1343" s="1"/>
      <c r="NQA1343" s="1"/>
      <c r="NQB1343" s="1"/>
      <c r="NQC1343" s="1"/>
      <c r="NQD1343" s="1"/>
      <c r="NQE1343" s="1"/>
      <c r="NQF1343" s="1"/>
      <c r="NQG1343" s="1"/>
      <c r="NQH1343" s="1"/>
      <c r="NQI1343" s="1"/>
      <c r="NQJ1343" s="1"/>
      <c r="NQK1343" s="1"/>
      <c r="NQL1343" s="1"/>
      <c r="NQM1343" s="1"/>
      <c r="NQN1343" s="1"/>
      <c r="NQO1343" s="1"/>
      <c r="NQP1343" s="1"/>
      <c r="NQQ1343" s="1"/>
      <c r="NQR1343" s="1"/>
      <c r="NQS1343" s="1"/>
      <c r="NQT1343" s="1"/>
      <c r="NQU1343" s="1"/>
      <c r="NQV1343" s="1"/>
      <c r="NQW1343" s="1"/>
      <c r="NQX1343" s="1"/>
      <c r="NQY1343" s="1"/>
      <c r="NQZ1343" s="1"/>
      <c r="NRA1343" s="1"/>
      <c r="NRB1343" s="1"/>
      <c r="NRC1343" s="1"/>
      <c r="NRD1343" s="1"/>
      <c r="NRE1343" s="1"/>
      <c r="NRF1343" s="1"/>
      <c r="NRG1343" s="1"/>
      <c r="NRH1343" s="1"/>
      <c r="NRI1343" s="1"/>
      <c r="NRJ1343" s="1"/>
      <c r="NRK1343" s="1"/>
      <c r="NRL1343" s="1"/>
      <c r="NRM1343" s="1"/>
      <c r="NRN1343" s="1"/>
      <c r="NRO1343" s="1"/>
      <c r="NRP1343" s="1"/>
      <c r="NRQ1343" s="1"/>
      <c r="NRR1343" s="1"/>
      <c r="NRS1343" s="1"/>
      <c r="NRT1343" s="1"/>
      <c r="NRU1343" s="1"/>
      <c r="NRV1343" s="1"/>
      <c r="NRW1343" s="1"/>
      <c r="NRX1343" s="1"/>
      <c r="NRY1343" s="1"/>
      <c r="NRZ1343" s="1"/>
      <c r="NSA1343" s="1"/>
      <c r="NSB1343" s="1"/>
      <c r="NSC1343" s="1"/>
      <c r="NSD1343" s="1"/>
      <c r="NSE1343" s="1"/>
      <c r="NSF1343" s="1"/>
      <c r="NSG1343" s="1"/>
      <c r="NSH1343" s="1"/>
      <c r="NSI1343" s="1"/>
      <c r="NSJ1343" s="1"/>
      <c r="NSK1343" s="1"/>
      <c r="NSL1343" s="1"/>
      <c r="NSM1343" s="1"/>
      <c r="NSN1343" s="1"/>
      <c r="NSO1343" s="1"/>
      <c r="NSP1343" s="1"/>
      <c r="NSQ1343" s="1"/>
      <c r="NSR1343" s="1"/>
      <c r="NSS1343" s="1"/>
      <c r="NST1343" s="1"/>
      <c r="NSU1343" s="1"/>
      <c r="NSV1343" s="1"/>
      <c r="NSW1343" s="1"/>
      <c r="NSX1343" s="1"/>
      <c r="NSY1343" s="1"/>
      <c r="NSZ1343" s="1"/>
      <c r="NTA1343" s="1"/>
      <c r="NTB1343" s="1"/>
      <c r="NTC1343" s="1"/>
      <c r="NTD1343" s="1"/>
      <c r="NTE1343" s="1"/>
      <c r="NTF1343" s="1"/>
      <c r="NTG1343" s="1"/>
      <c r="NTH1343" s="1"/>
      <c r="NTI1343" s="1"/>
      <c r="NTJ1343" s="1"/>
      <c r="NTK1343" s="1"/>
      <c r="NTL1343" s="1"/>
      <c r="NTM1343" s="1"/>
      <c r="NTN1343" s="1"/>
      <c r="NTO1343" s="1"/>
      <c r="NTP1343" s="1"/>
      <c r="NTQ1343" s="1"/>
      <c r="NTR1343" s="1"/>
      <c r="NTS1343" s="1"/>
      <c r="NTT1343" s="1"/>
      <c r="NTU1343" s="1"/>
      <c r="NTV1343" s="1"/>
      <c r="NTW1343" s="1"/>
      <c r="NTX1343" s="1"/>
      <c r="NTY1343" s="1"/>
      <c r="NTZ1343" s="1"/>
      <c r="NUA1343" s="1"/>
      <c r="NUB1343" s="1"/>
      <c r="NUC1343" s="1"/>
      <c r="NUD1343" s="1"/>
      <c r="NUE1343" s="1"/>
      <c r="NUF1343" s="1"/>
      <c r="NUG1343" s="1"/>
      <c r="NUH1343" s="1"/>
      <c r="NUI1343" s="1"/>
      <c r="NUJ1343" s="1"/>
      <c r="NUK1343" s="1"/>
      <c r="NUL1343" s="1"/>
      <c r="NUM1343" s="1"/>
      <c r="NUN1343" s="1"/>
      <c r="NUO1343" s="1"/>
      <c r="NUP1343" s="1"/>
      <c r="NUQ1343" s="1"/>
      <c r="NUR1343" s="1"/>
      <c r="NUS1343" s="1"/>
      <c r="NUT1343" s="1"/>
      <c r="NUU1343" s="1"/>
      <c r="NUV1343" s="1"/>
      <c r="NUW1343" s="1"/>
      <c r="NUX1343" s="1"/>
      <c r="NUY1343" s="1"/>
      <c r="NUZ1343" s="1"/>
      <c r="NVA1343" s="1"/>
      <c r="NVB1343" s="1"/>
      <c r="NVC1343" s="1"/>
      <c r="NVD1343" s="1"/>
      <c r="NVE1343" s="1"/>
      <c r="NVF1343" s="1"/>
      <c r="NVG1343" s="1"/>
      <c r="NVH1343" s="1"/>
      <c r="NVI1343" s="1"/>
      <c r="NVJ1343" s="1"/>
      <c r="NVK1343" s="1"/>
      <c r="NVL1343" s="1"/>
      <c r="NVM1343" s="1"/>
      <c r="NVN1343" s="1"/>
      <c r="NVO1343" s="1"/>
      <c r="NVP1343" s="1"/>
      <c r="NVQ1343" s="1"/>
      <c r="NVR1343" s="1"/>
      <c r="NVS1343" s="1"/>
      <c r="NVT1343" s="1"/>
      <c r="NVU1343" s="1"/>
      <c r="NVV1343" s="1"/>
      <c r="NVW1343" s="1"/>
      <c r="NVX1343" s="1"/>
      <c r="NVY1343" s="1"/>
      <c r="NVZ1343" s="1"/>
      <c r="NWA1343" s="1"/>
      <c r="NWB1343" s="1"/>
      <c r="NWC1343" s="1"/>
      <c r="NWD1343" s="1"/>
      <c r="NWE1343" s="1"/>
      <c r="NWF1343" s="1"/>
      <c r="NWG1343" s="1"/>
      <c r="NWH1343" s="1"/>
      <c r="NWI1343" s="1"/>
      <c r="NWJ1343" s="1"/>
      <c r="NWK1343" s="1"/>
      <c r="NWL1343" s="1"/>
      <c r="NWM1343" s="1"/>
      <c r="NWN1343" s="1"/>
      <c r="NWO1343" s="1"/>
      <c r="NWP1343" s="1"/>
      <c r="NWQ1343" s="1"/>
      <c r="NWR1343" s="1"/>
      <c r="NWS1343" s="1"/>
      <c r="NWT1343" s="1"/>
      <c r="NWU1343" s="1"/>
      <c r="NWV1343" s="1"/>
      <c r="NWW1343" s="1"/>
      <c r="NWX1343" s="1"/>
      <c r="NWY1343" s="1"/>
      <c r="NWZ1343" s="1"/>
      <c r="NXA1343" s="1"/>
      <c r="NXB1343" s="1"/>
      <c r="NXC1343" s="1"/>
      <c r="NXD1343" s="1"/>
      <c r="NXE1343" s="1"/>
      <c r="NXF1343" s="1"/>
      <c r="NXG1343" s="1"/>
      <c r="NXH1343" s="1"/>
      <c r="NXI1343" s="1"/>
      <c r="NXJ1343" s="1"/>
      <c r="NXK1343" s="1"/>
      <c r="NXL1343" s="1"/>
      <c r="NXM1343" s="1"/>
      <c r="NXN1343" s="1"/>
      <c r="NXO1343" s="1"/>
      <c r="NXP1343" s="1"/>
      <c r="NXQ1343" s="1"/>
      <c r="NXR1343" s="1"/>
      <c r="NXS1343" s="1"/>
      <c r="NXT1343" s="1"/>
      <c r="NXU1343" s="1"/>
      <c r="NXV1343" s="1"/>
      <c r="NXW1343" s="1"/>
      <c r="NXX1343" s="1"/>
      <c r="NXY1343" s="1"/>
      <c r="NXZ1343" s="1"/>
      <c r="NYA1343" s="1"/>
      <c r="NYB1343" s="1"/>
      <c r="NYC1343" s="1"/>
      <c r="NYD1343" s="1"/>
      <c r="NYE1343" s="1"/>
      <c r="NYF1343" s="1"/>
      <c r="NYG1343" s="1"/>
      <c r="NYH1343" s="1"/>
      <c r="NYI1343" s="1"/>
      <c r="NYJ1343" s="1"/>
      <c r="NYK1343" s="1"/>
      <c r="NYL1343" s="1"/>
      <c r="NYM1343" s="1"/>
      <c r="NYN1343" s="1"/>
      <c r="NYO1343" s="1"/>
      <c r="NYP1343" s="1"/>
      <c r="NYQ1343" s="1"/>
      <c r="NYR1343" s="1"/>
      <c r="NYS1343" s="1"/>
      <c r="NYT1343" s="1"/>
      <c r="NYU1343" s="1"/>
      <c r="NYV1343" s="1"/>
      <c r="NYW1343" s="1"/>
      <c r="NYX1343" s="1"/>
      <c r="NYY1343" s="1"/>
      <c r="NYZ1343" s="1"/>
      <c r="NZA1343" s="1"/>
      <c r="NZB1343" s="1"/>
      <c r="NZC1343" s="1"/>
      <c r="NZD1343" s="1"/>
      <c r="NZE1343" s="1"/>
      <c r="NZF1343" s="1"/>
      <c r="NZG1343" s="1"/>
      <c r="NZH1343" s="1"/>
      <c r="NZI1343" s="1"/>
      <c r="NZJ1343" s="1"/>
      <c r="NZK1343" s="1"/>
      <c r="NZL1343" s="1"/>
      <c r="NZM1343" s="1"/>
      <c r="NZN1343" s="1"/>
      <c r="NZO1343" s="1"/>
      <c r="NZP1343" s="1"/>
      <c r="NZQ1343" s="1"/>
      <c r="NZR1343" s="1"/>
      <c r="NZS1343" s="1"/>
      <c r="NZT1343" s="1"/>
      <c r="NZU1343" s="1"/>
      <c r="NZV1343" s="1"/>
      <c r="NZW1343" s="1"/>
      <c r="NZX1343" s="1"/>
      <c r="NZY1343" s="1"/>
      <c r="NZZ1343" s="1"/>
      <c r="OAA1343" s="1"/>
      <c r="OAB1343" s="1"/>
      <c r="OAC1343" s="1"/>
      <c r="OAD1343" s="1"/>
      <c r="OAE1343" s="1"/>
      <c r="OAF1343" s="1"/>
      <c r="OAG1343" s="1"/>
      <c r="OAH1343" s="1"/>
      <c r="OAI1343" s="1"/>
      <c r="OAJ1343" s="1"/>
      <c r="OAK1343" s="1"/>
      <c r="OAL1343" s="1"/>
      <c r="OAM1343" s="1"/>
      <c r="OAN1343" s="1"/>
      <c r="OAO1343" s="1"/>
      <c r="OAP1343" s="1"/>
      <c r="OAQ1343" s="1"/>
      <c r="OAR1343" s="1"/>
      <c r="OAS1343" s="1"/>
      <c r="OAT1343" s="1"/>
      <c r="OAU1343" s="1"/>
      <c r="OAV1343" s="1"/>
      <c r="OAW1343" s="1"/>
      <c r="OAX1343" s="1"/>
      <c r="OAY1343" s="1"/>
      <c r="OAZ1343" s="1"/>
      <c r="OBA1343" s="1"/>
      <c r="OBB1343" s="1"/>
      <c r="OBC1343" s="1"/>
      <c r="OBD1343" s="1"/>
      <c r="OBE1343" s="1"/>
      <c r="OBF1343" s="1"/>
      <c r="OBG1343" s="1"/>
      <c r="OBH1343" s="1"/>
      <c r="OBI1343" s="1"/>
      <c r="OBJ1343" s="1"/>
      <c r="OBK1343" s="1"/>
      <c r="OBL1343" s="1"/>
      <c r="OBM1343" s="1"/>
      <c r="OBN1343" s="1"/>
      <c r="OBO1343" s="1"/>
      <c r="OBP1343" s="1"/>
      <c r="OBQ1343" s="1"/>
      <c r="OBR1343" s="1"/>
      <c r="OBS1343" s="1"/>
      <c r="OBT1343" s="1"/>
      <c r="OBU1343" s="1"/>
      <c r="OBV1343" s="1"/>
      <c r="OBW1343" s="1"/>
      <c r="OBX1343" s="1"/>
      <c r="OBY1343" s="1"/>
      <c r="OBZ1343" s="1"/>
      <c r="OCA1343" s="1"/>
      <c r="OCB1343" s="1"/>
      <c r="OCC1343" s="1"/>
      <c r="OCD1343" s="1"/>
      <c r="OCE1343" s="1"/>
      <c r="OCF1343" s="1"/>
      <c r="OCG1343" s="1"/>
      <c r="OCH1343" s="1"/>
      <c r="OCI1343" s="1"/>
      <c r="OCJ1343" s="1"/>
      <c r="OCK1343" s="1"/>
      <c r="OCL1343" s="1"/>
      <c r="OCM1343" s="1"/>
      <c r="OCN1343" s="1"/>
      <c r="OCO1343" s="1"/>
      <c r="OCP1343" s="1"/>
      <c r="OCQ1343" s="1"/>
      <c r="OCR1343" s="1"/>
      <c r="OCS1343" s="1"/>
      <c r="OCT1343" s="1"/>
      <c r="OCU1343" s="1"/>
      <c r="OCV1343" s="1"/>
      <c r="OCW1343" s="1"/>
      <c r="OCX1343" s="1"/>
      <c r="OCY1343" s="1"/>
      <c r="OCZ1343" s="1"/>
      <c r="ODA1343" s="1"/>
      <c r="ODB1343" s="1"/>
      <c r="ODC1343" s="1"/>
      <c r="ODD1343" s="1"/>
      <c r="ODE1343" s="1"/>
      <c r="ODF1343" s="1"/>
      <c r="ODG1343" s="1"/>
      <c r="ODH1343" s="1"/>
      <c r="ODI1343" s="1"/>
      <c r="ODJ1343" s="1"/>
      <c r="ODK1343" s="1"/>
      <c r="ODL1343" s="1"/>
      <c r="ODM1343" s="1"/>
      <c r="ODN1343" s="1"/>
      <c r="ODO1343" s="1"/>
      <c r="ODP1343" s="1"/>
      <c r="ODQ1343" s="1"/>
      <c r="ODR1343" s="1"/>
      <c r="ODS1343" s="1"/>
      <c r="ODT1343" s="1"/>
      <c r="ODU1343" s="1"/>
      <c r="ODV1343" s="1"/>
      <c r="ODW1343" s="1"/>
      <c r="ODX1343" s="1"/>
      <c r="ODY1343" s="1"/>
      <c r="ODZ1343" s="1"/>
      <c r="OEA1343" s="1"/>
      <c r="OEB1343" s="1"/>
      <c r="OEC1343" s="1"/>
      <c r="OED1343" s="1"/>
      <c r="OEE1343" s="1"/>
      <c r="OEF1343" s="1"/>
      <c r="OEG1343" s="1"/>
      <c r="OEH1343" s="1"/>
      <c r="OEI1343" s="1"/>
      <c r="OEJ1343" s="1"/>
      <c r="OEK1343" s="1"/>
      <c r="OEL1343" s="1"/>
      <c r="OEM1343" s="1"/>
      <c r="OEN1343" s="1"/>
      <c r="OEO1343" s="1"/>
      <c r="OEP1343" s="1"/>
      <c r="OEQ1343" s="1"/>
      <c r="OER1343" s="1"/>
      <c r="OES1343" s="1"/>
      <c r="OET1343" s="1"/>
      <c r="OEU1343" s="1"/>
      <c r="OEV1343" s="1"/>
      <c r="OEW1343" s="1"/>
      <c r="OEX1343" s="1"/>
      <c r="OEY1343" s="1"/>
      <c r="OEZ1343" s="1"/>
      <c r="OFA1343" s="1"/>
      <c r="OFB1343" s="1"/>
      <c r="OFC1343" s="1"/>
      <c r="OFD1343" s="1"/>
      <c r="OFE1343" s="1"/>
      <c r="OFF1343" s="1"/>
      <c r="OFG1343" s="1"/>
      <c r="OFH1343" s="1"/>
      <c r="OFI1343" s="1"/>
      <c r="OFJ1343" s="1"/>
      <c r="OFK1343" s="1"/>
      <c r="OFL1343" s="1"/>
      <c r="OFM1343" s="1"/>
      <c r="OFN1343" s="1"/>
      <c r="OFO1343" s="1"/>
      <c r="OFP1343" s="1"/>
      <c r="OFQ1343" s="1"/>
      <c r="OFR1343" s="1"/>
      <c r="OFS1343" s="1"/>
      <c r="OFT1343" s="1"/>
      <c r="OFU1343" s="1"/>
      <c r="OFV1343" s="1"/>
      <c r="OFW1343" s="1"/>
      <c r="OFX1343" s="1"/>
      <c r="OFY1343" s="1"/>
      <c r="OFZ1343" s="1"/>
      <c r="OGA1343" s="1"/>
      <c r="OGB1343" s="1"/>
      <c r="OGC1343" s="1"/>
      <c r="OGD1343" s="1"/>
      <c r="OGE1343" s="1"/>
      <c r="OGF1343" s="1"/>
      <c r="OGG1343" s="1"/>
      <c r="OGH1343" s="1"/>
      <c r="OGI1343" s="1"/>
      <c r="OGJ1343" s="1"/>
      <c r="OGK1343" s="1"/>
      <c r="OGL1343" s="1"/>
      <c r="OGM1343" s="1"/>
      <c r="OGN1343" s="1"/>
      <c r="OGO1343" s="1"/>
      <c r="OGP1343" s="1"/>
      <c r="OGQ1343" s="1"/>
      <c r="OGR1343" s="1"/>
      <c r="OGS1343" s="1"/>
      <c r="OGT1343" s="1"/>
      <c r="OGU1343" s="1"/>
      <c r="OGV1343" s="1"/>
      <c r="OGW1343" s="1"/>
      <c r="OGX1343" s="1"/>
      <c r="OGY1343" s="1"/>
      <c r="OGZ1343" s="1"/>
      <c r="OHA1343" s="1"/>
      <c r="OHB1343" s="1"/>
      <c r="OHC1343" s="1"/>
      <c r="OHD1343" s="1"/>
      <c r="OHE1343" s="1"/>
      <c r="OHF1343" s="1"/>
      <c r="OHG1343" s="1"/>
      <c r="OHH1343" s="1"/>
      <c r="OHI1343" s="1"/>
      <c r="OHJ1343" s="1"/>
      <c r="OHK1343" s="1"/>
      <c r="OHL1343" s="1"/>
      <c r="OHM1343" s="1"/>
      <c r="OHN1343" s="1"/>
      <c r="OHO1343" s="1"/>
      <c r="OHP1343" s="1"/>
      <c r="OHQ1343" s="1"/>
      <c r="OHR1343" s="1"/>
      <c r="OHS1343" s="1"/>
      <c r="OHT1343" s="1"/>
      <c r="OHU1343" s="1"/>
      <c r="OHV1343" s="1"/>
      <c r="OHW1343" s="1"/>
      <c r="OHX1343" s="1"/>
      <c r="OHY1343" s="1"/>
      <c r="OHZ1343" s="1"/>
      <c r="OIA1343" s="1"/>
      <c r="OIB1343" s="1"/>
      <c r="OIC1343" s="1"/>
      <c r="OID1343" s="1"/>
      <c r="OIE1343" s="1"/>
      <c r="OIF1343" s="1"/>
      <c r="OIG1343" s="1"/>
      <c r="OIH1343" s="1"/>
      <c r="OII1343" s="1"/>
      <c r="OIJ1343" s="1"/>
      <c r="OIK1343" s="1"/>
      <c r="OIL1343" s="1"/>
      <c r="OIM1343" s="1"/>
      <c r="OIN1343" s="1"/>
      <c r="OIO1343" s="1"/>
      <c r="OIP1343" s="1"/>
      <c r="OIQ1343" s="1"/>
      <c r="OIR1343" s="1"/>
      <c r="OIS1343" s="1"/>
      <c r="OIT1343" s="1"/>
      <c r="OIU1343" s="1"/>
      <c r="OIV1343" s="1"/>
      <c r="OIW1343" s="1"/>
      <c r="OIX1343" s="1"/>
      <c r="OIY1343" s="1"/>
      <c r="OIZ1343" s="1"/>
      <c r="OJA1343" s="1"/>
      <c r="OJB1343" s="1"/>
      <c r="OJC1343" s="1"/>
      <c r="OJD1343" s="1"/>
      <c r="OJE1343" s="1"/>
      <c r="OJF1343" s="1"/>
      <c r="OJG1343" s="1"/>
      <c r="OJH1343" s="1"/>
      <c r="OJI1343" s="1"/>
      <c r="OJJ1343" s="1"/>
      <c r="OJK1343" s="1"/>
      <c r="OJL1343" s="1"/>
      <c r="OJM1343" s="1"/>
      <c r="OJN1343" s="1"/>
      <c r="OJO1343" s="1"/>
      <c r="OJP1343" s="1"/>
      <c r="OJQ1343" s="1"/>
      <c r="OJR1343" s="1"/>
      <c r="OJS1343" s="1"/>
      <c r="OJT1343" s="1"/>
      <c r="OJU1343" s="1"/>
      <c r="OJV1343" s="1"/>
      <c r="OJW1343" s="1"/>
      <c r="OJX1343" s="1"/>
      <c r="OJY1343" s="1"/>
      <c r="OJZ1343" s="1"/>
      <c r="OKA1343" s="1"/>
      <c r="OKB1343" s="1"/>
      <c r="OKC1343" s="1"/>
      <c r="OKD1343" s="1"/>
      <c r="OKE1343" s="1"/>
      <c r="OKF1343" s="1"/>
      <c r="OKG1343" s="1"/>
      <c r="OKH1343" s="1"/>
      <c r="OKI1343" s="1"/>
      <c r="OKJ1343" s="1"/>
      <c r="OKK1343" s="1"/>
      <c r="OKL1343" s="1"/>
      <c r="OKM1343" s="1"/>
      <c r="OKN1343" s="1"/>
      <c r="OKO1343" s="1"/>
      <c r="OKP1343" s="1"/>
      <c r="OKQ1343" s="1"/>
      <c r="OKR1343" s="1"/>
      <c r="OKS1343" s="1"/>
      <c r="OKT1343" s="1"/>
      <c r="OKU1343" s="1"/>
      <c r="OKV1343" s="1"/>
      <c r="OKW1343" s="1"/>
      <c r="OKX1343" s="1"/>
      <c r="OKY1343" s="1"/>
      <c r="OKZ1343" s="1"/>
      <c r="OLA1343" s="1"/>
      <c r="OLB1343" s="1"/>
      <c r="OLC1343" s="1"/>
      <c r="OLD1343" s="1"/>
      <c r="OLE1343" s="1"/>
      <c r="OLF1343" s="1"/>
      <c r="OLG1343" s="1"/>
      <c r="OLH1343" s="1"/>
      <c r="OLI1343" s="1"/>
      <c r="OLJ1343" s="1"/>
      <c r="OLK1343" s="1"/>
      <c r="OLL1343" s="1"/>
      <c r="OLM1343" s="1"/>
      <c r="OLN1343" s="1"/>
      <c r="OLO1343" s="1"/>
      <c r="OLP1343" s="1"/>
      <c r="OLQ1343" s="1"/>
      <c r="OLR1343" s="1"/>
      <c r="OLS1343" s="1"/>
      <c r="OLT1343" s="1"/>
      <c r="OLU1343" s="1"/>
      <c r="OLV1343" s="1"/>
      <c r="OLW1343" s="1"/>
      <c r="OLX1343" s="1"/>
      <c r="OLY1343" s="1"/>
      <c r="OLZ1343" s="1"/>
      <c r="OMA1343" s="1"/>
      <c r="OMB1343" s="1"/>
      <c r="OMC1343" s="1"/>
      <c r="OMD1343" s="1"/>
      <c r="OME1343" s="1"/>
      <c r="OMF1343" s="1"/>
      <c r="OMG1343" s="1"/>
      <c r="OMH1343" s="1"/>
      <c r="OMI1343" s="1"/>
      <c r="OMJ1343" s="1"/>
      <c r="OMK1343" s="1"/>
      <c r="OML1343" s="1"/>
      <c r="OMM1343" s="1"/>
      <c r="OMN1343" s="1"/>
      <c r="OMO1343" s="1"/>
      <c r="OMP1343" s="1"/>
      <c r="OMQ1343" s="1"/>
      <c r="OMR1343" s="1"/>
      <c r="OMS1343" s="1"/>
      <c r="OMT1343" s="1"/>
      <c r="OMU1343" s="1"/>
      <c r="OMV1343" s="1"/>
      <c r="OMW1343" s="1"/>
      <c r="OMX1343" s="1"/>
      <c r="OMY1343" s="1"/>
      <c r="OMZ1343" s="1"/>
      <c r="ONA1343" s="1"/>
      <c r="ONB1343" s="1"/>
      <c r="ONC1343" s="1"/>
      <c r="OND1343" s="1"/>
      <c r="ONE1343" s="1"/>
      <c r="ONF1343" s="1"/>
      <c r="ONG1343" s="1"/>
      <c r="ONH1343" s="1"/>
      <c r="ONI1343" s="1"/>
      <c r="ONJ1343" s="1"/>
      <c r="ONK1343" s="1"/>
      <c r="ONL1343" s="1"/>
      <c r="ONM1343" s="1"/>
      <c r="ONN1343" s="1"/>
      <c r="ONO1343" s="1"/>
      <c r="ONP1343" s="1"/>
      <c r="ONQ1343" s="1"/>
      <c r="ONR1343" s="1"/>
      <c r="ONS1343" s="1"/>
      <c r="ONT1343" s="1"/>
      <c r="ONU1343" s="1"/>
      <c r="ONV1343" s="1"/>
      <c r="ONW1343" s="1"/>
      <c r="ONX1343" s="1"/>
      <c r="ONY1343" s="1"/>
      <c r="ONZ1343" s="1"/>
      <c r="OOA1343" s="1"/>
      <c r="OOB1343" s="1"/>
      <c r="OOC1343" s="1"/>
      <c r="OOD1343" s="1"/>
      <c r="OOE1343" s="1"/>
      <c r="OOF1343" s="1"/>
      <c r="OOG1343" s="1"/>
      <c r="OOH1343" s="1"/>
      <c r="OOI1343" s="1"/>
      <c r="OOJ1343" s="1"/>
      <c r="OOK1343" s="1"/>
      <c r="OOL1343" s="1"/>
      <c r="OOM1343" s="1"/>
      <c r="OON1343" s="1"/>
      <c r="OOO1343" s="1"/>
      <c r="OOP1343" s="1"/>
      <c r="OOQ1343" s="1"/>
      <c r="OOR1343" s="1"/>
      <c r="OOS1343" s="1"/>
      <c r="OOT1343" s="1"/>
      <c r="OOU1343" s="1"/>
      <c r="OOV1343" s="1"/>
      <c r="OOW1343" s="1"/>
      <c r="OOX1343" s="1"/>
      <c r="OOY1343" s="1"/>
      <c r="OOZ1343" s="1"/>
      <c r="OPA1343" s="1"/>
      <c r="OPB1343" s="1"/>
      <c r="OPC1343" s="1"/>
      <c r="OPD1343" s="1"/>
      <c r="OPE1343" s="1"/>
      <c r="OPF1343" s="1"/>
      <c r="OPG1343" s="1"/>
      <c r="OPH1343" s="1"/>
      <c r="OPI1343" s="1"/>
      <c r="OPJ1343" s="1"/>
      <c r="OPK1343" s="1"/>
      <c r="OPL1343" s="1"/>
      <c r="OPM1343" s="1"/>
      <c r="OPN1343" s="1"/>
      <c r="OPO1343" s="1"/>
      <c r="OPP1343" s="1"/>
      <c r="OPQ1343" s="1"/>
      <c r="OPR1343" s="1"/>
      <c r="OPS1343" s="1"/>
      <c r="OPT1343" s="1"/>
      <c r="OPU1343" s="1"/>
      <c r="OPV1343" s="1"/>
      <c r="OPW1343" s="1"/>
      <c r="OPX1343" s="1"/>
      <c r="OPY1343" s="1"/>
      <c r="OPZ1343" s="1"/>
      <c r="OQA1343" s="1"/>
      <c r="OQB1343" s="1"/>
      <c r="OQC1343" s="1"/>
      <c r="OQD1343" s="1"/>
      <c r="OQE1343" s="1"/>
      <c r="OQF1343" s="1"/>
      <c r="OQG1343" s="1"/>
      <c r="OQH1343" s="1"/>
      <c r="OQI1343" s="1"/>
      <c r="OQJ1343" s="1"/>
      <c r="OQK1343" s="1"/>
      <c r="OQL1343" s="1"/>
      <c r="OQM1343" s="1"/>
      <c r="OQN1343" s="1"/>
      <c r="OQO1343" s="1"/>
      <c r="OQP1343" s="1"/>
      <c r="OQQ1343" s="1"/>
      <c r="OQR1343" s="1"/>
      <c r="OQS1343" s="1"/>
      <c r="OQT1343" s="1"/>
      <c r="OQU1343" s="1"/>
      <c r="OQV1343" s="1"/>
      <c r="OQW1343" s="1"/>
      <c r="OQX1343" s="1"/>
      <c r="OQY1343" s="1"/>
      <c r="OQZ1343" s="1"/>
      <c r="ORA1343" s="1"/>
      <c r="ORB1343" s="1"/>
      <c r="ORC1343" s="1"/>
      <c r="ORD1343" s="1"/>
      <c r="ORE1343" s="1"/>
      <c r="ORF1343" s="1"/>
      <c r="ORG1343" s="1"/>
      <c r="ORH1343" s="1"/>
      <c r="ORI1343" s="1"/>
      <c r="ORJ1343" s="1"/>
      <c r="ORK1343" s="1"/>
      <c r="ORL1343" s="1"/>
      <c r="ORM1343" s="1"/>
      <c r="ORN1343" s="1"/>
      <c r="ORO1343" s="1"/>
      <c r="ORP1343" s="1"/>
      <c r="ORQ1343" s="1"/>
      <c r="ORR1343" s="1"/>
      <c r="ORS1343" s="1"/>
      <c r="ORT1343" s="1"/>
      <c r="ORU1343" s="1"/>
      <c r="ORV1343" s="1"/>
      <c r="ORW1343" s="1"/>
      <c r="ORX1343" s="1"/>
      <c r="ORY1343" s="1"/>
      <c r="ORZ1343" s="1"/>
      <c r="OSA1343" s="1"/>
      <c r="OSB1343" s="1"/>
      <c r="OSC1343" s="1"/>
      <c r="OSD1343" s="1"/>
      <c r="OSE1343" s="1"/>
      <c r="OSF1343" s="1"/>
      <c r="OSG1343" s="1"/>
      <c r="OSH1343" s="1"/>
      <c r="OSI1343" s="1"/>
      <c r="OSJ1343" s="1"/>
      <c r="OSK1343" s="1"/>
      <c r="OSL1343" s="1"/>
      <c r="OSM1343" s="1"/>
      <c r="OSN1343" s="1"/>
      <c r="OSO1343" s="1"/>
      <c r="OSP1343" s="1"/>
      <c r="OSQ1343" s="1"/>
      <c r="OSR1343" s="1"/>
      <c r="OSS1343" s="1"/>
      <c r="OST1343" s="1"/>
      <c r="OSU1343" s="1"/>
      <c r="OSV1343" s="1"/>
      <c r="OSW1343" s="1"/>
      <c r="OSX1343" s="1"/>
      <c r="OSY1343" s="1"/>
      <c r="OSZ1343" s="1"/>
      <c r="OTA1343" s="1"/>
      <c r="OTB1343" s="1"/>
      <c r="OTC1343" s="1"/>
      <c r="OTD1343" s="1"/>
      <c r="OTE1343" s="1"/>
      <c r="OTF1343" s="1"/>
      <c r="OTG1343" s="1"/>
      <c r="OTH1343" s="1"/>
      <c r="OTI1343" s="1"/>
      <c r="OTJ1343" s="1"/>
      <c r="OTK1343" s="1"/>
      <c r="OTL1343" s="1"/>
      <c r="OTM1343" s="1"/>
      <c r="OTN1343" s="1"/>
      <c r="OTO1343" s="1"/>
      <c r="OTP1343" s="1"/>
      <c r="OTQ1343" s="1"/>
      <c r="OTR1343" s="1"/>
      <c r="OTS1343" s="1"/>
      <c r="OTT1343" s="1"/>
      <c r="OTU1343" s="1"/>
      <c r="OTV1343" s="1"/>
      <c r="OTW1343" s="1"/>
      <c r="OTX1343" s="1"/>
      <c r="OTY1343" s="1"/>
      <c r="OTZ1343" s="1"/>
      <c r="OUA1343" s="1"/>
      <c r="OUB1343" s="1"/>
      <c r="OUC1343" s="1"/>
      <c r="OUD1343" s="1"/>
      <c r="OUE1343" s="1"/>
      <c r="OUF1343" s="1"/>
      <c r="OUG1343" s="1"/>
      <c r="OUH1343" s="1"/>
      <c r="OUI1343" s="1"/>
      <c r="OUJ1343" s="1"/>
      <c r="OUK1343" s="1"/>
      <c r="OUL1343" s="1"/>
      <c r="OUM1343" s="1"/>
      <c r="OUN1343" s="1"/>
      <c r="OUO1343" s="1"/>
      <c r="OUP1343" s="1"/>
      <c r="OUQ1343" s="1"/>
      <c r="OUR1343" s="1"/>
      <c r="OUS1343" s="1"/>
      <c r="OUT1343" s="1"/>
      <c r="OUU1343" s="1"/>
      <c r="OUV1343" s="1"/>
      <c r="OUW1343" s="1"/>
      <c r="OUX1343" s="1"/>
      <c r="OUY1343" s="1"/>
      <c r="OUZ1343" s="1"/>
      <c r="OVA1343" s="1"/>
      <c r="OVB1343" s="1"/>
      <c r="OVC1343" s="1"/>
      <c r="OVD1343" s="1"/>
      <c r="OVE1343" s="1"/>
      <c r="OVF1343" s="1"/>
      <c r="OVG1343" s="1"/>
      <c r="OVH1343" s="1"/>
      <c r="OVI1343" s="1"/>
      <c r="OVJ1343" s="1"/>
      <c r="OVK1343" s="1"/>
      <c r="OVL1343" s="1"/>
      <c r="OVM1343" s="1"/>
      <c r="OVN1343" s="1"/>
      <c r="OVO1343" s="1"/>
      <c r="OVP1343" s="1"/>
      <c r="OVQ1343" s="1"/>
      <c r="OVR1343" s="1"/>
      <c r="OVS1343" s="1"/>
      <c r="OVT1343" s="1"/>
      <c r="OVU1343" s="1"/>
      <c r="OVV1343" s="1"/>
      <c r="OVW1343" s="1"/>
      <c r="OVX1343" s="1"/>
      <c r="OVY1343" s="1"/>
      <c r="OVZ1343" s="1"/>
      <c r="OWA1343" s="1"/>
      <c r="OWB1343" s="1"/>
      <c r="OWC1343" s="1"/>
      <c r="OWD1343" s="1"/>
      <c r="OWE1343" s="1"/>
      <c r="OWF1343" s="1"/>
      <c r="OWG1343" s="1"/>
      <c r="OWH1343" s="1"/>
      <c r="OWI1343" s="1"/>
      <c r="OWJ1343" s="1"/>
      <c r="OWK1343" s="1"/>
      <c r="OWL1343" s="1"/>
      <c r="OWM1343" s="1"/>
      <c r="OWN1343" s="1"/>
      <c r="OWO1343" s="1"/>
      <c r="OWP1343" s="1"/>
      <c r="OWQ1343" s="1"/>
      <c r="OWR1343" s="1"/>
      <c r="OWS1343" s="1"/>
      <c r="OWT1343" s="1"/>
      <c r="OWU1343" s="1"/>
      <c r="OWV1343" s="1"/>
      <c r="OWW1343" s="1"/>
      <c r="OWX1343" s="1"/>
      <c r="OWY1343" s="1"/>
      <c r="OWZ1343" s="1"/>
      <c r="OXA1343" s="1"/>
      <c r="OXB1343" s="1"/>
      <c r="OXC1343" s="1"/>
      <c r="OXD1343" s="1"/>
      <c r="OXE1343" s="1"/>
      <c r="OXF1343" s="1"/>
      <c r="OXG1343" s="1"/>
      <c r="OXH1343" s="1"/>
      <c r="OXI1343" s="1"/>
      <c r="OXJ1343" s="1"/>
      <c r="OXK1343" s="1"/>
      <c r="OXL1343" s="1"/>
      <c r="OXM1343" s="1"/>
      <c r="OXN1343" s="1"/>
      <c r="OXO1343" s="1"/>
      <c r="OXP1343" s="1"/>
      <c r="OXQ1343" s="1"/>
      <c r="OXR1343" s="1"/>
      <c r="OXS1343" s="1"/>
      <c r="OXT1343" s="1"/>
      <c r="OXU1343" s="1"/>
      <c r="OXV1343" s="1"/>
      <c r="OXW1343" s="1"/>
      <c r="OXX1343" s="1"/>
      <c r="OXY1343" s="1"/>
      <c r="OXZ1343" s="1"/>
      <c r="OYA1343" s="1"/>
      <c r="OYB1343" s="1"/>
      <c r="OYC1343" s="1"/>
      <c r="OYD1343" s="1"/>
      <c r="OYE1343" s="1"/>
      <c r="OYF1343" s="1"/>
      <c r="OYG1343" s="1"/>
      <c r="OYH1343" s="1"/>
      <c r="OYI1343" s="1"/>
      <c r="OYJ1343" s="1"/>
      <c r="OYK1343" s="1"/>
      <c r="OYL1343" s="1"/>
      <c r="OYM1343" s="1"/>
      <c r="OYN1343" s="1"/>
      <c r="OYO1343" s="1"/>
      <c r="OYP1343" s="1"/>
      <c r="OYQ1343" s="1"/>
      <c r="OYR1343" s="1"/>
      <c r="OYS1343" s="1"/>
      <c r="OYT1343" s="1"/>
      <c r="OYU1343" s="1"/>
      <c r="OYV1343" s="1"/>
      <c r="OYW1343" s="1"/>
      <c r="OYX1343" s="1"/>
      <c r="OYY1343" s="1"/>
      <c r="OYZ1343" s="1"/>
      <c r="OZA1343" s="1"/>
      <c r="OZB1343" s="1"/>
      <c r="OZC1343" s="1"/>
      <c r="OZD1343" s="1"/>
      <c r="OZE1343" s="1"/>
      <c r="OZF1343" s="1"/>
      <c r="OZG1343" s="1"/>
      <c r="OZH1343" s="1"/>
      <c r="OZI1343" s="1"/>
      <c r="OZJ1343" s="1"/>
      <c r="OZK1343" s="1"/>
      <c r="OZL1343" s="1"/>
      <c r="OZM1343" s="1"/>
      <c r="OZN1343" s="1"/>
      <c r="OZO1343" s="1"/>
      <c r="OZP1343" s="1"/>
      <c r="OZQ1343" s="1"/>
      <c r="OZR1343" s="1"/>
      <c r="OZS1343" s="1"/>
      <c r="OZT1343" s="1"/>
      <c r="OZU1343" s="1"/>
      <c r="OZV1343" s="1"/>
      <c r="OZW1343" s="1"/>
      <c r="OZX1343" s="1"/>
      <c r="OZY1343" s="1"/>
      <c r="OZZ1343" s="1"/>
      <c r="PAA1343" s="1"/>
      <c r="PAB1343" s="1"/>
      <c r="PAC1343" s="1"/>
      <c r="PAD1343" s="1"/>
      <c r="PAE1343" s="1"/>
      <c r="PAF1343" s="1"/>
      <c r="PAG1343" s="1"/>
      <c r="PAH1343" s="1"/>
      <c r="PAI1343" s="1"/>
      <c r="PAJ1343" s="1"/>
      <c r="PAK1343" s="1"/>
      <c r="PAL1343" s="1"/>
      <c r="PAM1343" s="1"/>
      <c r="PAN1343" s="1"/>
      <c r="PAO1343" s="1"/>
      <c r="PAP1343" s="1"/>
      <c r="PAQ1343" s="1"/>
      <c r="PAR1343" s="1"/>
      <c r="PAS1343" s="1"/>
      <c r="PAT1343" s="1"/>
      <c r="PAU1343" s="1"/>
      <c r="PAV1343" s="1"/>
      <c r="PAW1343" s="1"/>
      <c r="PAX1343" s="1"/>
      <c r="PAY1343" s="1"/>
      <c r="PAZ1343" s="1"/>
      <c r="PBA1343" s="1"/>
      <c r="PBB1343" s="1"/>
      <c r="PBC1343" s="1"/>
      <c r="PBD1343" s="1"/>
      <c r="PBE1343" s="1"/>
      <c r="PBF1343" s="1"/>
      <c r="PBG1343" s="1"/>
      <c r="PBH1343" s="1"/>
      <c r="PBI1343" s="1"/>
      <c r="PBJ1343" s="1"/>
      <c r="PBK1343" s="1"/>
      <c r="PBL1343" s="1"/>
      <c r="PBM1343" s="1"/>
      <c r="PBN1343" s="1"/>
      <c r="PBO1343" s="1"/>
      <c r="PBP1343" s="1"/>
      <c r="PBQ1343" s="1"/>
      <c r="PBR1343" s="1"/>
      <c r="PBS1343" s="1"/>
      <c r="PBT1343" s="1"/>
      <c r="PBU1343" s="1"/>
      <c r="PBV1343" s="1"/>
      <c r="PBW1343" s="1"/>
      <c r="PBX1343" s="1"/>
      <c r="PBY1343" s="1"/>
      <c r="PBZ1343" s="1"/>
      <c r="PCA1343" s="1"/>
      <c r="PCB1343" s="1"/>
      <c r="PCC1343" s="1"/>
      <c r="PCD1343" s="1"/>
      <c r="PCE1343" s="1"/>
      <c r="PCF1343" s="1"/>
      <c r="PCG1343" s="1"/>
      <c r="PCH1343" s="1"/>
      <c r="PCI1343" s="1"/>
      <c r="PCJ1343" s="1"/>
      <c r="PCK1343" s="1"/>
      <c r="PCL1343" s="1"/>
      <c r="PCM1343" s="1"/>
      <c r="PCN1343" s="1"/>
      <c r="PCO1343" s="1"/>
      <c r="PCP1343" s="1"/>
      <c r="PCQ1343" s="1"/>
      <c r="PCR1343" s="1"/>
      <c r="PCS1343" s="1"/>
      <c r="PCT1343" s="1"/>
      <c r="PCU1343" s="1"/>
      <c r="PCV1343" s="1"/>
      <c r="PCW1343" s="1"/>
      <c r="PCX1343" s="1"/>
      <c r="PCY1343" s="1"/>
      <c r="PCZ1343" s="1"/>
      <c r="PDA1343" s="1"/>
      <c r="PDB1343" s="1"/>
      <c r="PDC1343" s="1"/>
      <c r="PDD1343" s="1"/>
      <c r="PDE1343" s="1"/>
      <c r="PDF1343" s="1"/>
      <c r="PDG1343" s="1"/>
      <c r="PDH1343" s="1"/>
      <c r="PDI1343" s="1"/>
      <c r="PDJ1343" s="1"/>
      <c r="PDK1343" s="1"/>
      <c r="PDL1343" s="1"/>
      <c r="PDM1343" s="1"/>
      <c r="PDN1343" s="1"/>
      <c r="PDO1343" s="1"/>
      <c r="PDP1343" s="1"/>
      <c r="PDQ1343" s="1"/>
      <c r="PDR1343" s="1"/>
      <c r="PDS1343" s="1"/>
      <c r="PDT1343" s="1"/>
      <c r="PDU1343" s="1"/>
      <c r="PDV1343" s="1"/>
      <c r="PDW1343" s="1"/>
      <c r="PDX1343" s="1"/>
      <c r="PDY1343" s="1"/>
      <c r="PDZ1343" s="1"/>
      <c r="PEA1343" s="1"/>
      <c r="PEB1343" s="1"/>
      <c r="PEC1343" s="1"/>
      <c r="PED1343" s="1"/>
      <c r="PEE1343" s="1"/>
      <c r="PEF1343" s="1"/>
      <c r="PEG1343" s="1"/>
      <c r="PEH1343" s="1"/>
      <c r="PEI1343" s="1"/>
      <c r="PEJ1343" s="1"/>
      <c r="PEK1343" s="1"/>
      <c r="PEL1343" s="1"/>
      <c r="PEM1343" s="1"/>
      <c r="PEN1343" s="1"/>
      <c r="PEO1343" s="1"/>
      <c r="PEP1343" s="1"/>
      <c r="PEQ1343" s="1"/>
      <c r="PER1343" s="1"/>
      <c r="PES1343" s="1"/>
      <c r="PET1343" s="1"/>
      <c r="PEU1343" s="1"/>
      <c r="PEV1343" s="1"/>
      <c r="PEW1343" s="1"/>
      <c r="PEX1343" s="1"/>
      <c r="PEY1343" s="1"/>
      <c r="PEZ1343" s="1"/>
      <c r="PFA1343" s="1"/>
      <c r="PFB1343" s="1"/>
      <c r="PFC1343" s="1"/>
      <c r="PFD1343" s="1"/>
      <c r="PFE1343" s="1"/>
      <c r="PFF1343" s="1"/>
      <c r="PFG1343" s="1"/>
      <c r="PFH1343" s="1"/>
      <c r="PFI1343" s="1"/>
      <c r="PFJ1343" s="1"/>
      <c r="PFK1343" s="1"/>
      <c r="PFL1343" s="1"/>
      <c r="PFM1343" s="1"/>
      <c r="PFN1343" s="1"/>
      <c r="PFO1343" s="1"/>
      <c r="PFP1343" s="1"/>
      <c r="PFQ1343" s="1"/>
      <c r="PFR1343" s="1"/>
      <c r="PFS1343" s="1"/>
      <c r="PFT1343" s="1"/>
      <c r="PFU1343" s="1"/>
      <c r="PFV1343" s="1"/>
      <c r="PFW1343" s="1"/>
      <c r="PFX1343" s="1"/>
      <c r="PFY1343" s="1"/>
      <c r="PFZ1343" s="1"/>
      <c r="PGA1343" s="1"/>
      <c r="PGB1343" s="1"/>
      <c r="PGC1343" s="1"/>
      <c r="PGD1343" s="1"/>
      <c r="PGE1343" s="1"/>
      <c r="PGF1343" s="1"/>
      <c r="PGG1343" s="1"/>
      <c r="PGH1343" s="1"/>
      <c r="PGI1343" s="1"/>
      <c r="PGJ1343" s="1"/>
      <c r="PGK1343" s="1"/>
      <c r="PGL1343" s="1"/>
      <c r="PGM1343" s="1"/>
      <c r="PGN1343" s="1"/>
      <c r="PGO1343" s="1"/>
      <c r="PGP1343" s="1"/>
      <c r="PGQ1343" s="1"/>
      <c r="PGR1343" s="1"/>
      <c r="PGS1343" s="1"/>
      <c r="PGT1343" s="1"/>
      <c r="PGU1343" s="1"/>
      <c r="PGV1343" s="1"/>
      <c r="PGW1343" s="1"/>
      <c r="PGX1343" s="1"/>
      <c r="PGY1343" s="1"/>
      <c r="PGZ1343" s="1"/>
      <c r="PHA1343" s="1"/>
      <c r="PHB1343" s="1"/>
      <c r="PHC1343" s="1"/>
      <c r="PHD1343" s="1"/>
      <c r="PHE1343" s="1"/>
      <c r="PHF1343" s="1"/>
      <c r="PHG1343" s="1"/>
      <c r="PHH1343" s="1"/>
      <c r="PHI1343" s="1"/>
      <c r="PHJ1343" s="1"/>
      <c r="PHK1343" s="1"/>
      <c r="PHL1343" s="1"/>
      <c r="PHM1343" s="1"/>
      <c r="PHN1343" s="1"/>
      <c r="PHO1343" s="1"/>
      <c r="PHP1343" s="1"/>
      <c r="PHQ1343" s="1"/>
      <c r="PHR1343" s="1"/>
      <c r="PHS1343" s="1"/>
      <c r="PHT1343" s="1"/>
      <c r="PHU1343" s="1"/>
      <c r="PHV1343" s="1"/>
      <c r="PHW1343" s="1"/>
      <c r="PHX1343" s="1"/>
      <c r="PHY1343" s="1"/>
      <c r="PHZ1343" s="1"/>
      <c r="PIA1343" s="1"/>
      <c r="PIB1343" s="1"/>
      <c r="PIC1343" s="1"/>
      <c r="PID1343" s="1"/>
      <c r="PIE1343" s="1"/>
      <c r="PIF1343" s="1"/>
      <c r="PIG1343" s="1"/>
      <c r="PIH1343" s="1"/>
      <c r="PII1343" s="1"/>
      <c r="PIJ1343" s="1"/>
      <c r="PIK1343" s="1"/>
      <c r="PIL1343" s="1"/>
      <c r="PIM1343" s="1"/>
      <c r="PIN1343" s="1"/>
      <c r="PIO1343" s="1"/>
      <c r="PIP1343" s="1"/>
      <c r="PIQ1343" s="1"/>
      <c r="PIR1343" s="1"/>
      <c r="PIS1343" s="1"/>
      <c r="PIT1343" s="1"/>
      <c r="PIU1343" s="1"/>
      <c r="PIV1343" s="1"/>
      <c r="PIW1343" s="1"/>
      <c r="PIX1343" s="1"/>
      <c r="PIY1343" s="1"/>
      <c r="PIZ1343" s="1"/>
      <c r="PJA1343" s="1"/>
      <c r="PJB1343" s="1"/>
      <c r="PJC1343" s="1"/>
      <c r="PJD1343" s="1"/>
      <c r="PJE1343" s="1"/>
      <c r="PJF1343" s="1"/>
      <c r="PJG1343" s="1"/>
      <c r="PJH1343" s="1"/>
      <c r="PJI1343" s="1"/>
      <c r="PJJ1343" s="1"/>
      <c r="PJK1343" s="1"/>
      <c r="PJL1343" s="1"/>
      <c r="PJM1343" s="1"/>
      <c r="PJN1343" s="1"/>
      <c r="PJO1343" s="1"/>
      <c r="PJP1343" s="1"/>
      <c r="PJQ1343" s="1"/>
      <c r="PJR1343" s="1"/>
      <c r="PJS1343" s="1"/>
      <c r="PJT1343" s="1"/>
      <c r="PJU1343" s="1"/>
      <c r="PJV1343" s="1"/>
      <c r="PJW1343" s="1"/>
      <c r="PJX1343" s="1"/>
      <c r="PJY1343" s="1"/>
      <c r="PJZ1343" s="1"/>
      <c r="PKA1343" s="1"/>
      <c r="PKB1343" s="1"/>
      <c r="PKC1343" s="1"/>
      <c r="PKD1343" s="1"/>
      <c r="PKE1343" s="1"/>
      <c r="PKF1343" s="1"/>
      <c r="PKG1343" s="1"/>
      <c r="PKH1343" s="1"/>
      <c r="PKI1343" s="1"/>
      <c r="PKJ1343" s="1"/>
      <c r="PKK1343" s="1"/>
      <c r="PKL1343" s="1"/>
      <c r="PKM1343" s="1"/>
      <c r="PKN1343" s="1"/>
      <c r="PKO1343" s="1"/>
      <c r="PKP1343" s="1"/>
      <c r="PKQ1343" s="1"/>
      <c r="PKR1343" s="1"/>
      <c r="PKS1343" s="1"/>
      <c r="PKT1343" s="1"/>
      <c r="PKU1343" s="1"/>
      <c r="PKV1343" s="1"/>
      <c r="PKW1343" s="1"/>
      <c r="PKX1343" s="1"/>
      <c r="PKY1343" s="1"/>
      <c r="PKZ1343" s="1"/>
      <c r="PLA1343" s="1"/>
      <c r="PLB1343" s="1"/>
      <c r="PLC1343" s="1"/>
      <c r="PLD1343" s="1"/>
      <c r="PLE1343" s="1"/>
      <c r="PLF1343" s="1"/>
      <c r="PLG1343" s="1"/>
      <c r="PLH1343" s="1"/>
      <c r="PLI1343" s="1"/>
      <c r="PLJ1343" s="1"/>
      <c r="PLK1343" s="1"/>
      <c r="PLL1343" s="1"/>
      <c r="PLM1343" s="1"/>
      <c r="PLN1343" s="1"/>
      <c r="PLO1343" s="1"/>
      <c r="PLP1343" s="1"/>
      <c r="PLQ1343" s="1"/>
      <c r="PLR1343" s="1"/>
      <c r="PLS1343" s="1"/>
      <c r="PLT1343" s="1"/>
      <c r="PLU1343" s="1"/>
      <c r="PLV1343" s="1"/>
      <c r="PLW1343" s="1"/>
      <c r="PLX1343" s="1"/>
      <c r="PLY1343" s="1"/>
      <c r="PLZ1343" s="1"/>
      <c r="PMA1343" s="1"/>
      <c r="PMB1343" s="1"/>
      <c r="PMC1343" s="1"/>
      <c r="PMD1343" s="1"/>
      <c r="PME1343" s="1"/>
      <c r="PMF1343" s="1"/>
      <c r="PMG1343" s="1"/>
      <c r="PMH1343" s="1"/>
      <c r="PMI1343" s="1"/>
      <c r="PMJ1343" s="1"/>
      <c r="PMK1343" s="1"/>
      <c r="PML1343" s="1"/>
      <c r="PMM1343" s="1"/>
      <c r="PMN1343" s="1"/>
      <c r="PMO1343" s="1"/>
      <c r="PMP1343" s="1"/>
      <c r="PMQ1343" s="1"/>
      <c r="PMR1343" s="1"/>
      <c r="PMS1343" s="1"/>
      <c r="PMT1343" s="1"/>
      <c r="PMU1343" s="1"/>
      <c r="PMV1343" s="1"/>
      <c r="PMW1343" s="1"/>
      <c r="PMX1343" s="1"/>
      <c r="PMY1343" s="1"/>
      <c r="PMZ1343" s="1"/>
      <c r="PNA1343" s="1"/>
      <c r="PNB1343" s="1"/>
      <c r="PNC1343" s="1"/>
      <c r="PND1343" s="1"/>
      <c r="PNE1343" s="1"/>
      <c r="PNF1343" s="1"/>
      <c r="PNG1343" s="1"/>
      <c r="PNH1343" s="1"/>
      <c r="PNI1343" s="1"/>
      <c r="PNJ1343" s="1"/>
      <c r="PNK1343" s="1"/>
      <c r="PNL1343" s="1"/>
      <c r="PNM1343" s="1"/>
      <c r="PNN1343" s="1"/>
      <c r="PNO1343" s="1"/>
      <c r="PNP1343" s="1"/>
      <c r="PNQ1343" s="1"/>
      <c r="PNR1343" s="1"/>
      <c r="PNS1343" s="1"/>
      <c r="PNT1343" s="1"/>
      <c r="PNU1343" s="1"/>
      <c r="PNV1343" s="1"/>
      <c r="PNW1343" s="1"/>
      <c r="PNX1343" s="1"/>
      <c r="PNY1343" s="1"/>
      <c r="PNZ1343" s="1"/>
      <c r="POA1343" s="1"/>
      <c r="POB1343" s="1"/>
      <c r="POC1343" s="1"/>
      <c r="POD1343" s="1"/>
      <c r="POE1343" s="1"/>
      <c r="POF1343" s="1"/>
      <c r="POG1343" s="1"/>
      <c r="POH1343" s="1"/>
      <c r="POI1343" s="1"/>
      <c r="POJ1343" s="1"/>
      <c r="POK1343" s="1"/>
      <c r="POL1343" s="1"/>
      <c r="POM1343" s="1"/>
      <c r="PON1343" s="1"/>
      <c r="POO1343" s="1"/>
      <c r="POP1343" s="1"/>
      <c r="POQ1343" s="1"/>
      <c r="POR1343" s="1"/>
      <c r="POS1343" s="1"/>
      <c r="POT1343" s="1"/>
      <c r="POU1343" s="1"/>
      <c r="POV1343" s="1"/>
      <c r="POW1343" s="1"/>
      <c r="POX1343" s="1"/>
      <c r="POY1343" s="1"/>
      <c r="POZ1343" s="1"/>
      <c r="PPA1343" s="1"/>
      <c r="PPB1343" s="1"/>
      <c r="PPC1343" s="1"/>
      <c r="PPD1343" s="1"/>
      <c r="PPE1343" s="1"/>
      <c r="PPF1343" s="1"/>
      <c r="PPG1343" s="1"/>
      <c r="PPH1343" s="1"/>
      <c r="PPI1343" s="1"/>
      <c r="PPJ1343" s="1"/>
      <c r="PPK1343" s="1"/>
      <c r="PPL1343" s="1"/>
      <c r="PPM1343" s="1"/>
      <c r="PPN1343" s="1"/>
      <c r="PPO1343" s="1"/>
      <c r="PPP1343" s="1"/>
      <c r="PPQ1343" s="1"/>
      <c r="PPR1343" s="1"/>
      <c r="PPS1343" s="1"/>
      <c r="PPT1343" s="1"/>
      <c r="PPU1343" s="1"/>
      <c r="PPV1343" s="1"/>
      <c r="PPW1343" s="1"/>
      <c r="PPX1343" s="1"/>
      <c r="PPY1343" s="1"/>
      <c r="PPZ1343" s="1"/>
      <c r="PQA1343" s="1"/>
      <c r="PQB1343" s="1"/>
      <c r="PQC1343" s="1"/>
      <c r="PQD1343" s="1"/>
      <c r="PQE1343" s="1"/>
      <c r="PQF1343" s="1"/>
      <c r="PQG1343" s="1"/>
      <c r="PQH1343" s="1"/>
      <c r="PQI1343" s="1"/>
      <c r="PQJ1343" s="1"/>
      <c r="PQK1343" s="1"/>
      <c r="PQL1343" s="1"/>
      <c r="PQM1343" s="1"/>
      <c r="PQN1343" s="1"/>
      <c r="PQO1343" s="1"/>
      <c r="PQP1343" s="1"/>
      <c r="PQQ1343" s="1"/>
      <c r="PQR1343" s="1"/>
      <c r="PQS1343" s="1"/>
      <c r="PQT1343" s="1"/>
      <c r="PQU1343" s="1"/>
      <c r="PQV1343" s="1"/>
      <c r="PQW1343" s="1"/>
      <c r="PQX1343" s="1"/>
      <c r="PQY1343" s="1"/>
      <c r="PQZ1343" s="1"/>
      <c r="PRA1343" s="1"/>
      <c r="PRB1343" s="1"/>
      <c r="PRC1343" s="1"/>
      <c r="PRD1343" s="1"/>
      <c r="PRE1343" s="1"/>
      <c r="PRF1343" s="1"/>
      <c r="PRG1343" s="1"/>
      <c r="PRH1343" s="1"/>
      <c r="PRI1343" s="1"/>
      <c r="PRJ1343" s="1"/>
      <c r="PRK1343" s="1"/>
      <c r="PRL1343" s="1"/>
      <c r="PRM1343" s="1"/>
      <c r="PRN1343" s="1"/>
      <c r="PRO1343" s="1"/>
      <c r="PRP1343" s="1"/>
      <c r="PRQ1343" s="1"/>
      <c r="PRR1343" s="1"/>
      <c r="PRS1343" s="1"/>
      <c r="PRT1343" s="1"/>
      <c r="PRU1343" s="1"/>
      <c r="PRV1343" s="1"/>
      <c r="PRW1343" s="1"/>
      <c r="PRX1343" s="1"/>
      <c r="PRY1343" s="1"/>
      <c r="PRZ1343" s="1"/>
      <c r="PSA1343" s="1"/>
      <c r="PSB1343" s="1"/>
      <c r="PSC1343" s="1"/>
      <c r="PSD1343" s="1"/>
      <c r="PSE1343" s="1"/>
      <c r="PSF1343" s="1"/>
      <c r="PSG1343" s="1"/>
      <c r="PSH1343" s="1"/>
      <c r="PSI1343" s="1"/>
      <c r="PSJ1343" s="1"/>
      <c r="PSK1343" s="1"/>
      <c r="PSL1343" s="1"/>
      <c r="PSM1343" s="1"/>
      <c r="PSN1343" s="1"/>
      <c r="PSO1343" s="1"/>
      <c r="PSP1343" s="1"/>
      <c r="PSQ1343" s="1"/>
      <c r="PSR1343" s="1"/>
      <c r="PSS1343" s="1"/>
      <c r="PST1343" s="1"/>
      <c r="PSU1343" s="1"/>
      <c r="PSV1343" s="1"/>
      <c r="PSW1343" s="1"/>
      <c r="PSX1343" s="1"/>
      <c r="PSY1343" s="1"/>
      <c r="PSZ1343" s="1"/>
      <c r="PTA1343" s="1"/>
      <c r="PTB1343" s="1"/>
      <c r="PTC1343" s="1"/>
      <c r="PTD1343" s="1"/>
      <c r="PTE1343" s="1"/>
      <c r="PTF1343" s="1"/>
      <c r="PTG1343" s="1"/>
      <c r="PTH1343" s="1"/>
      <c r="PTI1343" s="1"/>
      <c r="PTJ1343" s="1"/>
      <c r="PTK1343" s="1"/>
      <c r="PTL1343" s="1"/>
      <c r="PTM1343" s="1"/>
      <c r="PTN1343" s="1"/>
      <c r="PTO1343" s="1"/>
      <c r="PTP1343" s="1"/>
      <c r="PTQ1343" s="1"/>
      <c r="PTR1343" s="1"/>
      <c r="PTS1343" s="1"/>
      <c r="PTT1343" s="1"/>
      <c r="PTU1343" s="1"/>
      <c r="PTV1343" s="1"/>
      <c r="PTW1343" s="1"/>
      <c r="PTX1343" s="1"/>
      <c r="PTY1343" s="1"/>
      <c r="PTZ1343" s="1"/>
      <c r="PUA1343" s="1"/>
      <c r="PUB1343" s="1"/>
      <c r="PUC1343" s="1"/>
      <c r="PUD1343" s="1"/>
      <c r="PUE1343" s="1"/>
      <c r="PUF1343" s="1"/>
      <c r="PUG1343" s="1"/>
      <c r="PUH1343" s="1"/>
      <c r="PUI1343" s="1"/>
      <c r="PUJ1343" s="1"/>
      <c r="PUK1343" s="1"/>
      <c r="PUL1343" s="1"/>
      <c r="PUM1343" s="1"/>
      <c r="PUN1343" s="1"/>
      <c r="PUO1343" s="1"/>
      <c r="PUP1343" s="1"/>
      <c r="PUQ1343" s="1"/>
      <c r="PUR1343" s="1"/>
      <c r="PUS1343" s="1"/>
      <c r="PUT1343" s="1"/>
      <c r="PUU1343" s="1"/>
      <c r="PUV1343" s="1"/>
      <c r="PUW1343" s="1"/>
      <c r="PUX1343" s="1"/>
      <c r="PUY1343" s="1"/>
      <c r="PUZ1343" s="1"/>
      <c r="PVA1343" s="1"/>
      <c r="PVB1343" s="1"/>
      <c r="PVC1343" s="1"/>
      <c r="PVD1343" s="1"/>
      <c r="PVE1343" s="1"/>
      <c r="PVF1343" s="1"/>
      <c r="PVG1343" s="1"/>
      <c r="PVH1343" s="1"/>
      <c r="PVI1343" s="1"/>
      <c r="PVJ1343" s="1"/>
      <c r="PVK1343" s="1"/>
      <c r="PVL1343" s="1"/>
      <c r="PVM1343" s="1"/>
      <c r="PVN1343" s="1"/>
      <c r="PVO1343" s="1"/>
      <c r="PVP1343" s="1"/>
      <c r="PVQ1343" s="1"/>
      <c r="PVR1343" s="1"/>
      <c r="PVS1343" s="1"/>
      <c r="PVT1343" s="1"/>
      <c r="PVU1343" s="1"/>
      <c r="PVV1343" s="1"/>
      <c r="PVW1343" s="1"/>
      <c r="PVX1343" s="1"/>
      <c r="PVY1343" s="1"/>
      <c r="PVZ1343" s="1"/>
      <c r="PWA1343" s="1"/>
      <c r="PWB1343" s="1"/>
      <c r="PWC1343" s="1"/>
      <c r="PWD1343" s="1"/>
      <c r="PWE1343" s="1"/>
      <c r="PWF1343" s="1"/>
      <c r="PWG1343" s="1"/>
      <c r="PWH1343" s="1"/>
      <c r="PWI1343" s="1"/>
      <c r="PWJ1343" s="1"/>
      <c r="PWK1343" s="1"/>
      <c r="PWL1343" s="1"/>
      <c r="PWM1343" s="1"/>
      <c r="PWN1343" s="1"/>
      <c r="PWO1343" s="1"/>
      <c r="PWP1343" s="1"/>
      <c r="PWQ1343" s="1"/>
      <c r="PWR1343" s="1"/>
      <c r="PWS1343" s="1"/>
      <c r="PWT1343" s="1"/>
      <c r="PWU1343" s="1"/>
      <c r="PWV1343" s="1"/>
      <c r="PWW1343" s="1"/>
      <c r="PWX1343" s="1"/>
      <c r="PWY1343" s="1"/>
      <c r="PWZ1343" s="1"/>
      <c r="PXA1343" s="1"/>
      <c r="PXB1343" s="1"/>
      <c r="PXC1343" s="1"/>
      <c r="PXD1343" s="1"/>
      <c r="PXE1343" s="1"/>
      <c r="PXF1343" s="1"/>
      <c r="PXG1343" s="1"/>
      <c r="PXH1343" s="1"/>
      <c r="PXI1343" s="1"/>
      <c r="PXJ1343" s="1"/>
      <c r="PXK1343" s="1"/>
      <c r="PXL1343" s="1"/>
      <c r="PXM1343" s="1"/>
      <c r="PXN1343" s="1"/>
      <c r="PXO1343" s="1"/>
      <c r="PXP1343" s="1"/>
      <c r="PXQ1343" s="1"/>
      <c r="PXR1343" s="1"/>
      <c r="PXS1343" s="1"/>
      <c r="PXT1343" s="1"/>
      <c r="PXU1343" s="1"/>
      <c r="PXV1343" s="1"/>
      <c r="PXW1343" s="1"/>
      <c r="PXX1343" s="1"/>
      <c r="PXY1343" s="1"/>
      <c r="PXZ1343" s="1"/>
      <c r="PYA1343" s="1"/>
      <c r="PYB1343" s="1"/>
      <c r="PYC1343" s="1"/>
      <c r="PYD1343" s="1"/>
      <c r="PYE1343" s="1"/>
      <c r="PYF1343" s="1"/>
      <c r="PYG1343" s="1"/>
      <c r="PYH1343" s="1"/>
      <c r="PYI1343" s="1"/>
      <c r="PYJ1343" s="1"/>
      <c r="PYK1343" s="1"/>
      <c r="PYL1343" s="1"/>
      <c r="PYM1343" s="1"/>
      <c r="PYN1343" s="1"/>
      <c r="PYO1343" s="1"/>
      <c r="PYP1343" s="1"/>
      <c r="PYQ1343" s="1"/>
      <c r="PYR1343" s="1"/>
      <c r="PYS1343" s="1"/>
      <c r="PYT1343" s="1"/>
      <c r="PYU1343" s="1"/>
      <c r="PYV1343" s="1"/>
      <c r="PYW1343" s="1"/>
      <c r="PYX1343" s="1"/>
      <c r="PYY1343" s="1"/>
      <c r="PYZ1343" s="1"/>
      <c r="PZA1343" s="1"/>
      <c r="PZB1343" s="1"/>
      <c r="PZC1343" s="1"/>
      <c r="PZD1343" s="1"/>
      <c r="PZE1343" s="1"/>
      <c r="PZF1343" s="1"/>
      <c r="PZG1343" s="1"/>
      <c r="PZH1343" s="1"/>
      <c r="PZI1343" s="1"/>
      <c r="PZJ1343" s="1"/>
      <c r="PZK1343" s="1"/>
      <c r="PZL1343" s="1"/>
      <c r="PZM1343" s="1"/>
      <c r="PZN1343" s="1"/>
      <c r="PZO1343" s="1"/>
      <c r="PZP1343" s="1"/>
      <c r="PZQ1343" s="1"/>
      <c r="PZR1343" s="1"/>
      <c r="PZS1343" s="1"/>
      <c r="PZT1343" s="1"/>
      <c r="PZU1343" s="1"/>
      <c r="PZV1343" s="1"/>
      <c r="PZW1343" s="1"/>
      <c r="PZX1343" s="1"/>
      <c r="PZY1343" s="1"/>
      <c r="PZZ1343" s="1"/>
      <c r="QAA1343" s="1"/>
      <c r="QAB1343" s="1"/>
      <c r="QAC1343" s="1"/>
      <c r="QAD1343" s="1"/>
      <c r="QAE1343" s="1"/>
      <c r="QAF1343" s="1"/>
      <c r="QAG1343" s="1"/>
      <c r="QAH1343" s="1"/>
      <c r="QAI1343" s="1"/>
      <c r="QAJ1343" s="1"/>
      <c r="QAK1343" s="1"/>
      <c r="QAL1343" s="1"/>
      <c r="QAM1343" s="1"/>
      <c r="QAN1343" s="1"/>
      <c r="QAO1343" s="1"/>
      <c r="QAP1343" s="1"/>
      <c r="QAQ1343" s="1"/>
      <c r="QAR1343" s="1"/>
      <c r="QAS1343" s="1"/>
      <c r="QAT1343" s="1"/>
      <c r="QAU1343" s="1"/>
      <c r="QAV1343" s="1"/>
      <c r="QAW1343" s="1"/>
      <c r="QAX1343" s="1"/>
      <c r="QAY1343" s="1"/>
      <c r="QAZ1343" s="1"/>
      <c r="QBA1343" s="1"/>
      <c r="QBB1343" s="1"/>
      <c r="QBC1343" s="1"/>
      <c r="QBD1343" s="1"/>
      <c r="QBE1343" s="1"/>
      <c r="QBF1343" s="1"/>
      <c r="QBG1343" s="1"/>
      <c r="QBH1343" s="1"/>
      <c r="QBI1343" s="1"/>
      <c r="QBJ1343" s="1"/>
      <c r="QBK1343" s="1"/>
      <c r="QBL1343" s="1"/>
      <c r="QBM1343" s="1"/>
      <c r="QBN1343" s="1"/>
      <c r="QBO1343" s="1"/>
      <c r="QBP1343" s="1"/>
      <c r="QBQ1343" s="1"/>
      <c r="QBR1343" s="1"/>
      <c r="QBS1343" s="1"/>
      <c r="QBT1343" s="1"/>
      <c r="QBU1343" s="1"/>
      <c r="QBV1343" s="1"/>
      <c r="QBW1343" s="1"/>
      <c r="QBX1343" s="1"/>
      <c r="QBY1343" s="1"/>
      <c r="QBZ1343" s="1"/>
      <c r="QCA1343" s="1"/>
      <c r="QCB1343" s="1"/>
      <c r="QCC1343" s="1"/>
      <c r="QCD1343" s="1"/>
      <c r="QCE1343" s="1"/>
      <c r="QCF1343" s="1"/>
      <c r="QCG1343" s="1"/>
      <c r="QCH1343" s="1"/>
      <c r="QCI1343" s="1"/>
      <c r="QCJ1343" s="1"/>
      <c r="QCK1343" s="1"/>
      <c r="QCL1343" s="1"/>
      <c r="QCM1343" s="1"/>
      <c r="QCN1343" s="1"/>
      <c r="QCO1343" s="1"/>
      <c r="QCP1343" s="1"/>
      <c r="QCQ1343" s="1"/>
      <c r="QCR1343" s="1"/>
      <c r="QCS1343" s="1"/>
      <c r="QCT1343" s="1"/>
      <c r="QCU1343" s="1"/>
      <c r="QCV1343" s="1"/>
      <c r="QCW1343" s="1"/>
      <c r="QCX1343" s="1"/>
      <c r="QCY1343" s="1"/>
      <c r="QCZ1343" s="1"/>
      <c r="QDA1343" s="1"/>
      <c r="QDB1343" s="1"/>
      <c r="QDC1343" s="1"/>
      <c r="QDD1343" s="1"/>
      <c r="QDE1343" s="1"/>
      <c r="QDF1343" s="1"/>
      <c r="QDG1343" s="1"/>
      <c r="QDH1343" s="1"/>
      <c r="QDI1343" s="1"/>
      <c r="QDJ1343" s="1"/>
      <c r="QDK1343" s="1"/>
      <c r="QDL1343" s="1"/>
      <c r="QDM1343" s="1"/>
      <c r="QDN1343" s="1"/>
      <c r="QDO1343" s="1"/>
      <c r="QDP1343" s="1"/>
      <c r="QDQ1343" s="1"/>
      <c r="QDR1343" s="1"/>
      <c r="QDS1343" s="1"/>
      <c r="QDT1343" s="1"/>
      <c r="QDU1343" s="1"/>
      <c r="QDV1343" s="1"/>
      <c r="QDW1343" s="1"/>
      <c r="QDX1343" s="1"/>
      <c r="QDY1343" s="1"/>
      <c r="QDZ1343" s="1"/>
      <c r="QEA1343" s="1"/>
      <c r="QEB1343" s="1"/>
      <c r="QEC1343" s="1"/>
      <c r="QED1343" s="1"/>
      <c r="QEE1343" s="1"/>
      <c r="QEF1343" s="1"/>
      <c r="QEG1343" s="1"/>
      <c r="QEH1343" s="1"/>
      <c r="QEI1343" s="1"/>
      <c r="QEJ1343" s="1"/>
      <c r="QEK1343" s="1"/>
      <c r="QEL1343" s="1"/>
      <c r="QEM1343" s="1"/>
      <c r="QEN1343" s="1"/>
      <c r="QEO1343" s="1"/>
      <c r="QEP1343" s="1"/>
      <c r="QEQ1343" s="1"/>
      <c r="QER1343" s="1"/>
      <c r="QES1343" s="1"/>
      <c r="QET1343" s="1"/>
      <c r="QEU1343" s="1"/>
      <c r="QEV1343" s="1"/>
      <c r="QEW1343" s="1"/>
      <c r="QEX1343" s="1"/>
      <c r="QEY1343" s="1"/>
      <c r="QEZ1343" s="1"/>
      <c r="QFA1343" s="1"/>
      <c r="QFB1343" s="1"/>
      <c r="QFC1343" s="1"/>
      <c r="QFD1343" s="1"/>
      <c r="QFE1343" s="1"/>
      <c r="QFF1343" s="1"/>
      <c r="QFG1343" s="1"/>
      <c r="QFH1343" s="1"/>
      <c r="QFI1343" s="1"/>
      <c r="QFJ1343" s="1"/>
      <c r="QFK1343" s="1"/>
      <c r="QFL1343" s="1"/>
      <c r="QFM1343" s="1"/>
      <c r="QFN1343" s="1"/>
      <c r="QFO1343" s="1"/>
      <c r="QFP1343" s="1"/>
      <c r="QFQ1343" s="1"/>
      <c r="QFR1343" s="1"/>
      <c r="QFS1343" s="1"/>
      <c r="QFT1343" s="1"/>
      <c r="QFU1343" s="1"/>
      <c r="QFV1343" s="1"/>
      <c r="QFW1343" s="1"/>
      <c r="QFX1343" s="1"/>
      <c r="QFY1343" s="1"/>
      <c r="QFZ1343" s="1"/>
      <c r="QGA1343" s="1"/>
      <c r="QGB1343" s="1"/>
      <c r="QGC1343" s="1"/>
      <c r="QGD1343" s="1"/>
      <c r="QGE1343" s="1"/>
      <c r="QGF1343" s="1"/>
      <c r="QGG1343" s="1"/>
      <c r="QGH1343" s="1"/>
      <c r="QGI1343" s="1"/>
      <c r="QGJ1343" s="1"/>
      <c r="QGK1343" s="1"/>
      <c r="QGL1343" s="1"/>
      <c r="QGM1343" s="1"/>
      <c r="QGN1343" s="1"/>
      <c r="QGO1343" s="1"/>
      <c r="QGP1343" s="1"/>
      <c r="QGQ1343" s="1"/>
      <c r="QGR1343" s="1"/>
      <c r="QGS1343" s="1"/>
      <c r="QGT1343" s="1"/>
      <c r="QGU1343" s="1"/>
      <c r="QGV1343" s="1"/>
      <c r="QGW1343" s="1"/>
      <c r="QGX1343" s="1"/>
      <c r="QGY1343" s="1"/>
      <c r="QGZ1343" s="1"/>
      <c r="QHA1343" s="1"/>
      <c r="QHB1343" s="1"/>
      <c r="QHC1343" s="1"/>
      <c r="QHD1343" s="1"/>
      <c r="QHE1343" s="1"/>
      <c r="QHF1343" s="1"/>
      <c r="QHG1343" s="1"/>
      <c r="QHH1343" s="1"/>
      <c r="QHI1343" s="1"/>
      <c r="QHJ1343" s="1"/>
      <c r="QHK1343" s="1"/>
      <c r="QHL1343" s="1"/>
      <c r="QHM1343" s="1"/>
      <c r="QHN1343" s="1"/>
      <c r="QHO1343" s="1"/>
      <c r="QHP1343" s="1"/>
      <c r="QHQ1343" s="1"/>
      <c r="QHR1343" s="1"/>
      <c r="QHS1343" s="1"/>
      <c r="QHT1343" s="1"/>
      <c r="QHU1343" s="1"/>
      <c r="QHV1343" s="1"/>
      <c r="QHW1343" s="1"/>
      <c r="QHX1343" s="1"/>
      <c r="QHY1343" s="1"/>
      <c r="QHZ1343" s="1"/>
      <c r="QIA1343" s="1"/>
      <c r="QIB1343" s="1"/>
      <c r="QIC1343" s="1"/>
      <c r="QID1343" s="1"/>
      <c r="QIE1343" s="1"/>
      <c r="QIF1343" s="1"/>
      <c r="QIG1343" s="1"/>
      <c r="QIH1343" s="1"/>
      <c r="QII1343" s="1"/>
      <c r="QIJ1343" s="1"/>
      <c r="QIK1343" s="1"/>
      <c r="QIL1343" s="1"/>
      <c r="QIM1343" s="1"/>
      <c r="QIN1343" s="1"/>
      <c r="QIO1343" s="1"/>
      <c r="QIP1343" s="1"/>
      <c r="QIQ1343" s="1"/>
      <c r="QIR1343" s="1"/>
      <c r="QIS1343" s="1"/>
      <c r="QIT1343" s="1"/>
      <c r="QIU1343" s="1"/>
      <c r="QIV1343" s="1"/>
      <c r="QIW1343" s="1"/>
      <c r="QIX1343" s="1"/>
      <c r="QIY1343" s="1"/>
      <c r="QIZ1343" s="1"/>
      <c r="QJA1343" s="1"/>
      <c r="QJB1343" s="1"/>
      <c r="QJC1343" s="1"/>
      <c r="QJD1343" s="1"/>
      <c r="QJE1343" s="1"/>
      <c r="QJF1343" s="1"/>
      <c r="QJG1343" s="1"/>
      <c r="QJH1343" s="1"/>
      <c r="QJI1343" s="1"/>
      <c r="QJJ1343" s="1"/>
      <c r="QJK1343" s="1"/>
      <c r="QJL1343" s="1"/>
      <c r="QJM1343" s="1"/>
      <c r="QJN1343" s="1"/>
      <c r="QJO1343" s="1"/>
      <c r="QJP1343" s="1"/>
      <c r="QJQ1343" s="1"/>
      <c r="QJR1343" s="1"/>
      <c r="QJS1343" s="1"/>
      <c r="QJT1343" s="1"/>
      <c r="QJU1343" s="1"/>
      <c r="QJV1343" s="1"/>
      <c r="QJW1343" s="1"/>
      <c r="QJX1343" s="1"/>
      <c r="QJY1343" s="1"/>
      <c r="QJZ1343" s="1"/>
      <c r="QKA1343" s="1"/>
      <c r="QKB1343" s="1"/>
      <c r="QKC1343" s="1"/>
      <c r="QKD1343" s="1"/>
      <c r="QKE1343" s="1"/>
      <c r="QKF1343" s="1"/>
      <c r="QKG1343" s="1"/>
      <c r="QKH1343" s="1"/>
      <c r="QKI1343" s="1"/>
      <c r="QKJ1343" s="1"/>
      <c r="QKK1343" s="1"/>
      <c r="QKL1343" s="1"/>
      <c r="QKM1343" s="1"/>
      <c r="QKN1343" s="1"/>
      <c r="QKO1343" s="1"/>
      <c r="QKP1343" s="1"/>
      <c r="QKQ1343" s="1"/>
      <c r="QKR1343" s="1"/>
      <c r="QKS1343" s="1"/>
      <c r="QKT1343" s="1"/>
      <c r="QKU1343" s="1"/>
      <c r="QKV1343" s="1"/>
      <c r="QKW1343" s="1"/>
      <c r="QKX1343" s="1"/>
      <c r="QKY1343" s="1"/>
      <c r="QKZ1343" s="1"/>
      <c r="QLA1343" s="1"/>
      <c r="QLB1343" s="1"/>
      <c r="QLC1343" s="1"/>
      <c r="QLD1343" s="1"/>
      <c r="QLE1343" s="1"/>
      <c r="QLF1343" s="1"/>
      <c r="QLG1343" s="1"/>
      <c r="QLH1343" s="1"/>
      <c r="QLI1343" s="1"/>
      <c r="QLJ1343" s="1"/>
      <c r="QLK1343" s="1"/>
      <c r="QLL1343" s="1"/>
      <c r="QLM1343" s="1"/>
      <c r="QLN1343" s="1"/>
      <c r="QLO1343" s="1"/>
      <c r="QLP1343" s="1"/>
      <c r="QLQ1343" s="1"/>
      <c r="QLR1343" s="1"/>
      <c r="QLS1343" s="1"/>
      <c r="QLT1343" s="1"/>
      <c r="QLU1343" s="1"/>
      <c r="QLV1343" s="1"/>
      <c r="QLW1343" s="1"/>
      <c r="QLX1343" s="1"/>
      <c r="QLY1343" s="1"/>
      <c r="QLZ1343" s="1"/>
      <c r="QMA1343" s="1"/>
      <c r="QMB1343" s="1"/>
      <c r="QMC1343" s="1"/>
      <c r="QMD1343" s="1"/>
      <c r="QME1343" s="1"/>
      <c r="QMF1343" s="1"/>
      <c r="QMG1343" s="1"/>
      <c r="QMH1343" s="1"/>
      <c r="QMI1343" s="1"/>
      <c r="QMJ1343" s="1"/>
      <c r="QMK1343" s="1"/>
      <c r="QML1343" s="1"/>
      <c r="QMM1343" s="1"/>
      <c r="QMN1343" s="1"/>
      <c r="QMO1343" s="1"/>
      <c r="QMP1343" s="1"/>
      <c r="QMQ1343" s="1"/>
      <c r="QMR1343" s="1"/>
      <c r="QMS1343" s="1"/>
      <c r="QMT1343" s="1"/>
      <c r="QMU1343" s="1"/>
      <c r="QMV1343" s="1"/>
      <c r="QMW1343" s="1"/>
      <c r="QMX1343" s="1"/>
      <c r="QMY1343" s="1"/>
      <c r="QMZ1343" s="1"/>
      <c r="QNA1343" s="1"/>
      <c r="QNB1343" s="1"/>
      <c r="QNC1343" s="1"/>
      <c r="QND1343" s="1"/>
      <c r="QNE1343" s="1"/>
      <c r="QNF1343" s="1"/>
      <c r="QNG1343" s="1"/>
      <c r="QNH1343" s="1"/>
      <c r="QNI1343" s="1"/>
      <c r="QNJ1343" s="1"/>
      <c r="QNK1343" s="1"/>
      <c r="QNL1343" s="1"/>
      <c r="QNM1343" s="1"/>
      <c r="QNN1343" s="1"/>
      <c r="QNO1343" s="1"/>
      <c r="QNP1343" s="1"/>
      <c r="QNQ1343" s="1"/>
      <c r="QNR1343" s="1"/>
      <c r="QNS1343" s="1"/>
      <c r="QNT1343" s="1"/>
      <c r="QNU1343" s="1"/>
      <c r="QNV1343" s="1"/>
      <c r="QNW1343" s="1"/>
      <c r="QNX1343" s="1"/>
      <c r="QNY1343" s="1"/>
      <c r="QNZ1343" s="1"/>
      <c r="QOA1343" s="1"/>
      <c r="QOB1343" s="1"/>
      <c r="QOC1343" s="1"/>
      <c r="QOD1343" s="1"/>
      <c r="QOE1343" s="1"/>
      <c r="QOF1343" s="1"/>
      <c r="QOG1343" s="1"/>
      <c r="QOH1343" s="1"/>
      <c r="QOI1343" s="1"/>
      <c r="QOJ1343" s="1"/>
      <c r="QOK1343" s="1"/>
      <c r="QOL1343" s="1"/>
      <c r="QOM1343" s="1"/>
      <c r="QON1343" s="1"/>
      <c r="QOO1343" s="1"/>
      <c r="QOP1343" s="1"/>
      <c r="QOQ1343" s="1"/>
      <c r="QOR1343" s="1"/>
      <c r="QOS1343" s="1"/>
      <c r="QOT1343" s="1"/>
      <c r="QOU1343" s="1"/>
      <c r="QOV1343" s="1"/>
      <c r="QOW1343" s="1"/>
      <c r="QOX1343" s="1"/>
      <c r="QOY1343" s="1"/>
      <c r="QOZ1343" s="1"/>
      <c r="QPA1343" s="1"/>
      <c r="QPB1343" s="1"/>
      <c r="QPC1343" s="1"/>
      <c r="QPD1343" s="1"/>
      <c r="QPE1343" s="1"/>
      <c r="QPF1343" s="1"/>
      <c r="QPG1343" s="1"/>
      <c r="QPH1343" s="1"/>
      <c r="QPI1343" s="1"/>
      <c r="QPJ1343" s="1"/>
      <c r="QPK1343" s="1"/>
      <c r="QPL1343" s="1"/>
      <c r="QPM1343" s="1"/>
      <c r="QPN1343" s="1"/>
      <c r="QPO1343" s="1"/>
      <c r="QPP1343" s="1"/>
      <c r="QPQ1343" s="1"/>
      <c r="QPR1343" s="1"/>
      <c r="QPS1343" s="1"/>
      <c r="QPT1343" s="1"/>
      <c r="QPU1343" s="1"/>
      <c r="QPV1343" s="1"/>
      <c r="QPW1343" s="1"/>
      <c r="QPX1343" s="1"/>
      <c r="QPY1343" s="1"/>
      <c r="QPZ1343" s="1"/>
      <c r="QQA1343" s="1"/>
      <c r="QQB1343" s="1"/>
      <c r="QQC1343" s="1"/>
      <c r="QQD1343" s="1"/>
      <c r="QQE1343" s="1"/>
      <c r="QQF1343" s="1"/>
      <c r="QQG1343" s="1"/>
      <c r="QQH1343" s="1"/>
      <c r="QQI1343" s="1"/>
      <c r="QQJ1343" s="1"/>
      <c r="QQK1343" s="1"/>
      <c r="QQL1343" s="1"/>
      <c r="QQM1343" s="1"/>
      <c r="QQN1343" s="1"/>
      <c r="QQO1343" s="1"/>
      <c r="QQP1343" s="1"/>
      <c r="QQQ1343" s="1"/>
      <c r="QQR1343" s="1"/>
      <c r="QQS1343" s="1"/>
      <c r="QQT1343" s="1"/>
      <c r="QQU1343" s="1"/>
      <c r="QQV1343" s="1"/>
      <c r="QQW1343" s="1"/>
      <c r="QQX1343" s="1"/>
      <c r="QQY1343" s="1"/>
      <c r="QQZ1343" s="1"/>
      <c r="QRA1343" s="1"/>
      <c r="QRB1343" s="1"/>
      <c r="QRC1343" s="1"/>
      <c r="QRD1343" s="1"/>
      <c r="QRE1343" s="1"/>
      <c r="QRF1343" s="1"/>
      <c r="QRG1343" s="1"/>
      <c r="QRH1343" s="1"/>
      <c r="QRI1343" s="1"/>
      <c r="QRJ1343" s="1"/>
      <c r="QRK1343" s="1"/>
      <c r="QRL1343" s="1"/>
      <c r="QRM1343" s="1"/>
      <c r="QRN1343" s="1"/>
      <c r="QRO1343" s="1"/>
      <c r="QRP1343" s="1"/>
      <c r="QRQ1343" s="1"/>
      <c r="QRR1343" s="1"/>
      <c r="QRS1343" s="1"/>
      <c r="QRT1343" s="1"/>
      <c r="QRU1343" s="1"/>
      <c r="QRV1343" s="1"/>
      <c r="QRW1343" s="1"/>
      <c r="QRX1343" s="1"/>
      <c r="QRY1343" s="1"/>
      <c r="QRZ1343" s="1"/>
      <c r="QSA1343" s="1"/>
      <c r="QSB1343" s="1"/>
      <c r="QSC1343" s="1"/>
      <c r="QSD1343" s="1"/>
      <c r="QSE1343" s="1"/>
      <c r="QSF1343" s="1"/>
      <c r="QSG1343" s="1"/>
      <c r="QSH1343" s="1"/>
      <c r="QSI1343" s="1"/>
      <c r="QSJ1343" s="1"/>
      <c r="QSK1343" s="1"/>
      <c r="QSL1343" s="1"/>
      <c r="QSM1343" s="1"/>
      <c r="QSN1343" s="1"/>
      <c r="QSO1343" s="1"/>
      <c r="QSP1343" s="1"/>
      <c r="QSQ1343" s="1"/>
      <c r="QSR1343" s="1"/>
      <c r="QSS1343" s="1"/>
      <c r="QST1343" s="1"/>
      <c r="QSU1343" s="1"/>
      <c r="QSV1343" s="1"/>
      <c r="QSW1343" s="1"/>
      <c r="QSX1343" s="1"/>
      <c r="QSY1343" s="1"/>
      <c r="QSZ1343" s="1"/>
      <c r="QTA1343" s="1"/>
      <c r="QTB1343" s="1"/>
      <c r="QTC1343" s="1"/>
      <c r="QTD1343" s="1"/>
      <c r="QTE1343" s="1"/>
      <c r="QTF1343" s="1"/>
      <c r="QTG1343" s="1"/>
      <c r="QTH1343" s="1"/>
      <c r="QTI1343" s="1"/>
      <c r="QTJ1343" s="1"/>
      <c r="QTK1343" s="1"/>
      <c r="QTL1343" s="1"/>
      <c r="QTM1343" s="1"/>
      <c r="QTN1343" s="1"/>
      <c r="QTO1343" s="1"/>
      <c r="QTP1343" s="1"/>
      <c r="QTQ1343" s="1"/>
      <c r="QTR1343" s="1"/>
      <c r="QTS1343" s="1"/>
      <c r="QTT1343" s="1"/>
      <c r="QTU1343" s="1"/>
      <c r="QTV1343" s="1"/>
      <c r="QTW1343" s="1"/>
      <c r="QTX1343" s="1"/>
      <c r="QTY1343" s="1"/>
      <c r="QTZ1343" s="1"/>
      <c r="QUA1343" s="1"/>
      <c r="QUB1343" s="1"/>
      <c r="QUC1343" s="1"/>
      <c r="QUD1343" s="1"/>
      <c r="QUE1343" s="1"/>
      <c r="QUF1343" s="1"/>
      <c r="QUG1343" s="1"/>
      <c r="QUH1343" s="1"/>
      <c r="QUI1343" s="1"/>
      <c r="QUJ1343" s="1"/>
      <c r="QUK1343" s="1"/>
      <c r="QUL1343" s="1"/>
      <c r="QUM1343" s="1"/>
      <c r="QUN1343" s="1"/>
      <c r="QUO1343" s="1"/>
      <c r="QUP1343" s="1"/>
      <c r="QUQ1343" s="1"/>
      <c r="QUR1343" s="1"/>
      <c r="QUS1343" s="1"/>
      <c r="QUT1343" s="1"/>
      <c r="QUU1343" s="1"/>
      <c r="QUV1343" s="1"/>
      <c r="QUW1343" s="1"/>
      <c r="QUX1343" s="1"/>
      <c r="QUY1343" s="1"/>
      <c r="QUZ1343" s="1"/>
      <c r="QVA1343" s="1"/>
      <c r="QVB1343" s="1"/>
      <c r="QVC1343" s="1"/>
      <c r="QVD1343" s="1"/>
      <c r="QVE1343" s="1"/>
      <c r="QVF1343" s="1"/>
      <c r="QVG1343" s="1"/>
      <c r="QVH1343" s="1"/>
      <c r="QVI1343" s="1"/>
      <c r="QVJ1343" s="1"/>
      <c r="QVK1343" s="1"/>
      <c r="QVL1343" s="1"/>
      <c r="QVM1343" s="1"/>
      <c r="QVN1343" s="1"/>
      <c r="QVO1343" s="1"/>
      <c r="QVP1343" s="1"/>
      <c r="QVQ1343" s="1"/>
      <c r="QVR1343" s="1"/>
      <c r="QVS1343" s="1"/>
      <c r="QVT1343" s="1"/>
      <c r="QVU1343" s="1"/>
      <c r="QVV1343" s="1"/>
      <c r="QVW1343" s="1"/>
      <c r="QVX1343" s="1"/>
      <c r="QVY1343" s="1"/>
      <c r="QVZ1343" s="1"/>
      <c r="QWA1343" s="1"/>
      <c r="QWB1343" s="1"/>
      <c r="QWC1343" s="1"/>
      <c r="QWD1343" s="1"/>
      <c r="QWE1343" s="1"/>
      <c r="QWF1343" s="1"/>
      <c r="QWG1343" s="1"/>
      <c r="QWH1343" s="1"/>
      <c r="QWI1343" s="1"/>
      <c r="QWJ1343" s="1"/>
      <c r="QWK1343" s="1"/>
      <c r="QWL1343" s="1"/>
      <c r="QWM1343" s="1"/>
      <c r="QWN1343" s="1"/>
      <c r="QWO1343" s="1"/>
      <c r="QWP1343" s="1"/>
      <c r="QWQ1343" s="1"/>
      <c r="QWR1343" s="1"/>
      <c r="QWS1343" s="1"/>
      <c r="QWT1343" s="1"/>
      <c r="QWU1343" s="1"/>
      <c r="QWV1343" s="1"/>
      <c r="QWW1343" s="1"/>
      <c r="QWX1343" s="1"/>
      <c r="QWY1343" s="1"/>
      <c r="QWZ1343" s="1"/>
      <c r="QXA1343" s="1"/>
      <c r="QXB1343" s="1"/>
      <c r="QXC1343" s="1"/>
      <c r="QXD1343" s="1"/>
      <c r="QXE1343" s="1"/>
      <c r="QXF1343" s="1"/>
      <c r="QXG1343" s="1"/>
      <c r="QXH1343" s="1"/>
      <c r="QXI1343" s="1"/>
      <c r="QXJ1343" s="1"/>
      <c r="QXK1343" s="1"/>
      <c r="QXL1343" s="1"/>
      <c r="QXM1343" s="1"/>
      <c r="QXN1343" s="1"/>
      <c r="QXO1343" s="1"/>
      <c r="QXP1343" s="1"/>
      <c r="QXQ1343" s="1"/>
      <c r="QXR1343" s="1"/>
      <c r="QXS1343" s="1"/>
      <c r="QXT1343" s="1"/>
      <c r="QXU1343" s="1"/>
      <c r="QXV1343" s="1"/>
      <c r="QXW1343" s="1"/>
      <c r="QXX1343" s="1"/>
      <c r="QXY1343" s="1"/>
      <c r="QXZ1343" s="1"/>
      <c r="QYA1343" s="1"/>
      <c r="QYB1343" s="1"/>
      <c r="QYC1343" s="1"/>
      <c r="QYD1343" s="1"/>
      <c r="QYE1343" s="1"/>
      <c r="QYF1343" s="1"/>
      <c r="QYG1343" s="1"/>
      <c r="QYH1343" s="1"/>
      <c r="QYI1343" s="1"/>
      <c r="QYJ1343" s="1"/>
      <c r="QYK1343" s="1"/>
      <c r="QYL1343" s="1"/>
      <c r="QYM1343" s="1"/>
      <c r="QYN1343" s="1"/>
      <c r="QYO1343" s="1"/>
      <c r="QYP1343" s="1"/>
      <c r="QYQ1343" s="1"/>
      <c r="QYR1343" s="1"/>
      <c r="QYS1343" s="1"/>
      <c r="QYT1343" s="1"/>
      <c r="QYU1343" s="1"/>
      <c r="QYV1343" s="1"/>
      <c r="QYW1343" s="1"/>
      <c r="QYX1343" s="1"/>
      <c r="QYY1343" s="1"/>
      <c r="QYZ1343" s="1"/>
      <c r="QZA1343" s="1"/>
      <c r="QZB1343" s="1"/>
      <c r="QZC1343" s="1"/>
      <c r="QZD1343" s="1"/>
      <c r="QZE1343" s="1"/>
      <c r="QZF1343" s="1"/>
      <c r="QZG1343" s="1"/>
      <c r="QZH1343" s="1"/>
      <c r="QZI1343" s="1"/>
      <c r="QZJ1343" s="1"/>
      <c r="QZK1343" s="1"/>
      <c r="QZL1343" s="1"/>
      <c r="QZM1343" s="1"/>
      <c r="QZN1343" s="1"/>
      <c r="QZO1343" s="1"/>
      <c r="QZP1343" s="1"/>
      <c r="QZQ1343" s="1"/>
      <c r="QZR1343" s="1"/>
      <c r="QZS1343" s="1"/>
      <c r="QZT1343" s="1"/>
      <c r="QZU1343" s="1"/>
      <c r="QZV1343" s="1"/>
      <c r="QZW1343" s="1"/>
      <c r="QZX1343" s="1"/>
      <c r="QZY1343" s="1"/>
      <c r="QZZ1343" s="1"/>
      <c r="RAA1343" s="1"/>
      <c r="RAB1343" s="1"/>
      <c r="RAC1343" s="1"/>
      <c r="RAD1343" s="1"/>
      <c r="RAE1343" s="1"/>
      <c r="RAF1343" s="1"/>
      <c r="RAG1343" s="1"/>
      <c r="RAH1343" s="1"/>
      <c r="RAI1343" s="1"/>
      <c r="RAJ1343" s="1"/>
      <c r="RAK1343" s="1"/>
      <c r="RAL1343" s="1"/>
      <c r="RAM1343" s="1"/>
      <c r="RAN1343" s="1"/>
      <c r="RAO1343" s="1"/>
      <c r="RAP1343" s="1"/>
      <c r="RAQ1343" s="1"/>
      <c r="RAR1343" s="1"/>
      <c r="RAS1343" s="1"/>
      <c r="RAT1343" s="1"/>
      <c r="RAU1343" s="1"/>
      <c r="RAV1343" s="1"/>
      <c r="RAW1343" s="1"/>
      <c r="RAX1343" s="1"/>
      <c r="RAY1343" s="1"/>
      <c r="RAZ1343" s="1"/>
      <c r="RBA1343" s="1"/>
      <c r="RBB1343" s="1"/>
      <c r="RBC1343" s="1"/>
      <c r="RBD1343" s="1"/>
      <c r="RBE1343" s="1"/>
      <c r="RBF1343" s="1"/>
      <c r="RBG1343" s="1"/>
      <c r="RBH1343" s="1"/>
      <c r="RBI1343" s="1"/>
      <c r="RBJ1343" s="1"/>
      <c r="RBK1343" s="1"/>
      <c r="RBL1343" s="1"/>
      <c r="RBM1343" s="1"/>
      <c r="RBN1343" s="1"/>
      <c r="RBO1343" s="1"/>
      <c r="RBP1343" s="1"/>
      <c r="RBQ1343" s="1"/>
      <c r="RBR1343" s="1"/>
      <c r="RBS1343" s="1"/>
      <c r="RBT1343" s="1"/>
      <c r="RBU1343" s="1"/>
      <c r="RBV1343" s="1"/>
      <c r="RBW1343" s="1"/>
      <c r="RBX1343" s="1"/>
      <c r="RBY1343" s="1"/>
      <c r="RBZ1343" s="1"/>
      <c r="RCA1343" s="1"/>
      <c r="RCB1343" s="1"/>
      <c r="RCC1343" s="1"/>
      <c r="RCD1343" s="1"/>
      <c r="RCE1343" s="1"/>
      <c r="RCF1343" s="1"/>
      <c r="RCG1343" s="1"/>
      <c r="RCH1343" s="1"/>
      <c r="RCI1343" s="1"/>
      <c r="RCJ1343" s="1"/>
      <c r="RCK1343" s="1"/>
      <c r="RCL1343" s="1"/>
      <c r="RCM1343" s="1"/>
      <c r="RCN1343" s="1"/>
      <c r="RCO1343" s="1"/>
      <c r="RCP1343" s="1"/>
      <c r="RCQ1343" s="1"/>
      <c r="RCR1343" s="1"/>
      <c r="RCS1343" s="1"/>
      <c r="RCT1343" s="1"/>
      <c r="RCU1343" s="1"/>
      <c r="RCV1343" s="1"/>
      <c r="RCW1343" s="1"/>
      <c r="RCX1343" s="1"/>
      <c r="RCY1343" s="1"/>
      <c r="RCZ1343" s="1"/>
      <c r="RDA1343" s="1"/>
      <c r="RDB1343" s="1"/>
      <c r="RDC1343" s="1"/>
      <c r="RDD1343" s="1"/>
      <c r="RDE1343" s="1"/>
      <c r="RDF1343" s="1"/>
      <c r="RDG1343" s="1"/>
      <c r="RDH1343" s="1"/>
      <c r="RDI1343" s="1"/>
      <c r="RDJ1343" s="1"/>
      <c r="RDK1343" s="1"/>
      <c r="RDL1343" s="1"/>
      <c r="RDM1343" s="1"/>
      <c r="RDN1343" s="1"/>
      <c r="RDO1343" s="1"/>
      <c r="RDP1343" s="1"/>
      <c r="RDQ1343" s="1"/>
      <c r="RDR1343" s="1"/>
      <c r="RDS1343" s="1"/>
      <c r="RDT1343" s="1"/>
      <c r="RDU1343" s="1"/>
      <c r="RDV1343" s="1"/>
      <c r="RDW1343" s="1"/>
      <c r="RDX1343" s="1"/>
      <c r="RDY1343" s="1"/>
      <c r="RDZ1343" s="1"/>
      <c r="REA1343" s="1"/>
      <c r="REB1343" s="1"/>
      <c r="REC1343" s="1"/>
      <c r="RED1343" s="1"/>
      <c r="REE1343" s="1"/>
      <c r="REF1343" s="1"/>
      <c r="REG1343" s="1"/>
      <c r="REH1343" s="1"/>
      <c r="REI1343" s="1"/>
      <c r="REJ1343" s="1"/>
      <c r="REK1343" s="1"/>
      <c r="REL1343" s="1"/>
      <c r="REM1343" s="1"/>
      <c r="REN1343" s="1"/>
      <c r="REO1343" s="1"/>
      <c r="REP1343" s="1"/>
      <c r="REQ1343" s="1"/>
      <c r="RER1343" s="1"/>
      <c r="RES1343" s="1"/>
      <c r="RET1343" s="1"/>
      <c r="REU1343" s="1"/>
      <c r="REV1343" s="1"/>
      <c r="REW1343" s="1"/>
      <c r="REX1343" s="1"/>
      <c r="REY1343" s="1"/>
      <c r="REZ1343" s="1"/>
      <c r="RFA1343" s="1"/>
      <c r="RFB1343" s="1"/>
      <c r="RFC1343" s="1"/>
      <c r="RFD1343" s="1"/>
      <c r="RFE1343" s="1"/>
      <c r="RFF1343" s="1"/>
      <c r="RFG1343" s="1"/>
      <c r="RFH1343" s="1"/>
      <c r="RFI1343" s="1"/>
      <c r="RFJ1343" s="1"/>
      <c r="RFK1343" s="1"/>
      <c r="RFL1343" s="1"/>
      <c r="RFM1343" s="1"/>
      <c r="RFN1343" s="1"/>
      <c r="RFO1343" s="1"/>
      <c r="RFP1343" s="1"/>
      <c r="RFQ1343" s="1"/>
      <c r="RFR1343" s="1"/>
      <c r="RFS1343" s="1"/>
      <c r="RFT1343" s="1"/>
      <c r="RFU1343" s="1"/>
      <c r="RFV1343" s="1"/>
      <c r="RFW1343" s="1"/>
      <c r="RFX1343" s="1"/>
      <c r="RFY1343" s="1"/>
      <c r="RFZ1343" s="1"/>
      <c r="RGA1343" s="1"/>
      <c r="RGB1343" s="1"/>
      <c r="RGC1343" s="1"/>
      <c r="RGD1343" s="1"/>
      <c r="RGE1343" s="1"/>
      <c r="RGF1343" s="1"/>
      <c r="RGG1343" s="1"/>
      <c r="RGH1343" s="1"/>
      <c r="RGI1343" s="1"/>
      <c r="RGJ1343" s="1"/>
      <c r="RGK1343" s="1"/>
      <c r="RGL1343" s="1"/>
      <c r="RGM1343" s="1"/>
      <c r="RGN1343" s="1"/>
      <c r="RGO1343" s="1"/>
      <c r="RGP1343" s="1"/>
      <c r="RGQ1343" s="1"/>
      <c r="RGR1343" s="1"/>
      <c r="RGS1343" s="1"/>
      <c r="RGT1343" s="1"/>
      <c r="RGU1343" s="1"/>
      <c r="RGV1343" s="1"/>
      <c r="RGW1343" s="1"/>
      <c r="RGX1343" s="1"/>
      <c r="RGY1343" s="1"/>
      <c r="RGZ1343" s="1"/>
      <c r="RHA1343" s="1"/>
      <c r="RHB1343" s="1"/>
      <c r="RHC1343" s="1"/>
      <c r="RHD1343" s="1"/>
      <c r="RHE1343" s="1"/>
      <c r="RHF1343" s="1"/>
      <c r="RHG1343" s="1"/>
      <c r="RHH1343" s="1"/>
      <c r="RHI1343" s="1"/>
      <c r="RHJ1343" s="1"/>
      <c r="RHK1343" s="1"/>
      <c r="RHL1343" s="1"/>
      <c r="RHM1343" s="1"/>
      <c r="RHN1343" s="1"/>
      <c r="RHO1343" s="1"/>
      <c r="RHP1343" s="1"/>
      <c r="RHQ1343" s="1"/>
      <c r="RHR1343" s="1"/>
      <c r="RHS1343" s="1"/>
      <c r="RHT1343" s="1"/>
      <c r="RHU1343" s="1"/>
      <c r="RHV1343" s="1"/>
      <c r="RHW1343" s="1"/>
      <c r="RHX1343" s="1"/>
      <c r="RHY1343" s="1"/>
      <c r="RHZ1343" s="1"/>
      <c r="RIA1343" s="1"/>
      <c r="RIB1343" s="1"/>
      <c r="RIC1343" s="1"/>
      <c r="RID1343" s="1"/>
      <c r="RIE1343" s="1"/>
      <c r="RIF1343" s="1"/>
      <c r="RIG1343" s="1"/>
      <c r="RIH1343" s="1"/>
      <c r="RII1343" s="1"/>
      <c r="RIJ1343" s="1"/>
      <c r="RIK1343" s="1"/>
      <c r="RIL1343" s="1"/>
      <c r="RIM1343" s="1"/>
      <c r="RIN1343" s="1"/>
      <c r="RIO1343" s="1"/>
      <c r="RIP1343" s="1"/>
      <c r="RIQ1343" s="1"/>
      <c r="RIR1343" s="1"/>
      <c r="RIS1343" s="1"/>
      <c r="RIT1343" s="1"/>
      <c r="RIU1343" s="1"/>
      <c r="RIV1343" s="1"/>
      <c r="RIW1343" s="1"/>
      <c r="RIX1343" s="1"/>
      <c r="RIY1343" s="1"/>
      <c r="RIZ1343" s="1"/>
      <c r="RJA1343" s="1"/>
      <c r="RJB1343" s="1"/>
      <c r="RJC1343" s="1"/>
      <c r="RJD1343" s="1"/>
      <c r="RJE1343" s="1"/>
      <c r="RJF1343" s="1"/>
      <c r="RJG1343" s="1"/>
      <c r="RJH1343" s="1"/>
      <c r="RJI1343" s="1"/>
      <c r="RJJ1343" s="1"/>
      <c r="RJK1343" s="1"/>
      <c r="RJL1343" s="1"/>
      <c r="RJM1343" s="1"/>
      <c r="RJN1343" s="1"/>
      <c r="RJO1343" s="1"/>
      <c r="RJP1343" s="1"/>
      <c r="RJQ1343" s="1"/>
      <c r="RJR1343" s="1"/>
      <c r="RJS1343" s="1"/>
      <c r="RJT1343" s="1"/>
      <c r="RJU1343" s="1"/>
      <c r="RJV1343" s="1"/>
      <c r="RJW1343" s="1"/>
      <c r="RJX1343" s="1"/>
      <c r="RJY1343" s="1"/>
      <c r="RJZ1343" s="1"/>
      <c r="RKA1343" s="1"/>
      <c r="RKB1343" s="1"/>
      <c r="RKC1343" s="1"/>
      <c r="RKD1343" s="1"/>
      <c r="RKE1343" s="1"/>
      <c r="RKF1343" s="1"/>
      <c r="RKG1343" s="1"/>
      <c r="RKH1343" s="1"/>
      <c r="RKI1343" s="1"/>
      <c r="RKJ1343" s="1"/>
      <c r="RKK1343" s="1"/>
      <c r="RKL1343" s="1"/>
      <c r="RKM1343" s="1"/>
      <c r="RKN1343" s="1"/>
      <c r="RKO1343" s="1"/>
      <c r="RKP1343" s="1"/>
      <c r="RKQ1343" s="1"/>
      <c r="RKR1343" s="1"/>
      <c r="RKS1343" s="1"/>
      <c r="RKT1343" s="1"/>
      <c r="RKU1343" s="1"/>
      <c r="RKV1343" s="1"/>
      <c r="RKW1343" s="1"/>
      <c r="RKX1343" s="1"/>
      <c r="RKY1343" s="1"/>
      <c r="RKZ1343" s="1"/>
      <c r="RLA1343" s="1"/>
      <c r="RLB1343" s="1"/>
      <c r="RLC1343" s="1"/>
      <c r="RLD1343" s="1"/>
      <c r="RLE1343" s="1"/>
      <c r="RLF1343" s="1"/>
      <c r="RLG1343" s="1"/>
      <c r="RLH1343" s="1"/>
      <c r="RLI1343" s="1"/>
      <c r="RLJ1343" s="1"/>
      <c r="RLK1343" s="1"/>
      <c r="RLL1343" s="1"/>
      <c r="RLM1343" s="1"/>
      <c r="RLN1343" s="1"/>
      <c r="RLO1343" s="1"/>
      <c r="RLP1343" s="1"/>
      <c r="RLQ1343" s="1"/>
      <c r="RLR1343" s="1"/>
      <c r="RLS1343" s="1"/>
      <c r="RLT1343" s="1"/>
      <c r="RLU1343" s="1"/>
      <c r="RLV1343" s="1"/>
      <c r="RLW1343" s="1"/>
      <c r="RLX1343" s="1"/>
      <c r="RLY1343" s="1"/>
      <c r="RLZ1343" s="1"/>
      <c r="RMA1343" s="1"/>
      <c r="RMB1343" s="1"/>
      <c r="RMC1343" s="1"/>
      <c r="RMD1343" s="1"/>
      <c r="RME1343" s="1"/>
      <c r="RMF1343" s="1"/>
      <c r="RMG1343" s="1"/>
      <c r="RMH1343" s="1"/>
      <c r="RMI1343" s="1"/>
      <c r="RMJ1343" s="1"/>
      <c r="RMK1343" s="1"/>
      <c r="RML1343" s="1"/>
      <c r="RMM1343" s="1"/>
      <c r="RMN1343" s="1"/>
      <c r="RMO1343" s="1"/>
      <c r="RMP1343" s="1"/>
      <c r="RMQ1343" s="1"/>
      <c r="RMR1343" s="1"/>
      <c r="RMS1343" s="1"/>
      <c r="RMT1343" s="1"/>
      <c r="RMU1343" s="1"/>
      <c r="RMV1343" s="1"/>
      <c r="RMW1343" s="1"/>
      <c r="RMX1343" s="1"/>
      <c r="RMY1343" s="1"/>
      <c r="RMZ1343" s="1"/>
      <c r="RNA1343" s="1"/>
      <c r="RNB1343" s="1"/>
      <c r="RNC1343" s="1"/>
      <c r="RND1343" s="1"/>
      <c r="RNE1343" s="1"/>
      <c r="RNF1343" s="1"/>
      <c r="RNG1343" s="1"/>
      <c r="RNH1343" s="1"/>
      <c r="RNI1343" s="1"/>
      <c r="RNJ1343" s="1"/>
      <c r="RNK1343" s="1"/>
      <c r="RNL1343" s="1"/>
      <c r="RNM1343" s="1"/>
      <c r="RNN1343" s="1"/>
      <c r="RNO1343" s="1"/>
      <c r="RNP1343" s="1"/>
      <c r="RNQ1343" s="1"/>
      <c r="RNR1343" s="1"/>
      <c r="RNS1343" s="1"/>
      <c r="RNT1343" s="1"/>
      <c r="RNU1343" s="1"/>
      <c r="RNV1343" s="1"/>
      <c r="RNW1343" s="1"/>
      <c r="RNX1343" s="1"/>
      <c r="RNY1343" s="1"/>
      <c r="RNZ1343" s="1"/>
      <c r="ROA1343" s="1"/>
      <c r="ROB1343" s="1"/>
      <c r="ROC1343" s="1"/>
      <c r="ROD1343" s="1"/>
      <c r="ROE1343" s="1"/>
      <c r="ROF1343" s="1"/>
      <c r="ROG1343" s="1"/>
      <c r="ROH1343" s="1"/>
      <c r="ROI1343" s="1"/>
      <c r="ROJ1343" s="1"/>
      <c r="ROK1343" s="1"/>
      <c r="ROL1343" s="1"/>
      <c r="ROM1343" s="1"/>
      <c r="RON1343" s="1"/>
      <c r="ROO1343" s="1"/>
      <c r="ROP1343" s="1"/>
      <c r="ROQ1343" s="1"/>
      <c r="ROR1343" s="1"/>
      <c r="ROS1343" s="1"/>
      <c r="ROT1343" s="1"/>
      <c r="ROU1343" s="1"/>
      <c r="ROV1343" s="1"/>
      <c r="ROW1343" s="1"/>
      <c r="ROX1343" s="1"/>
      <c r="ROY1343" s="1"/>
      <c r="ROZ1343" s="1"/>
      <c r="RPA1343" s="1"/>
      <c r="RPB1343" s="1"/>
      <c r="RPC1343" s="1"/>
      <c r="RPD1343" s="1"/>
      <c r="RPE1343" s="1"/>
      <c r="RPF1343" s="1"/>
      <c r="RPG1343" s="1"/>
      <c r="RPH1343" s="1"/>
      <c r="RPI1343" s="1"/>
      <c r="RPJ1343" s="1"/>
      <c r="RPK1343" s="1"/>
      <c r="RPL1343" s="1"/>
      <c r="RPM1343" s="1"/>
      <c r="RPN1343" s="1"/>
      <c r="RPO1343" s="1"/>
      <c r="RPP1343" s="1"/>
      <c r="RPQ1343" s="1"/>
      <c r="RPR1343" s="1"/>
      <c r="RPS1343" s="1"/>
      <c r="RPT1343" s="1"/>
      <c r="RPU1343" s="1"/>
      <c r="RPV1343" s="1"/>
      <c r="RPW1343" s="1"/>
      <c r="RPX1343" s="1"/>
      <c r="RPY1343" s="1"/>
      <c r="RPZ1343" s="1"/>
      <c r="RQA1343" s="1"/>
      <c r="RQB1343" s="1"/>
      <c r="RQC1343" s="1"/>
      <c r="RQD1343" s="1"/>
      <c r="RQE1343" s="1"/>
      <c r="RQF1343" s="1"/>
      <c r="RQG1343" s="1"/>
      <c r="RQH1343" s="1"/>
      <c r="RQI1343" s="1"/>
      <c r="RQJ1343" s="1"/>
      <c r="RQK1343" s="1"/>
      <c r="RQL1343" s="1"/>
      <c r="RQM1343" s="1"/>
      <c r="RQN1343" s="1"/>
      <c r="RQO1343" s="1"/>
      <c r="RQP1343" s="1"/>
      <c r="RQQ1343" s="1"/>
      <c r="RQR1343" s="1"/>
      <c r="RQS1343" s="1"/>
      <c r="RQT1343" s="1"/>
      <c r="RQU1343" s="1"/>
      <c r="RQV1343" s="1"/>
      <c r="RQW1343" s="1"/>
      <c r="RQX1343" s="1"/>
      <c r="RQY1343" s="1"/>
      <c r="RQZ1343" s="1"/>
      <c r="RRA1343" s="1"/>
      <c r="RRB1343" s="1"/>
      <c r="RRC1343" s="1"/>
      <c r="RRD1343" s="1"/>
      <c r="RRE1343" s="1"/>
      <c r="RRF1343" s="1"/>
      <c r="RRG1343" s="1"/>
      <c r="RRH1343" s="1"/>
      <c r="RRI1343" s="1"/>
      <c r="RRJ1343" s="1"/>
      <c r="RRK1343" s="1"/>
      <c r="RRL1343" s="1"/>
      <c r="RRM1343" s="1"/>
      <c r="RRN1343" s="1"/>
      <c r="RRO1343" s="1"/>
      <c r="RRP1343" s="1"/>
      <c r="RRQ1343" s="1"/>
      <c r="RRR1343" s="1"/>
      <c r="RRS1343" s="1"/>
      <c r="RRT1343" s="1"/>
      <c r="RRU1343" s="1"/>
      <c r="RRV1343" s="1"/>
      <c r="RRW1343" s="1"/>
      <c r="RRX1343" s="1"/>
      <c r="RRY1343" s="1"/>
      <c r="RRZ1343" s="1"/>
      <c r="RSA1343" s="1"/>
      <c r="RSB1343" s="1"/>
      <c r="RSC1343" s="1"/>
      <c r="RSD1343" s="1"/>
      <c r="RSE1343" s="1"/>
      <c r="RSF1343" s="1"/>
      <c r="RSG1343" s="1"/>
      <c r="RSH1343" s="1"/>
      <c r="RSI1343" s="1"/>
      <c r="RSJ1343" s="1"/>
      <c r="RSK1343" s="1"/>
      <c r="RSL1343" s="1"/>
      <c r="RSM1343" s="1"/>
      <c r="RSN1343" s="1"/>
      <c r="RSO1343" s="1"/>
      <c r="RSP1343" s="1"/>
      <c r="RSQ1343" s="1"/>
      <c r="RSR1343" s="1"/>
      <c r="RSS1343" s="1"/>
      <c r="RST1343" s="1"/>
      <c r="RSU1343" s="1"/>
      <c r="RSV1343" s="1"/>
      <c r="RSW1343" s="1"/>
      <c r="RSX1343" s="1"/>
      <c r="RSY1343" s="1"/>
      <c r="RSZ1343" s="1"/>
      <c r="RTA1343" s="1"/>
      <c r="RTB1343" s="1"/>
      <c r="RTC1343" s="1"/>
      <c r="RTD1343" s="1"/>
      <c r="RTE1343" s="1"/>
      <c r="RTF1343" s="1"/>
      <c r="RTG1343" s="1"/>
      <c r="RTH1343" s="1"/>
      <c r="RTI1343" s="1"/>
      <c r="RTJ1343" s="1"/>
      <c r="RTK1343" s="1"/>
      <c r="RTL1343" s="1"/>
      <c r="RTM1343" s="1"/>
      <c r="RTN1343" s="1"/>
      <c r="RTO1343" s="1"/>
      <c r="RTP1343" s="1"/>
      <c r="RTQ1343" s="1"/>
      <c r="RTR1343" s="1"/>
      <c r="RTS1343" s="1"/>
      <c r="RTT1343" s="1"/>
      <c r="RTU1343" s="1"/>
      <c r="RTV1343" s="1"/>
      <c r="RTW1343" s="1"/>
      <c r="RTX1343" s="1"/>
      <c r="RTY1343" s="1"/>
      <c r="RTZ1343" s="1"/>
      <c r="RUA1343" s="1"/>
      <c r="RUB1343" s="1"/>
      <c r="RUC1343" s="1"/>
      <c r="RUD1343" s="1"/>
      <c r="RUE1343" s="1"/>
      <c r="RUF1343" s="1"/>
      <c r="RUG1343" s="1"/>
      <c r="RUH1343" s="1"/>
      <c r="RUI1343" s="1"/>
      <c r="RUJ1343" s="1"/>
      <c r="RUK1343" s="1"/>
      <c r="RUL1343" s="1"/>
      <c r="RUM1343" s="1"/>
      <c r="RUN1343" s="1"/>
      <c r="RUO1343" s="1"/>
      <c r="RUP1343" s="1"/>
      <c r="RUQ1343" s="1"/>
      <c r="RUR1343" s="1"/>
      <c r="RUS1343" s="1"/>
      <c r="RUT1343" s="1"/>
      <c r="RUU1343" s="1"/>
      <c r="RUV1343" s="1"/>
      <c r="RUW1343" s="1"/>
      <c r="RUX1343" s="1"/>
      <c r="RUY1343" s="1"/>
      <c r="RUZ1343" s="1"/>
      <c r="RVA1343" s="1"/>
      <c r="RVB1343" s="1"/>
      <c r="RVC1343" s="1"/>
      <c r="RVD1343" s="1"/>
      <c r="RVE1343" s="1"/>
      <c r="RVF1343" s="1"/>
      <c r="RVG1343" s="1"/>
      <c r="RVH1343" s="1"/>
      <c r="RVI1343" s="1"/>
      <c r="RVJ1343" s="1"/>
      <c r="RVK1343" s="1"/>
      <c r="RVL1343" s="1"/>
      <c r="RVM1343" s="1"/>
      <c r="RVN1343" s="1"/>
      <c r="RVO1343" s="1"/>
      <c r="RVP1343" s="1"/>
      <c r="RVQ1343" s="1"/>
      <c r="RVR1343" s="1"/>
      <c r="RVS1343" s="1"/>
      <c r="RVT1343" s="1"/>
      <c r="RVU1343" s="1"/>
      <c r="RVV1343" s="1"/>
      <c r="RVW1343" s="1"/>
      <c r="RVX1343" s="1"/>
      <c r="RVY1343" s="1"/>
      <c r="RVZ1343" s="1"/>
      <c r="RWA1343" s="1"/>
      <c r="RWB1343" s="1"/>
      <c r="RWC1343" s="1"/>
      <c r="RWD1343" s="1"/>
      <c r="RWE1343" s="1"/>
      <c r="RWF1343" s="1"/>
      <c r="RWG1343" s="1"/>
      <c r="RWH1343" s="1"/>
      <c r="RWI1343" s="1"/>
      <c r="RWJ1343" s="1"/>
      <c r="RWK1343" s="1"/>
      <c r="RWL1343" s="1"/>
      <c r="RWM1343" s="1"/>
      <c r="RWN1343" s="1"/>
      <c r="RWO1343" s="1"/>
      <c r="RWP1343" s="1"/>
      <c r="RWQ1343" s="1"/>
      <c r="RWR1343" s="1"/>
      <c r="RWS1343" s="1"/>
      <c r="RWT1343" s="1"/>
      <c r="RWU1343" s="1"/>
      <c r="RWV1343" s="1"/>
      <c r="RWW1343" s="1"/>
      <c r="RWX1343" s="1"/>
      <c r="RWY1343" s="1"/>
      <c r="RWZ1343" s="1"/>
      <c r="RXA1343" s="1"/>
      <c r="RXB1343" s="1"/>
      <c r="RXC1343" s="1"/>
      <c r="RXD1343" s="1"/>
      <c r="RXE1343" s="1"/>
      <c r="RXF1343" s="1"/>
      <c r="RXG1343" s="1"/>
      <c r="RXH1343" s="1"/>
      <c r="RXI1343" s="1"/>
      <c r="RXJ1343" s="1"/>
      <c r="RXK1343" s="1"/>
      <c r="RXL1343" s="1"/>
      <c r="RXM1343" s="1"/>
      <c r="RXN1343" s="1"/>
      <c r="RXO1343" s="1"/>
      <c r="RXP1343" s="1"/>
      <c r="RXQ1343" s="1"/>
      <c r="RXR1343" s="1"/>
      <c r="RXS1343" s="1"/>
      <c r="RXT1343" s="1"/>
      <c r="RXU1343" s="1"/>
      <c r="RXV1343" s="1"/>
      <c r="RXW1343" s="1"/>
      <c r="RXX1343" s="1"/>
      <c r="RXY1343" s="1"/>
      <c r="RXZ1343" s="1"/>
      <c r="RYA1343" s="1"/>
      <c r="RYB1343" s="1"/>
      <c r="RYC1343" s="1"/>
      <c r="RYD1343" s="1"/>
      <c r="RYE1343" s="1"/>
      <c r="RYF1343" s="1"/>
      <c r="RYG1343" s="1"/>
      <c r="RYH1343" s="1"/>
      <c r="RYI1343" s="1"/>
      <c r="RYJ1343" s="1"/>
      <c r="RYK1343" s="1"/>
      <c r="RYL1343" s="1"/>
      <c r="RYM1343" s="1"/>
      <c r="RYN1343" s="1"/>
      <c r="RYO1343" s="1"/>
      <c r="RYP1343" s="1"/>
      <c r="RYQ1343" s="1"/>
      <c r="RYR1343" s="1"/>
      <c r="RYS1343" s="1"/>
      <c r="RYT1343" s="1"/>
      <c r="RYU1343" s="1"/>
      <c r="RYV1343" s="1"/>
      <c r="RYW1343" s="1"/>
      <c r="RYX1343" s="1"/>
      <c r="RYY1343" s="1"/>
      <c r="RYZ1343" s="1"/>
      <c r="RZA1343" s="1"/>
      <c r="RZB1343" s="1"/>
      <c r="RZC1343" s="1"/>
      <c r="RZD1343" s="1"/>
      <c r="RZE1343" s="1"/>
      <c r="RZF1343" s="1"/>
      <c r="RZG1343" s="1"/>
      <c r="RZH1343" s="1"/>
      <c r="RZI1343" s="1"/>
      <c r="RZJ1343" s="1"/>
      <c r="RZK1343" s="1"/>
      <c r="RZL1343" s="1"/>
      <c r="RZM1343" s="1"/>
      <c r="RZN1343" s="1"/>
      <c r="RZO1343" s="1"/>
      <c r="RZP1343" s="1"/>
      <c r="RZQ1343" s="1"/>
      <c r="RZR1343" s="1"/>
      <c r="RZS1343" s="1"/>
      <c r="RZT1343" s="1"/>
      <c r="RZU1343" s="1"/>
      <c r="RZV1343" s="1"/>
      <c r="RZW1343" s="1"/>
      <c r="RZX1343" s="1"/>
      <c r="RZY1343" s="1"/>
      <c r="RZZ1343" s="1"/>
      <c r="SAA1343" s="1"/>
      <c r="SAB1343" s="1"/>
      <c r="SAC1343" s="1"/>
      <c r="SAD1343" s="1"/>
      <c r="SAE1343" s="1"/>
      <c r="SAF1343" s="1"/>
      <c r="SAG1343" s="1"/>
      <c r="SAH1343" s="1"/>
      <c r="SAI1343" s="1"/>
      <c r="SAJ1343" s="1"/>
      <c r="SAK1343" s="1"/>
      <c r="SAL1343" s="1"/>
      <c r="SAM1343" s="1"/>
      <c r="SAN1343" s="1"/>
      <c r="SAO1343" s="1"/>
      <c r="SAP1343" s="1"/>
      <c r="SAQ1343" s="1"/>
      <c r="SAR1343" s="1"/>
      <c r="SAS1343" s="1"/>
      <c r="SAT1343" s="1"/>
      <c r="SAU1343" s="1"/>
      <c r="SAV1343" s="1"/>
      <c r="SAW1343" s="1"/>
      <c r="SAX1343" s="1"/>
      <c r="SAY1343" s="1"/>
      <c r="SAZ1343" s="1"/>
      <c r="SBA1343" s="1"/>
      <c r="SBB1343" s="1"/>
      <c r="SBC1343" s="1"/>
      <c r="SBD1343" s="1"/>
      <c r="SBE1343" s="1"/>
      <c r="SBF1343" s="1"/>
      <c r="SBG1343" s="1"/>
      <c r="SBH1343" s="1"/>
      <c r="SBI1343" s="1"/>
      <c r="SBJ1343" s="1"/>
      <c r="SBK1343" s="1"/>
      <c r="SBL1343" s="1"/>
      <c r="SBM1343" s="1"/>
      <c r="SBN1343" s="1"/>
      <c r="SBO1343" s="1"/>
      <c r="SBP1343" s="1"/>
      <c r="SBQ1343" s="1"/>
      <c r="SBR1343" s="1"/>
      <c r="SBS1343" s="1"/>
      <c r="SBT1343" s="1"/>
      <c r="SBU1343" s="1"/>
      <c r="SBV1343" s="1"/>
      <c r="SBW1343" s="1"/>
      <c r="SBX1343" s="1"/>
      <c r="SBY1343" s="1"/>
      <c r="SBZ1343" s="1"/>
      <c r="SCA1343" s="1"/>
      <c r="SCB1343" s="1"/>
      <c r="SCC1343" s="1"/>
      <c r="SCD1343" s="1"/>
      <c r="SCE1343" s="1"/>
      <c r="SCF1343" s="1"/>
      <c r="SCG1343" s="1"/>
      <c r="SCH1343" s="1"/>
      <c r="SCI1343" s="1"/>
      <c r="SCJ1343" s="1"/>
      <c r="SCK1343" s="1"/>
      <c r="SCL1343" s="1"/>
      <c r="SCM1343" s="1"/>
      <c r="SCN1343" s="1"/>
      <c r="SCO1343" s="1"/>
      <c r="SCP1343" s="1"/>
      <c r="SCQ1343" s="1"/>
      <c r="SCR1343" s="1"/>
      <c r="SCS1343" s="1"/>
      <c r="SCT1343" s="1"/>
      <c r="SCU1343" s="1"/>
      <c r="SCV1343" s="1"/>
      <c r="SCW1343" s="1"/>
      <c r="SCX1343" s="1"/>
      <c r="SCY1343" s="1"/>
      <c r="SCZ1343" s="1"/>
      <c r="SDA1343" s="1"/>
      <c r="SDB1343" s="1"/>
      <c r="SDC1343" s="1"/>
      <c r="SDD1343" s="1"/>
      <c r="SDE1343" s="1"/>
      <c r="SDF1343" s="1"/>
      <c r="SDG1343" s="1"/>
      <c r="SDH1343" s="1"/>
      <c r="SDI1343" s="1"/>
      <c r="SDJ1343" s="1"/>
      <c r="SDK1343" s="1"/>
      <c r="SDL1343" s="1"/>
      <c r="SDM1343" s="1"/>
      <c r="SDN1343" s="1"/>
      <c r="SDO1343" s="1"/>
      <c r="SDP1343" s="1"/>
      <c r="SDQ1343" s="1"/>
      <c r="SDR1343" s="1"/>
      <c r="SDS1343" s="1"/>
      <c r="SDT1343" s="1"/>
      <c r="SDU1343" s="1"/>
      <c r="SDV1343" s="1"/>
      <c r="SDW1343" s="1"/>
      <c r="SDX1343" s="1"/>
      <c r="SDY1343" s="1"/>
      <c r="SDZ1343" s="1"/>
      <c r="SEA1343" s="1"/>
      <c r="SEB1343" s="1"/>
      <c r="SEC1343" s="1"/>
      <c r="SED1343" s="1"/>
      <c r="SEE1343" s="1"/>
      <c r="SEF1343" s="1"/>
      <c r="SEG1343" s="1"/>
      <c r="SEH1343" s="1"/>
      <c r="SEI1343" s="1"/>
      <c r="SEJ1343" s="1"/>
      <c r="SEK1343" s="1"/>
      <c r="SEL1343" s="1"/>
      <c r="SEM1343" s="1"/>
      <c r="SEN1343" s="1"/>
      <c r="SEO1343" s="1"/>
      <c r="SEP1343" s="1"/>
      <c r="SEQ1343" s="1"/>
      <c r="SER1343" s="1"/>
      <c r="SES1343" s="1"/>
      <c r="SET1343" s="1"/>
      <c r="SEU1343" s="1"/>
      <c r="SEV1343" s="1"/>
      <c r="SEW1343" s="1"/>
      <c r="SEX1343" s="1"/>
      <c r="SEY1343" s="1"/>
      <c r="SEZ1343" s="1"/>
      <c r="SFA1343" s="1"/>
      <c r="SFB1343" s="1"/>
      <c r="SFC1343" s="1"/>
      <c r="SFD1343" s="1"/>
      <c r="SFE1343" s="1"/>
      <c r="SFF1343" s="1"/>
      <c r="SFG1343" s="1"/>
      <c r="SFH1343" s="1"/>
      <c r="SFI1343" s="1"/>
      <c r="SFJ1343" s="1"/>
      <c r="SFK1343" s="1"/>
      <c r="SFL1343" s="1"/>
      <c r="SFM1343" s="1"/>
      <c r="SFN1343" s="1"/>
      <c r="SFO1343" s="1"/>
      <c r="SFP1343" s="1"/>
      <c r="SFQ1343" s="1"/>
      <c r="SFR1343" s="1"/>
      <c r="SFS1343" s="1"/>
      <c r="SFT1343" s="1"/>
      <c r="SFU1343" s="1"/>
      <c r="SFV1343" s="1"/>
      <c r="SFW1343" s="1"/>
      <c r="SFX1343" s="1"/>
      <c r="SFY1343" s="1"/>
      <c r="SFZ1343" s="1"/>
      <c r="SGA1343" s="1"/>
      <c r="SGB1343" s="1"/>
      <c r="SGC1343" s="1"/>
      <c r="SGD1343" s="1"/>
      <c r="SGE1343" s="1"/>
      <c r="SGF1343" s="1"/>
      <c r="SGG1343" s="1"/>
      <c r="SGH1343" s="1"/>
      <c r="SGI1343" s="1"/>
      <c r="SGJ1343" s="1"/>
      <c r="SGK1343" s="1"/>
      <c r="SGL1343" s="1"/>
      <c r="SGM1343" s="1"/>
      <c r="SGN1343" s="1"/>
      <c r="SGO1343" s="1"/>
      <c r="SGP1343" s="1"/>
      <c r="SGQ1343" s="1"/>
      <c r="SGR1343" s="1"/>
      <c r="SGS1343" s="1"/>
      <c r="SGT1343" s="1"/>
      <c r="SGU1343" s="1"/>
      <c r="SGV1343" s="1"/>
      <c r="SGW1343" s="1"/>
      <c r="SGX1343" s="1"/>
      <c r="SGY1343" s="1"/>
      <c r="SGZ1343" s="1"/>
      <c r="SHA1343" s="1"/>
      <c r="SHB1343" s="1"/>
      <c r="SHC1343" s="1"/>
      <c r="SHD1343" s="1"/>
      <c r="SHE1343" s="1"/>
      <c r="SHF1343" s="1"/>
      <c r="SHG1343" s="1"/>
      <c r="SHH1343" s="1"/>
      <c r="SHI1343" s="1"/>
      <c r="SHJ1343" s="1"/>
      <c r="SHK1343" s="1"/>
      <c r="SHL1343" s="1"/>
      <c r="SHM1343" s="1"/>
      <c r="SHN1343" s="1"/>
      <c r="SHO1343" s="1"/>
      <c r="SHP1343" s="1"/>
      <c r="SHQ1343" s="1"/>
      <c r="SHR1343" s="1"/>
      <c r="SHS1343" s="1"/>
      <c r="SHT1343" s="1"/>
      <c r="SHU1343" s="1"/>
      <c r="SHV1343" s="1"/>
      <c r="SHW1343" s="1"/>
      <c r="SHX1343" s="1"/>
      <c r="SHY1343" s="1"/>
      <c r="SHZ1343" s="1"/>
      <c r="SIA1343" s="1"/>
      <c r="SIB1343" s="1"/>
      <c r="SIC1343" s="1"/>
      <c r="SID1343" s="1"/>
      <c r="SIE1343" s="1"/>
      <c r="SIF1343" s="1"/>
      <c r="SIG1343" s="1"/>
      <c r="SIH1343" s="1"/>
      <c r="SII1343" s="1"/>
      <c r="SIJ1343" s="1"/>
      <c r="SIK1343" s="1"/>
      <c r="SIL1343" s="1"/>
      <c r="SIM1343" s="1"/>
      <c r="SIN1343" s="1"/>
      <c r="SIO1343" s="1"/>
      <c r="SIP1343" s="1"/>
      <c r="SIQ1343" s="1"/>
      <c r="SIR1343" s="1"/>
      <c r="SIS1343" s="1"/>
      <c r="SIT1343" s="1"/>
      <c r="SIU1343" s="1"/>
      <c r="SIV1343" s="1"/>
      <c r="SIW1343" s="1"/>
      <c r="SIX1343" s="1"/>
      <c r="SIY1343" s="1"/>
      <c r="SIZ1343" s="1"/>
      <c r="SJA1343" s="1"/>
      <c r="SJB1343" s="1"/>
      <c r="SJC1343" s="1"/>
      <c r="SJD1343" s="1"/>
      <c r="SJE1343" s="1"/>
      <c r="SJF1343" s="1"/>
      <c r="SJG1343" s="1"/>
      <c r="SJH1343" s="1"/>
      <c r="SJI1343" s="1"/>
      <c r="SJJ1343" s="1"/>
      <c r="SJK1343" s="1"/>
      <c r="SJL1343" s="1"/>
      <c r="SJM1343" s="1"/>
      <c r="SJN1343" s="1"/>
      <c r="SJO1343" s="1"/>
      <c r="SJP1343" s="1"/>
      <c r="SJQ1343" s="1"/>
      <c r="SJR1343" s="1"/>
      <c r="SJS1343" s="1"/>
      <c r="SJT1343" s="1"/>
      <c r="SJU1343" s="1"/>
      <c r="SJV1343" s="1"/>
      <c r="SJW1343" s="1"/>
      <c r="SJX1343" s="1"/>
      <c r="SJY1343" s="1"/>
      <c r="SJZ1343" s="1"/>
      <c r="SKA1343" s="1"/>
      <c r="SKB1343" s="1"/>
      <c r="SKC1343" s="1"/>
      <c r="SKD1343" s="1"/>
      <c r="SKE1343" s="1"/>
      <c r="SKF1343" s="1"/>
      <c r="SKG1343" s="1"/>
      <c r="SKH1343" s="1"/>
      <c r="SKI1343" s="1"/>
      <c r="SKJ1343" s="1"/>
      <c r="SKK1343" s="1"/>
      <c r="SKL1343" s="1"/>
      <c r="SKM1343" s="1"/>
      <c r="SKN1343" s="1"/>
      <c r="SKO1343" s="1"/>
      <c r="SKP1343" s="1"/>
      <c r="SKQ1343" s="1"/>
      <c r="SKR1343" s="1"/>
      <c r="SKS1343" s="1"/>
      <c r="SKT1343" s="1"/>
      <c r="SKU1343" s="1"/>
      <c r="SKV1343" s="1"/>
      <c r="SKW1343" s="1"/>
      <c r="SKX1343" s="1"/>
      <c r="SKY1343" s="1"/>
      <c r="SKZ1343" s="1"/>
      <c r="SLA1343" s="1"/>
      <c r="SLB1343" s="1"/>
      <c r="SLC1343" s="1"/>
      <c r="SLD1343" s="1"/>
      <c r="SLE1343" s="1"/>
      <c r="SLF1343" s="1"/>
      <c r="SLG1343" s="1"/>
      <c r="SLH1343" s="1"/>
      <c r="SLI1343" s="1"/>
      <c r="SLJ1343" s="1"/>
      <c r="SLK1343" s="1"/>
      <c r="SLL1343" s="1"/>
      <c r="SLM1343" s="1"/>
      <c r="SLN1343" s="1"/>
      <c r="SLO1343" s="1"/>
      <c r="SLP1343" s="1"/>
      <c r="SLQ1343" s="1"/>
      <c r="SLR1343" s="1"/>
      <c r="SLS1343" s="1"/>
      <c r="SLT1343" s="1"/>
      <c r="SLU1343" s="1"/>
      <c r="SLV1343" s="1"/>
      <c r="SLW1343" s="1"/>
      <c r="SLX1343" s="1"/>
      <c r="SLY1343" s="1"/>
      <c r="SLZ1343" s="1"/>
      <c r="SMA1343" s="1"/>
      <c r="SMB1343" s="1"/>
      <c r="SMC1343" s="1"/>
      <c r="SMD1343" s="1"/>
      <c r="SME1343" s="1"/>
      <c r="SMF1343" s="1"/>
      <c r="SMG1343" s="1"/>
      <c r="SMH1343" s="1"/>
      <c r="SMI1343" s="1"/>
      <c r="SMJ1343" s="1"/>
      <c r="SMK1343" s="1"/>
      <c r="SML1343" s="1"/>
      <c r="SMM1343" s="1"/>
      <c r="SMN1343" s="1"/>
      <c r="SMO1343" s="1"/>
      <c r="SMP1343" s="1"/>
      <c r="SMQ1343" s="1"/>
      <c r="SMR1343" s="1"/>
      <c r="SMS1343" s="1"/>
      <c r="SMT1343" s="1"/>
      <c r="SMU1343" s="1"/>
      <c r="SMV1343" s="1"/>
      <c r="SMW1343" s="1"/>
      <c r="SMX1343" s="1"/>
      <c r="SMY1343" s="1"/>
      <c r="SMZ1343" s="1"/>
      <c r="SNA1343" s="1"/>
      <c r="SNB1343" s="1"/>
      <c r="SNC1343" s="1"/>
      <c r="SND1343" s="1"/>
      <c r="SNE1343" s="1"/>
      <c r="SNF1343" s="1"/>
      <c r="SNG1343" s="1"/>
      <c r="SNH1343" s="1"/>
      <c r="SNI1343" s="1"/>
      <c r="SNJ1343" s="1"/>
      <c r="SNK1343" s="1"/>
      <c r="SNL1343" s="1"/>
      <c r="SNM1343" s="1"/>
      <c r="SNN1343" s="1"/>
      <c r="SNO1343" s="1"/>
      <c r="SNP1343" s="1"/>
      <c r="SNQ1343" s="1"/>
      <c r="SNR1343" s="1"/>
      <c r="SNS1343" s="1"/>
      <c r="SNT1343" s="1"/>
      <c r="SNU1343" s="1"/>
      <c r="SNV1343" s="1"/>
      <c r="SNW1343" s="1"/>
      <c r="SNX1343" s="1"/>
      <c r="SNY1343" s="1"/>
      <c r="SNZ1343" s="1"/>
      <c r="SOA1343" s="1"/>
      <c r="SOB1343" s="1"/>
      <c r="SOC1343" s="1"/>
      <c r="SOD1343" s="1"/>
      <c r="SOE1343" s="1"/>
      <c r="SOF1343" s="1"/>
      <c r="SOG1343" s="1"/>
      <c r="SOH1343" s="1"/>
      <c r="SOI1343" s="1"/>
      <c r="SOJ1343" s="1"/>
      <c r="SOK1343" s="1"/>
      <c r="SOL1343" s="1"/>
      <c r="SOM1343" s="1"/>
      <c r="SON1343" s="1"/>
      <c r="SOO1343" s="1"/>
      <c r="SOP1343" s="1"/>
      <c r="SOQ1343" s="1"/>
      <c r="SOR1343" s="1"/>
      <c r="SOS1343" s="1"/>
      <c r="SOT1343" s="1"/>
      <c r="SOU1343" s="1"/>
      <c r="SOV1343" s="1"/>
      <c r="SOW1343" s="1"/>
      <c r="SOX1343" s="1"/>
      <c r="SOY1343" s="1"/>
      <c r="SOZ1343" s="1"/>
      <c r="SPA1343" s="1"/>
      <c r="SPB1343" s="1"/>
      <c r="SPC1343" s="1"/>
      <c r="SPD1343" s="1"/>
      <c r="SPE1343" s="1"/>
      <c r="SPF1343" s="1"/>
      <c r="SPG1343" s="1"/>
      <c r="SPH1343" s="1"/>
      <c r="SPI1343" s="1"/>
      <c r="SPJ1343" s="1"/>
      <c r="SPK1343" s="1"/>
      <c r="SPL1343" s="1"/>
      <c r="SPM1343" s="1"/>
      <c r="SPN1343" s="1"/>
      <c r="SPO1343" s="1"/>
      <c r="SPP1343" s="1"/>
      <c r="SPQ1343" s="1"/>
      <c r="SPR1343" s="1"/>
      <c r="SPS1343" s="1"/>
      <c r="SPT1343" s="1"/>
      <c r="SPU1343" s="1"/>
      <c r="SPV1343" s="1"/>
      <c r="SPW1343" s="1"/>
      <c r="SPX1343" s="1"/>
      <c r="SPY1343" s="1"/>
      <c r="SPZ1343" s="1"/>
      <c r="SQA1343" s="1"/>
      <c r="SQB1343" s="1"/>
      <c r="SQC1343" s="1"/>
      <c r="SQD1343" s="1"/>
      <c r="SQE1343" s="1"/>
      <c r="SQF1343" s="1"/>
      <c r="SQG1343" s="1"/>
      <c r="SQH1343" s="1"/>
      <c r="SQI1343" s="1"/>
      <c r="SQJ1343" s="1"/>
      <c r="SQK1343" s="1"/>
      <c r="SQL1343" s="1"/>
      <c r="SQM1343" s="1"/>
      <c r="SQN1343" s="1"/>
      <c r="SQO1343" s="1"/>
      <c r="SQP1343" s="1"/>
      <c r="SQQ1343" s="1"/>
      <c r="SQR1343" s="1"/>
      <c r="SQS1343" s="1"/>
      <c r="SQT1343" s="1"/>
      <c r="SQU1343" s="1"/>
      <c r="SQV1343" s="1"/>
      <c r="SQW1343" s="1"/>
      <c r="SQX1343" s="1"/>
      <c r="SQY1343" s="1"/>
      <c r="SQZ1343" s="1"/>
      <c r="SRA1343" s="1"/>
      <c r="SRB1343" s="1"/>
      <c r="SRC1343" s="1"/>
      <c r="SRD1343" s="1"/>
      <c r="SRE1343" s="1"/>
      <c r="SRF1343" s="1"/>
      <c r="SRG1343" s="1"/>
      <c r="SRH1343" s="1"/>
      <c r="SRI1343" s="1"/>
      <c r="SRJ1343" s="1"/>
      <c r="SRK1343" s="1"/>
      <c r="SRL1343" s="1"/>
      <c r="SRM1343" s="1"/>
      <c r="SRN1343" s="1"/>
      <c r="SRO1343" s="1"/>
      <c r="SRP1343" s="1"/>
      <c r="SRQ1343" s="1"/>
      <c r="SRR1343" s="1"/>
      <c r="SRS1343" s="1"/>
      <c r="SRT1343" s="1"/>
      <c r="SRU1343" s="1"/>
      <c r="SRV1343" s="1"/>
      <c r="SRW1343" s="1"/>
      <c r="SRX1343" s="1"/>
      <c r="SRY1343" s="1"/>
      <c r="SRZ1343" s="1"/>
      <c r="SSA1343" s="1"/>
      <c r="SSB1343" s="1"/>
      <c r="SSC1343" s="1"/>
      <c r="SSD1343" s="1"/>
      <c r="SSE1343" s="1"/>
      <c r="SSF1343" s="1"/>
      <c r="SSG1343" s="1"/>
      <c r="SSH1343" s="1"/>
      <c r="SSI1343" s="1"/>
      <c r="SSJ1343" s="1"/>
      <c r="SSK1343" s="1"/>
      <c r="SSL1343" s="1"/>
      <c r="SSM1343" s="1"/>
      <c r="SSN1343" s="1"/>
      <c r="SSO1343" s="1"/>
      <c r="SSP1343" s="1"/>
      <c r="SSQ1343" s="1"/>
      <c r="SSR1343" s="1"/>
      <c r="SSS1343" s="1"/>
      <c r="SST1343" s="1"/>
      <c r="SSU1343" s="1"/>
      <c r="SSV1343" s="1"/>
      <c r="SSW1343" s="1"/>
      <c r="SSX1343" s="1"/>
      <c r="SSY1343" s="1"/>
      <c r="SSZ1343" s="1"/>
      <c r="STA1343" s="1"/>
      <c r="STB1343" s="1"/>
      <c r="STC1343" s="1"/>
      <c r="STD1343" s="1"/>
      <c r="STE1343" s="1"/>
      <c r="STF1343" s="1"/>
      <c r="STG1343" s="1"/>
      <c r="STH1343" s="1"/>
      <c r="STI1343" s="1"/>
      <c r="STJ1343" s="1"/>
      <c r="STK1343" s="1"/>
      <c r="STL1343" s="1"/>
      <c r="STM1343" s="1"/>
      <c r="STN1343" s="1"/>
      <c r="STO1343" s="1"/>
      <c r="STP1343" s="1"/>
      <c r="STQ1343" s="1"/>
      <c r="STR1343" s="1"/>
      <c r="STS1343" s="1"/>
      <c r="STT1343" s="1"/>
      <c r="STU1343" s="1"/>
      <c r="STV1343" s="1"/>
      <c r="STW1343" s="1"/>
      <c r="STX1343" s="1"/>
      <c r="STY1343" s="1"/>
      <c r="STZ1343" s="1"/>
      <c r="SUA1343" s="1"/>
      <c r="SUB1343" s="1"/>
      <c r="SUC1343" s="1"/>
      <c r="SUD1343" s="1"/>
      <c r="SUE1343" s="1"/>
      <c r="SUF1343" s="1"/>
      <c r="SUG1343" s="1"/>
      <c r="SUH1343" s="1"/>
      <c r="SUI1343" s="1"/>
      <c r="SUJ1343" s="1"/>
      <c r="SUK1343" s="1"/>
      <c r="SUL1343" s="1"/>
      <c r="SUM1343" s="1"/>
      <c r="SUN1343" s="1"/>
      <c r="SUO1343" s="1"/>
      <c r="SUP1343" s="1"/>
      <c r="SUQ1343" s="1"/>
      <c r="SUR1343" s="1"/>
      <c r="SUS1343" s="1"/>
      <c r="SUT1343" s="1"/>
      <c r="SUU1343" s="1"/>
      <c r="SUV1343" s="1"/>
      <c r="SUW1343" s="1"/>
      <c r="SUX1343" s="1"/>
      <c r="SUY1343" s="1"/>
      <c r="SUZ1343" s="1"/>
      <c r="SVA1343" s="1"/>
      <c r="SVB1343" s="1"/>
      <c r="SVC1343" s="1"/>
      <c r="SVD1343" s="1"/>
      <c r="SVE1343" s="1"/>
      <c r="SVF1343" s="1"/>
      <c r="SVG1343" s="1"/>
      <c r="SVH1343" s="1"/>
      <c r="SVI1343" s="1"/>
      <c r="SVJ1343" s="1"/>
      <c r="SVK1343" s="1"/>
      <c r="SVL1343" s="1"/>
      <c r="SVM1343" s="1"/>
      <c r="SVN1343" s="1"/>
      <c r="SVO1343" s="1"/>
      <c r="SVP1343" s="1"/>
      <c r="SVQ1343" s="1"/>
      <c r="SVR1343" s="1"/>
      <c r="SVS1343" s="1"/>
      <c r="SVT1343" s="1"/>
      <c r="SVU1343" s="1"/>
      <c r="SVV1343" s="1"/>
      <c r="SVW1343" s="1"/>
      <c r="SVX1343" s="1"/>
      <c r="SVY1343" s="1"/>
      <c r="SVZ1343" s="1"/>
      <c r="SWA1343" s="1"/>
      <c r="SWB1343" s="1"/>
      <c r="SWC1343" s="1"/>
      <c r="SWD1343" s="1"/>
      <c r="SWE1343" s="1"/>
      <c r="SWF1343" s="1"/>
      <c r="SWG1343" s="1"/>
      <c r="SWH1343" s="1"/>
      <c r="SWI1343" s="1"/>
      <c r="SWJ1343" s="1"/>
      <c r="SWK1343" s="1"/>
      <c r="SWL1343" s="1"/>
      <c r="SWM1343" s="1"/>
      <c r="SWN1343" s="1"/>
      <c r="SWO1343" s="1"/>
      <c r="SWP1343" s="1"/>
      <c r="SWQ1343" s="1"/>
      <c r="SWR1343" s="1"/>
      <c r="SWS1343" s="1"/>
      <c r="SWT1343" s="1"/>
      <c r="SWU1343" s="1"/>
      <c r="SWV1343" s="1"/>
      <c r="SWW1343" s="1"/>
      <c r="SWX1343" s="1"/>
      <c r="SWY1343" s="1"/>
      <c r="SWZ1343" s="1"/>
      <c r="SXA1343" s="1"/>
      <c r="SXB1343" s="1"/>
      <c r="SXC1343" s="1"/>
      <c r="SXD1343" s="1"/>
      <c r="SXE1343" s="1"/>
      <c r="SXF1343" s="1"/>
      <c r="SXG1343" s="1"/>
      <c r="SXH1343" s="1"/>
      <c r="SXI1343" s="1"/>
      <c r="SXJ1343" s="1"/>
      <c r="SXK1343" s="1"/>
      <c r="SXL1343" s="1"/>
      <c r="SXM1343" s="1"/>
      <c r="SXN1343" s="1"/>
      <c r="SXO1343" s="1"/>
      <c r="SXP1343" s="1"/>
      <c r="SXQ1343" s="1"/>
      <c r="SXR1343" s="1"/>
      <c r="SXS1343" s="1"/>
      <c r="SXT1343" s="1"/>
      <c r="SXU1343" s="1"/>
      <c r="SXV1343" s="1"/>
      <c r="SXW1343" s="1"/>
      <c r="SXX1343" s="1"/>
      <c r="SXY1343" s="1"/>
      <c r="SXZ1343" s="1"/>
      <c r="SYA1343" s="1"/>
      <c r="SYB1343" s="1"/>
      <c r="SYC1343" s="1"/>
      <c r="SYD1343" s="1"/>
      <c r="SYE1343" s="1"/>
      <c r="SYF1343" s="1"/>
      <c r="SYG1343" s="1"/>
      <c r="SYH1343" s="1"/>
      <c r="SYI1343" s="1"/>
      <c r="SYJ1343" s="1"/>
      <c r="SYK1343" s="1"/>
      <c r="SYL1343" s="1"/>
      <c r="SYM1343" s="1"/>
      <c r="SYN1343" s="1"/>
      <c r="SYO1343" s="1"/>
      <c r="SYP1343" s="1"/>
      <c r="SYQ1343" s="1"/>
      <c r="SYR1343" s="1"/>
      <c r="SYS1343" s="1"/>
      <c r="SYT1343" s="1"/>
      <c r="SYU1343" s="1"/>
      <c r="SYV1343" s="1"/>
      <c r="SYW1343" s="1"/>
      <c r="SYX1343" s="1"/>
      <c r="SYY1343" s="1"/>
      <c r="SYZ1343" s="1"/>
      <c r="SZA1343" s="1"/>
      <c r="SZB1343" s="1"/>
      <c r="SZC1343" s="1"/>
      <c r="SZD1343" s="1"/>
      <c r="SZE1343" s="1"/>
      <c r="SZF1343" s="1"/>
      <c r="SZG1343" s="1"/>
      <c r="SZH1343" s="1"/>
      <c r="SZI1343" s="1"/>
      <c r="SZJ1343" s="1"/>
      <c r="SZK1343" s="1"/>
      <c r="SZL1343" s="1"/>
      <c r="SZM1343" s="1"/>
      <c r="SZN1343" s="1"/>
      <c r="SZO1343" s="1"/>
      <c r="SZP1343" s="1"/>
      <c r="SZQ1343" s="1"/>
      <c r="SZR1343" s="1"/>
      <c r="SZS1343" s="1"/>
      <c r="SZT1343" s="1"/>
      <c r="SZU1343" s="1"/>
      <c r="SZV1343" s="1"/>
      <c r="SZW1343" s="1"/>
      <c r="SZX1343" s="1"/>
      <c r="SZY1343" s="1"/>
      <c r="SZZ1343" s="1"/>
      <c r="TAA1343" s="1"/>
      <c r="TAB1343" s="1"/>
      <c r="TAC1343" s="1"/>
      <c r="TAD1343" s="1"/>
      <c r="TAE1343" s="1"/>
      <c r="TAF1343" s="1"/>
      <c r="TAG1343" s="1"/>
      <c r="TAH1343" s="1"/>
      <c r="TAI1343" s="1"/>
      <c r="TAJ1343" s="1"/>
      <c r="TAK1343" s="1"/>
      <c r="TAL1343" s="1"/>
      <c r="TAM1343" s="1"/>
      <c r="TAN1343" s="1"/>
      <c r="TAO1343" s="1"/>
      <c r="TAP1343" s="1"/>
      <c r="TAQ1343" s="1"/>
      <c r="TAR1343" s="1"/>
      <c r="TAS1343" s="1"/>
      <c r="TAT1343" s="1"/>
      <c r="TAU1343" s="1"/>
      <c r="TAV1343" s="1"/>
      <c r="TAW1343" s="1"/>
      <c r="TAX1343" s="1"/>
      <c r="TAY1343" s="1"/>
      <c r="TAZ1343" s="1"/>
      <c r="TBA1343" s="1"/>
      <c r="TBB1343" s="1"/>
      <c r="TBC1343" s="1"/>
      <c r="TBD1343" s="1"/>
      <c r="TBE1343" s="1"/>
      <c r="TBF1343" s="1"/>
      <c r="TBG1343" s="1"/>
      <c r="TBH1343" s="1"/>
      <c r="TBI1343" s="1"/>
      <c r="TBJ1343" s="1"/>
      <c r="TBK1343" s="1"/>
      <c r="TBL1343" s="1"/>
      <c r="TBM1343" s="1"/>
      <c r="TBN1343" s="1"/>
      <c r="TBO1343" s="1"/>
      <c r="TBP1343" s="1"/>
      <c r="TBQ1343" s="1"/>
      <c r="TBR1343" s="1"/>
      <c r="TBS1343" s="1"/>
      <c r="TBT1343" s="1"/>
      <c r="TBU1343" s="1"/>
      <c r="TBV1343" s="1"/>
      <c r="TBW1343" s="1"/>
      <c r="TBX1343" s="1"/>
      <c r="TBY1343" s="1"/>
      <c r="TBZ1343" s="1"/>
      <c r="TCA1343" s="1"/>
      <c r="TCB1343" s="1"/>
      <c r="TCC1343" s="1"/>
      <c r="TCD1343" s="1"/>
      <c r="TCE1343" s="1"/>
      <c r="TCF1343" s="1"/>
      <c r="TCG1343" s="1"/>
      <c r="TCH1343" s="1"/>
      <c r="TCI1343" s="1"/>
      <c r="TCJ1343" s="1"/>
      <c r="TCK1343" s="1"/>
      <c r="TCL1343" s="1"/>
      <c r="TCM1343" s="1"/>
      <c r="TCN1343" s="1"/>
      <c r="TCO1343" s="1"/>
      <c r="TCP1343" s="1"/>
      <c r="TCQ1343" s="1"/>
      <c r="TCR1343" s="1"/>
      <c r="TCS1343" s="1"/>
      <c r="TCT1343" s="1"/>
      <c r="TCU1343" s="1"/>
      <c r="TCV1343" s="1"/>
      <c r="TCW1343" s="1"/>
      <c r="TCX1343" s="1"/>
      <c r="TCY1343" s="1"/>
      <c r="TCZ1343" s="1"/>
      <c r="TDA1343" s="1"/>
      <c r="TDB1343" s="1"/>
      <c r="TDC1343" s="1"/>
      <c r="TDD1343" s="1"/>
      <c r="TDE1343" s="1"/>
      <c r="TDF1343" s="1"/>
      <c r="TDG1343" s="1"/>
      <c r="TDH1343" s="1"/>
      <c r="TDI1343" s="1"/>
      <c r="TDJ1343" s="1"/>
      <c r="TDK1343" s="1"/>
      <c r="TDL1343" s="1"/>
      <c r="TDM1343" s="1"/>
      <c r="TDN1343" s="1"/>
      <c r="TDO1343" s="1"/>
      <c r="TDP1343" s="1"/>
      <c r="TDQ1343" s="1"/>
      <c r="TDR1343" s="1"/>
      <c r="TDS1343" s="1"/>
      <c r="TDT1343" s="1"/>
      <c r="TDU1343" s="1"/>
      <c r="TDV1343" s="1"/>
      <c r="TDW1343" s="1"/>
      <c r="TDX1343" s="1"/>
      <c r="TDY1343" s="1"/>
      <c r="TDZ1343" s="1"/>
      <c r="TEA1343" s="1"/>
      <c r="TEB1343" s="1"/>
      <c r="TEC1343" s="1"/>
      <c r="TED1343" s="1"/>
      <c r="TEE1343" s="1"/>
      <c r="TEF1343" s="1"/>
      <c r="TEG1343" s="1"/>
      <c r="TEH1343" s="1"/>
      <c r="TEI1343" s="1"/>
      <c r="TEJ1343" s="1"/>
      <c r="TEK1343" s="1"/>
      <c r="TEL1343" s="1"/>
      <c r="TEM1343" s="1"/>
      <c r="TEN1343" s="1"/>
      <c r="TEO1343" s="1"/>
      <c r="TEP1343" s="1"/>
      <c r="TEQ1343" s="1"/>
      <c r="TER1343" s="1"/>
      <c r="TES1343" s="1"/>
      <c r="TET1343" s="1"/>
      <c r="TEU1343" s="1"/>
      <c r="TEV1343" s="1"/>
      <c r="TEW1343" s="1"/>
      <c r="TEX1343" s="1"/>
      <c r="TEY1343" s="1"/>
      <c r="TEZ1343" s="1"/>
      <c r="TFA1343" s="1"/>
      <c r="TFB1343" s="1"/>
      <c r="TFC1343" s="1"/>
      <c r="TFD1343" s="1"/>
      <c r="TFE1343" s="1"/>
      <c r="TFF1343" s="1"/>
      <c r="TFG1343" s="1"/>
      <c r="TFH1343" s="1"/>
      <c r="TFI1343" s="1"/>
      <c r="TFJ1343" s="1"/>
      <c r="TFK1343" s="1"/>
      <c r="TFL1343" s="1"/>
      <c r="TFM1343" s="1"/>
      <c r="TFN1343" s="1"/>
      <c r="TFO1343" s="1"/>
      <c r="TFP1343" s="1"/>
      <c r="TFQ1343" s="1"/>
      <c r="TFR1343" s="1"/>
      <c r="TFS1343" s="1"/>
      <c r="TFT1343" s="1"/>
      <c r="TFU1343" s="1"/>
      <c r="TFV1343" s="1"/>
      <c r="TFW1343" s="1"/>
      <c r="TFX1343" s="1"/>
      <c r="TFY1343" s="1"/>
      <c r="TFZ1343" s="1"/>
      <c r="TGA1343" s="1"/>
      <c r="TGB1343" s="1"/>
      <c r="TGC1343" s="1"/>
      <c r="TGD1343" s="1"/>
      <c r="TGE1343" s="1"/>
      <c r="TGF1343" s="1"/>
      <c r="TGG1343" s="1"/>
      <c r="TGH1343" s="1"/>
      <c r="TGI1343" s="1"/>
      <c r="TGJ1343" s="1"/>
      <c r="TGK1343" s="1"/>
      <c r="TGL1343" s="1"/>
      <c r="TGM1343" s="1"/>
      <c r="TGN1343" s="1"/>
      <c r="TGO1343" s="1"/>
      <c r="TGP1343" s="1"/>
      <c r="TGQ1343" s="1"/>
      <c r="TGR1343" s="1"/>
      <c r="TGS1343" s="1"/>
      <c r="TGT1343" s="1"/>
      <c r="TGU1343" s="1"/>
      <c r="TGV1343" s="1"/>
      <c r="TGW1343" s="1"/>
      <c r="TGX1343" s="1"/>
      <c r="TGY1343" s="1"/>
      <c r="TGZ1343" s="1"/>
      <c r="THA1343" s="1"/>
      <c r="THB1343" s="1"/>
      <c r="THC1343" s="1"/>
      <c r="THD1343" s="1"/>
      <c r="THE1343" s="1"/>
      <c r="THF1343" s="1"/>
      <c r="THG1343" s="1"/>
      <c r="THH1343" s="1"/>
      <c r="THI1343" s="1"/>
      <c r="THJ1343" s="1"/>
      <c r="THK1343" s="1"/>
      <c r="THL1343" s="1"/>
      <c r="THM1343" s="1"/>
      <c r="THN1343" s="1"/>
      <c r="THO1343" s="1"/>
      <c r="THP1343" s="1"/>
      <c r="THQ1343" s="1"/>
      <c r="THR1343" s="1"/>
      <c r="THS1343" s="1"/>
      <c r="THT1343" s="1"/>
      <c r="THU1343" s="1"/>
      <c r="THV1343" s="1"/>
      <c r="THW1343" s="1"/>
      <c r="THX1343" s="1"/>
      <c r="THY1343" s="1"/>
      <c r="THZ1343" s="1"/>
      <c r="TIA1343" s="1"/>
      <c r="TIB1343" s="1"/>
      <c r="TIC1343" s="1"/>
      <c r="TID1343" s="1"/>
      <c r="TIE1343" s="1"/>
      <c r="TIF1343" s="1"/>
      <c r="TIG1343" s="1"/>
      <c r="TIH1343" s="1"/>
      <c r="TII1343" s="1"/>
      <c r="TIJ1343" s="1"/>
      <c r="TIK1343" s="1"/>
      <c r="TIL1343" s="1"/>
      <c r="TIM1343" s="1"/>
      <c r="TIN1343" s="1"/>
      <c r="TIO1343" s="1"/>
      <c r="TIP1343" s="1"/>
      <c r="TIQ1343" s="1"/>
      <c r="TIR1343" s="1"/>
      <c r="TIS1343" s="1"/>
      <c r="TIT1343" s="1"/>
      <c r="TIU1343" s="1"/>
      <c r="TIV1343" s="1"/>
      <c r="TIW1343" s="1"/>
      <c r="TIX1343" s="1"/>
      <c r="TIY1343" s="1"/>
      <c r="TIZ1343" s="1"/>
      <c r="TJA1343" s="1"/>
      <c r="TJB1343" s="1"/>
      <c r="TJC1343" s="1"/>
      <c r="TJD1343" s="1"/>
      <c r="TJE1343" s="1"/>
      <c r="TJF1343" s="1"/>
      <c r="TJG1343" s="1"/>
      <c r="TJH1343" s="1"/>
      <c r="TJI1343" s="1"/>
      <c r="TJJ1343" s="1"/>
      <c r="TJK1343" s="1"/>
      <c r="TJL1343" s="1"/>
      <c r="TJM1343" s="1"/>
      <c r="TJN1343" s="1"/>
      <c r="TJO1343" s="1"/>
      <c r="TJP1343" s="1"/>
      <c r="TJQ1343" s="1"/>
      <c r="TJR1343" s="1"/>
      <c r="TJS1343" s="1"/>
      <c r="TJT1343" s="1"/>
      <c r="TJU1343" s="1"/>
      <c r="TJV1343" s="1"/>
      <c r="TJW1343" s="1"/>
      <c r="TJX1343" s="1"/>
      <c r="TJY1343" s="1"/>
      <c r="TJZ1343" s="1"/>
      <c r="TKA1343" s="1"/>
      <c r="TKB1343" s="1"/>
      <c r="TKC1343" s="1"/>
      <c r="TKD1343" s="1"/>
      <c r="TKE1343" s="1"/>
      <c r="TKF1343" s="1"/>
      <c r="TKG1343" s="1"/>
      <c r="TKH1343" s="1"/>
      <c r="TKI1343" s="1"/>
      <c r="TKJ1343" s="1"/>
      <c r="TKK1343" s="1"/>
      <c r="TKL1343" s="1"/>
      <c r="TKM1343" s="1"/>
      <c r="TKN1343" s="1"/>
      <c r="TKO1343" s="1"/>
      <c r="TKP1343" s="1"/>
      <c r="TKQ1343" s="1"/>
      <c r="TKR1343" s="1"/>
      <c r="TKS1343" s="1"/>
      <c r="TKT1343" s="1"/>
      <c r="TKU1343" s="1"/>
      <c r="TKV1343" s="1"/>
      <c r="TKW1343" s="1"/>
      <c r="TKX1343" s="1"/>
      <c r="TKY1343" s="1"/>
      <c r="TKZ1343" s="1"/>
      <c r="TLA1343" s="1"/>
      <c r="TLB1343" s="1"/>
      <c r="TLC1343" s="1"/>
      <c r="TLD1343" s="1"/>
      <c r="TLE1343" s="1"/>
      <c r="TLF1343" s="1"/>
      <c r="TLG1343" s="1"/>
      <c r="TLH1343" s="1"/>
      <c r="TLI1343" s="1"/>
      <c r="TLJ1343" s="1"/>
      <c r="TLK1343" s="1"/>
      <c r="TLL1343" s="1"/>
      <c r="TLM1343" s="1"/>
      <c r="TLN1343" s="1"/>
      <c r="TLO1343" s="1"/>
      <c r="TLP1343" s="1"/>
      <c r="TLQ1343" s="1"/>
      <c r="TLR1343" s="1"/>
      <c r="TLS1343" s="1"/>
      <c r="TLT1343" s="1"/>
      <c r="TLU1343" s="1"/>
      <c r="TLV1343" s="1"/>
      <c r="TLW1343" s="1"/>
      <c r="TLX1343" s="1"/>
      <c r="TLY1343" s="1"/>
      <c r="TLZ1343" s="1"/>
      <c r="TMA1343" s="1"/>
      <c r="TMB1343" s="1"/>
      <c r="TMC1343" s="1"/>
      <c r="TMD1343" s="1"/>
      <c r="TME1343" s="1"/>
      <c r="TMF1343" s="1"/>
      <c r="TMG1343" s="1"/>
      <c r="TMH1343" s="1"/>
      <c r="TMI1343" s="1"/>
      <c r="TMJ1343" s="1"/>
      <c r="TMK1343" s="1"/>
      <c r="TML1343" s="1"/>
      <c r="TMM1343" s="1"/>
      <c r="TMN1343" s="1"/>
      <c r="TMO1343" s="1"/>
      <c r="TMP1343" s="1"/>
      <c r="TMQ1343" s="1"/>
      <c r="TMR1343" s="1"/>
      <c r="TMS1343" s="1"/>
      <c r="TMT1343" s="1"/>
      <c r="TMU1343" s="1"/>
      <c r="TMV1343" s="1"/>
      <c r="TMW1343" s="1"/>
      <c r="TMX1343" s="1"/>
      <c r="TMY1343" s="1"/>
      <c r="TMZ1343" s="1"/>
      <c r="TNA1343" s="1"/>
      <c r="TNB1343" s="1"/>
      <c r="TNC1343" s="1"/>
      <c r="TND1343" s="1"/>
      <c r="TNE1343" s="1"/>
      <c r="TNF1343" s="1"/>
      <c r="TNG1343" s="1"/>
      <c r="TNH1343" s="1"/>
      <c r="TNI1343" s="1"/>
      <c r="TNJ1343" s="1"/>
      <c r="TNK1343" s="1"/>
      <c r="TNL1343" s="1"/>
      <c r="TNM1343" s="1"/>
      <c r="TNN1343" s="1"/>
      <c r="TNO1343" s="1"/>
      <c r="TNP1343" s="1"/>
      <c r="TNQ1343" s="1"/>
      <c r="TNR1343" s="1"/>
      <c r="TNS1343" s="1"/>
      <c r="TNT1343" s="1"/>
      <c r="TNU1343" s="1"/>
      <c r="TNV1343" s="1"/>
      <c r="TNW1343" s="1"/>
      <c r="TNX1343" s="1"/>
      <c r="TNY1343" s="1"/>
      <c r="TNZ1343" s="1"/>
      <c r="TOA1343" s="1"/>
      <c r="TOB1343" s="1"/>
      <c r="TOC1343" s="1"/>
      <c r="TOD1343" s="1"/>
      <c r="TOE1343" s="1"/>
      <c r="TOF1343" s="1"/>
      <c r="TOG1343" s="1"/>
      <c r="TOH1343" s="1"/>
      <c r="TOI1343" s="1"/>
      <c r="TOJ1343" s="1"/>
      <c r="TOK1343" s="1"/>
      <c r="TOL1343" s="1"/>
      <c r="TOM1343" s="1"/>
      <c r="TON1343" s="1"/>
      <c r="TOO1343" s="1"/>
      <c r="TOP1343" s="1"/>
      <c r="TOQ1343" s="1"/>
      <c r="TOR1343" s="1"/>
      <c r="TOS1343" s="1"/>
      <c r="TOT1343" s="1"/>
      <c r="TOU1343" s="1"/>
      <c r="TOV1343" s="1"/>
      <c r="TOW1343" s="1"/>
      <c r="TOX1343" s="1"/>
      <c r="TOY1343" s="1"/>
      <c r="TOZ1343" s="1"/>
      <c r="TPA1343" s="1"/>
      <c r="TPB1343" s="1"/>
      <c r="TPC1343" s="1"/>
      <c r="TPD1343" s="1"/>
      <c r="TPE1343" s="1"/>
      <c r="TPF1343" s="1"/>
      <c r="TPG1343" s="1"/>
      <c r="TPH1343" s="1"/>
      <c r="TPI1343" s="1"/>
      <c r="TPJ1343" s="1"/>
      <c r="TPK1343" s="1"/>
      <c r="TPL1343" s="1"/>
      <c r="TPM1343" s="1"/>
      <c r="TPN1343" s="1"/>
      <c r="TPO1343" s="1"/>
      <c r="TPP1343" s="1"/>
      <c r="TPQ1343" s="1"/>
      <c r="TPR1343" s="1"/>
      <c r="TPS1343" s="1"/>
      <c r="TPT1343" s="1"/>
      <c r="TPU1343" s="1"/>
      <c r="TPV1343" s="1"/>
      <c r="TPW1343" s="1"/>
      <c r="TPX1343" s="1"/>
      <c r="TPY1343" s="1"/>
      <c r="TPZ1343" s="1"/>
      <c r="TQA1343" s="1"/>
      <c r="TQB1343" s="1"/>
      <c r="TQC1343" s="1"/>
      <c r="TQD1343" s="1"/>
      <c r="TQE1343" s="1"/>
      <c r="TQF1343" s="1"/>
      <c r="TQG1343" s="1"/>
      <c r="TQH1343" s="1"/>
      <c r="TQI1343" s="1"/>
      <c r="TQJ1343" s="1"/>
      <c r="TQK1343" s="1"/>
      <c r="TQL1343" s="1"/>
      <c r="TQM1343" s="1"/>
      <c r="TQN1343" s="1"/>
      <c r="TQO1343" s="1"/>
      <c r="TQP1343" s="1"/>
      <c r="TQQ1343" s="1"/>
      <c r="TQR1343" s="1"/>
      <c r="TQS1343" s="1"/>
      <c r="TQT1343" s="1"/>
      <c r="TQU1343" s="1"/>
      <c r="TQV1343" s="1"/>
      <c r="TQW1343" s="1"/>
      <c r="TQX1343" s="1"/>
      <c r="TQY1343" s="1"/>
      <c r="TQZ1343" s="1"/>
      <c r="TRA1343" s="1"/>
      <c r="TRB1343" s="1"/>
      <c r="TRC1343" s="1"/>
      <c r="TRD1343" s="1"/>
      <c r="TRE1343" s="1"/>
      <c r="TRF1343" s="1"/>
      <c r="TRG1343" s="1"/>
      <c r="TRH1343" s="1"/>
      <c r="TRI1343" s="1"/>
      <c r="TRJ1343" s="1"/>
      <c r="TRK1343" s="1"/>
      <c r="TRL1343" s="1"/>
      <c r="TRM1343" s="1"/>
      <c r="TRN1343" s="1"/>
      <c r="TRO1343" s="1"/>
      <c r="TRP1343" s="1"/>
      <c r="TRQ1343" s="1"/>
      <c r="TRR1343" s="1"/>
      <c r="TRS1343" s="1"/>
      <c r="TRT1343" s="1"/>
      <c r="TRU1343" s="1"/>
      <c r="TRV1343" s="1"/>
      <c r="TRW1343" s="1"/>
      <c r="TRX1343" s="1"/>
      <c r="TRY1343" s="1"/>
      <c r="TRZ1343" s="1"/>
      <c r="TSA1343" s="1"/>
      <c r="TSB1343" s="1"/>
      <c r="TSC1343" s="1"/>
      <c r="TSD1343" s="1"/>
      <c r="TSE1343" s="1"/>
      <c r="TSF1343" s="1"/>
      <c r="TSG1343" s="1"/>
      <c r="TSH1343" s="1"/>
      <c r="TSI1343" s="1"/>
      <c r="TSJ1343" s="1"/>
      <c r="TSK1343" s="1"/>
      <c r="TSL1343" s="1"/>
      <c r="TSM1343" s="1"/>
      <c r="TSN1343" s="1"/>
      <c r="TSO1343" s="1"/>
      <c r="TSP1343" s="1"/>
      <c r="TSQ1343" s="1"/>
      <c r="TSR1343" s="1"/>
      <c r="TSS1343" s="1"/>
      <c r="TST1343" s="1"/>
      <c r="TSU1343" s="1"/>
      <c r="TSV1343" s="1"/>
      <c r="TSW1343" s="1"/>
      <c r="TSX1343" s="1"/>
      <c r="TSY1343" s="1"/>
      <c r="TSZ1343" s="1"/>
      <c r="TTA1343" s="1"/>
      <c r="TTB1343" s="1"/>
      <c r="TTC1343" s="1"/>
      <c r="TTD1343" s="1"/>
      <c r="TTE1343" s="1"/>
      <c r="TTF1343" s="1"/>
      <c r="TTG1343" s="1"/>
      <c r="TTH1343" s="1"/>
      <c r="TTI1343" s="1"/>
      <c r="TTJ1343" s="1"/>
      <c r="TTK1343" s="1"/>
      <c r="TTL1343" s="1"/>
      <c r="TTM1343" s="1"/>
      <c r="TTN1343" s="1"/>
      <c r="TTO1343" s="1"/>
      <c r="TTP1343" s="1"/>
      <c r="TTQ1343" s="1"/>
      <c r="TTR1343" s="1"/>
      <c r="TTS1343" s="1"/>
      <c r="TTT1343" s="1"/>
      <c r="TTU1343" s="1"/>
      <c r="TTV1343" s="1"/>
      <c r="TTW1343" s="1"/>
      <c r="TTX1343" s="1"/>
      <c r="TTY1343" s="1"/>
      <c r="TTZ1343" s="1"/>
      <c r="TUA1343" s="1"/>
      <c r="TUB1343" s="1"/>
      <c r="TUC1343" s="1"/>
      <c r="TUD1343" s="1"/>
      <c r="TUE1343" s="1"/>
      <c r="TUF1343" s="1"/>
      <c r="TUG1343" s="1"/>
      <c r="TUH1343" s="1"/>
      <c r="TUI1343" s="1"/>
      <c r="TUJ1343" s="1"/>
      <c r="TUK1343" s="1"/>
      <c r="TUL1343" s="1"/>
      <c r="TUM1343" s="1"/>
      <c r="TUN1343" s="1"/>
      <c r="TUO1343" s="1"/>
      <c r="TUP1343" s="1"/>
      <c r="TUQ1343" s="1"/>
      <c r="TUR1343" s="1"/>
      <c r="TUS1343" s="1"/>
      <c r="TUT1343" s="1"/>
      <c r="TUU1343" s="1"/>
      <c r="TUV1343" s="1"/>
      <c r="TUW1343" s="1"/>
      <c r="TUX1343" s="1"/>
      <c r="TUY1343" s="1"/>
      <c r="TUZ1343" s="1"/>
      <c r="TVA1343" s="1"/>
      <c r="TVB1343" s="1"/>
      <c r="TVC1343" s="1"/>
      <c r="TVD1343" s="1"/>
      <c r="TVE1343" s="1"/>
      <c r="TVF1343" s="1"/>
      <c r="TVG1343" s="1"/>
      <c r="TVH1343" s="1"/>
      <c r="TVI1343" s="1"/>
      <c r="TVJ1343" s="1"/>
      <c r="TVK1343" s="1"/>
      <c r="TVL1343" s="1"/>
      <c r="TVM1343" s="1"/>
      <c r="TVN1343" s="1"/>
      <c r="TVO1343" s="1"/>
      <c r="TVP1343" s="1"/>
      <c r="TVQ1343" s="1"/>
      <c r="TVR1343" s="1"/>
      <c r="TVS1343" s="1"/>
      <c r="TVT1343" s="1"/>
      <c r="TVU1343" s="1"/>
      <c r="TVV1343" s="1"/>
      <c r="TVW1343" s="1"/>
      <c r="TVX1343" s="1"/>
      <c r="TVY1343" s="1"/>
      <c r="TVZ1343" s="1"/>
      <c r="TWA1343" s="1"/>
      <c r="TWB1343" s="1"/>
      <c r="TWC1343" s="1"/>
      <c r="TWD1343" s="1"/>
      <c r="TWE1343" s="1"/>
      <c r="TWF1343" s="1"/>
      <c r="TWG1343" s="1"/>
      <c r="TWH1343" s="1"/>
      <c r="TWI1343" s="1"/>
      <c r="TWJ1343" s="1"/>
      <c r="TWK1343" s="1"/>
      <c r="TWL1343" s="1"/>
      <c r="TWM1343" s="1"/>
      <c r="TWN1343" s="1"/>
      <c r="TWO1343" s="1"/>
      <c r="TWP1343" s="1"/>
      <c r="TWQ1343" s="1"/>
      <c r="TWR1343" s="1"/>
      <c r="TWS1343" s="1"/>
      <c r="TWT1343" s="1"/>
      <c r="TWU1343" s="1"/>
      <c r="TWV1343" s="1"/>
      <c r="TWW1343" s="1"/>
      <c r="TWX1343" s="1"/>
      <c r="TWY1343" s="1"/>
      <c r="TWZ1343" s="1"/>
      <c r="TXA1343" s="1"/>
      <c r="TXB1343" s="1"/>
      <c r="TXC1343" s="1"/>
      <c r="TXD1343" s="1"/>
      <c r="TXE1343" s="1"/>
      <c r="TXF1343" s="1"/>
      <c r="TXG1343" s="1"/>
      <c r="TXH1343" s="1"/>
      <c r="TXI1343" s="1"/>
      <c r="TXJ1343" s="1"/>
      <c r="TXK1343" s="1"/>
      <c r="TXL1343" s="1"/>
      <c r="TXM1343" s="1"/>
      <c r="TXN1343" s="1"/>
      <c r="TXO1343" s="1"/>
      <c r="TXP1343" s="1"/>
      <c r="TXQ1343" s="1"/>
      <c r="TXR1343" s="1"/>
      <c r="TXS1343" s="1"/>
      <c r="TXT1343" s="1"/>
      <c r="TXU1343" s="1"/>
      <c r="TXV1343" s="1"/>
      <c r="TXW1343" s="1"/>
      <c r="TXX1343" s="1"/>
      <c r="TXY1343" s="1"/>
      <c r="TXZ1343" s="1"/>
      <c r="TYA1343" s="1"/>
      <c r="TYB1343" s="1"/>
      <c r="TYC1343" s="1"/>
      <c r="TYD1343" s="1"/>
      <c r="TYE1343" s="1"/>
      <c r="TYF1343" s="1"/>
      <c r="TYG1343" s="1"/>
      <c r="TYH1343" s="1"/>
      <c r="TYI1343" s="1"/>
      <c r="TYJ1343" s="1"/>
      <c r="TYK1343" s="1"/>
      <c r="TYL1343" s="1"/>
      <c r="TYM1343" s="1"/>
      <c r="TYN1343" s="1"/>
      <c r="TYO1343" s="1"/>
      <c r="TYP1343" s="1"/>
      <c r="TYQ1343" s="1"/>
      <c r="TYR1343" s="1"/>
      <c r="TYS1343" s="1"/>
      <c r="TYT1343" s="1"/>
      <c r="TYU1343" s="1"/>
      <c r="TYV1343" s="1"/>
      <c r="TYW1343" s="1"/>
      <c r="TYX1343" s="1"/>
      <c r="TYY1343" s="1"/>
      <c r="TYZ1343" s="1"/>
      <c r="TZA1343" s="1"/>
      <c r="TZB1343" s="1"/>
      <c r="TZC1343" s="1"/>
      <c r="TZD1343" s="1"/>
      <c r="TZE1343" s="1"/>
      <c r="TZF1343" s="1"/>
      <c r="TZG1343" s="1"/>
      <c r="TZH1343" s="1"/>
      <c r="TZI1343" s="1"/>
      <c r="TZJ1343" s="1"/>
      <c r="TZK1343" s="1"/>
      <c r="TZL1343" s="1"/>
      <c r="TZM1343" s="1"/>
      <c r="TZN1343" s="1"/>
      <c r="TZO1343" s="1"/>
      <c r="TZP1343" s="1"/>
      <c r="TZQ1343" s="1"/>
      <c r="TZR1343" s="1"/>
      <c r="TZS1343" s="1"/>
      <c r="TZT1343" s="1"/>
      <c r="TZU1343" s="1"/>
      <c r="TZV1343" s="1"/>
      <c r="TZW1343" s="1"/>
      <c r="TZX1343" s="1"/>
      <c r="TZY1343" s="1"/>
      <c r="TZZ1343" s="1"/>
      <c r="UAA1343" s="1"/>
      <c r="UAB1343" s="1"/>
      <c r="UAC1343" s="1"/>
      <c r="UAD1343" s="1"/>
      <c r="UAE1343" s="1"/>
      <c r="UAF1343" s="1"/>
      <c r="UAG1343" s="1"/>
      <c r="UAH1343" s="1"/>
      <c r="UAI1343" s="1"/>
      <c r="UAJ1343" s="1"/>
      <c r="UAK1343" s="1"/>
      <c r="UAL1343" s="1"/>
      <c r="UAM1343" s="1"/>
      <c r="UAN1343" s="1"/>
      <c r="UAO1343" s="1"/>
      <c r="UAP1343" s="1"/>
      <c r="UAQ1343" s="1"/>
      <c r="UAR1343" s="1"/>
      <c r="UAS1343" s="1"/>
      <c r="UAT1343" s="1"/>
      <c r="UAU1343" s="1"/>
      <c r="UAV1343" s="1"/>
      <c r="UAW1343" s="1"/>
      <c r="UAX1343" s="1"/>
      <c r="UAY1343" s="1"/>
      <c r="UAZ1343" s="1"/>
      <c r="UBA1343" s="1"/>
      <c r="UBB1343" s="1"/>
      <c r="UBC1343" s="1"/>
      <c r="UBD1343" s="1"/>
      <c r="UBE1343" s="1"/>
      <c r="UBF1343" s="1"/>
      <c r="UBG1343" s="1"/>
      <c r="UBH1343" s="1"/>
      <c r="UBI1343" s="1"/>
      <c r="UBJ1343" s="1"/>
      <c r="UBK1343" s="1"/>
      <c r="UBL1343" s="1"/>
      <c r="UBM1343" s="1"/>
      <c r="UBN1343" s="1"/>
      <c r="UBO1343" s="1"/>
      <c r="UBP1343" s="1"/>
      <c r="UBQ1343" s="1"/>
      <c r="UBR1343" s="1"/>
      <c r="UBS1343" s="1"/>
      <c r="UBT1343" s="1"/>
      <c r="UBU1343" s="1"/>
      <c r="UBV1343" s="1"/>
      <c r="UBW1343" s="1"/>
      <c r="UBX1343" s="1"/>
      <c r="UBY1343" s="1"/>
      <c r="UBZ1343" s="1"/>
      <c r="UCA1343" s="1"/>
      <c r="UCB1343" s="1"/>
      <c r="UCC1343" s="1"/>
      <c r="UCD1343" s="1"/>
      <c r="UCE1343" s="1"/>
      <c r="UCF1343" s="1"/>
      <c r="UCG1343" s="1"/>
      <c r="UCH1343" s="1"/>
      <c r="UCI1343" s="1"/>
      <c r="UCJ1343" s="1"/>
      <c r="UCK1343" s="1"/>
      <c r="UCL1343" s="1"/>
      <c r="UCM1343" s="1"/>
      <c r="UCN1343" s="1"/>
      <c r="UCO1343" s="1"/>
      <c r="UCP1343" s="1"/>
      <c r="UCQ1343" s="1"/>
      <c r="UCR1343" s="1"/>
      <c r="UCS1343" s="1"/>
      <c r="UCT1343" s="1"/>
      <c r="UCU1343" s="1"/>
      <c r="UCV1343" s="1"/>
      <c r="UCW1343" s="1"/>
      <c r="UCX1343" s="1"/>
      <c r="UCY1343" s="1"/>
      <c r="UCZ1343" s="1"/>
      <c r="UDA1343" s="1"/>
      <c r="UDB1343" s="1"/>
      <c r="UDC1343" s="1"/>
      <c r="UDD1343" s="1"/>
      <c r="UDE1343" s="1"/>
      <c r="UDF1343" s="1"/>
      <c r="UDG1343" s="1"/>
      <c r="UDH1343" s="1"/>
      <c r="UDI1343" s="1"/>
      <c r="UDJ1343" s="1"/>
      <c r="UDK1343" s="1"/>
      <c r="UDL1343" s="1"/>
      <c r="UDM1343" s="1"/>
      <c r="UDN1343" s="1"/>
      <c r="UDO1343" s="1"/>
      <c r="UDP1343" s="1"/>
      <c r="UDQ1343" s="1"/>
      <c r="UDR1343" s="1"/>
      <c r="UDS1343" s="1"/>
      <c r="UDT1343" s="1"/>
      <c r="UDU1343" s="1"/>
      <c r="UDV1343" s="1"/>
      <c r="UDW1343" s="1"/>
      <c r="UDX1343" s="1"/>
      <c r="UDY1343" s="1"/>
      <c r="UDZ1343" s="1"/>
      <c r="UEA1343" s="1"/>
      <c r="UEB1343" s="1"/>
      <c r="UEC1343" s="1"/>
      <c r="UED1343" s="1"/>
      <c r="UEE1343" s="1"/>
      <c r="UEF1343" s="1"/>
      <c r="UEG1343" s="1"/>
      <c r="UEH1343" s="1"/>
      <c r="UEI1343" s="1"/>
      <c r="UEJ1343" s="1"/>
      <c r="UEK1343" s="1"/>
      <c r="UEL1343" s="1"/>
      <c r="UEM1343" s="1"/>
      <c r="UEN1343" s="1"/>
      <c r="UEO1343" s="1"/>
      <c r="UEP1343" s="1"/>
      <c r="UEQ1343" s="1"/>
      <c r="UER1343" s="1"/>
      <c r="UES1343" s="1"/>
      <c r="UET1343" s="1"/>
      <c r="UEU1343" s="1"/>
      <c r="UEV1343" s="1"/>
      <c r="UEW1343" s="1"/>
      <c r="UEX1343" s="1"/>
      <c r="UEY1343" s="1"/>
      <c r="UEZ1343" s="1"/>
      <c r="UFA1343" s="1"/>
      <c r="UFB1343" s="1"/>
      <c r="UFC1343" s="1"/>
      <c r="UFD1343" s="1"/>
      <c r="UFE1343" s="1"/>
      <c r="UFF1343" s="1"/>
      <c r="UFG1343" s="1"/>
      <c r="UFH1343" s="1"/>
      <c r="UFI1343" s="1"/>
      <c r="UFJ1343" s="1"/>
      <c r="UFK1343" s="1"/>
      <c r="UFL1343" s="1"/>
      <c r="UFM1343" s="1"/>
      <c r="UFN1343" s="1"/>
      <c r="UFO1343" s="1"/>
      <c r="UFP1343" s="1"/>
      <c r="UFQ1343" s="1"/>
      <c r="UFR1343" s="1"/>
      <c r="UFS1343" s="1"/>
      <c r="UFT1343" s="1"/>
      <c r="UFU1343" s="1"/>
      <c r="UFV1343" s="1"/>
      <c r="UFW1343" s="1"/>
      <c r="UFX1343" s="1"/>
      <c r="UFY1343" s="1"/>
      <c r="UFZ1343" s="1"/>
      <c r="UGA1343" s="1"/>
      <c r="UGB1343" s="1"/>
      <c r="UGC1343" s="1"/>
      <c r="UGD1343" s="1"/>
      <c r="UGE1343" s="1"/>
      <c r="UGF1343" s="1"/>
      <c r="UGG1343" s="1"/>
      <c r="UGH1343" s="1"/>
      <c r="UGI1343" s="1"/>
      <c r="UGJ1343" s="1"/>
      <c r="UGK1343" s="1"/>
      <c r="UGL1343" s="1"/>
      <c r="UGM1343" s="1"/>
      <c r="UGN1343" s="1"/>
      <c r="UGO1343" s="1"/>
      <c r="UGP1343" s="1"/>
      <c r="UGQ1343" s="1"/>
      <c r="UGR1343" s="1"/>
      <c r="UGS1343" s="1"/>
      <c r="UGT1343" s="1"/>
      <c r="UGU1343" s="1"/>
      <c r="UGV1343" s="1"/>
      <c r="UGW1343" s="1"/>
      <c r="UGX1343" s="1"/>
      <c r="UGY1343" s="1"/>
      <c r="UGZ1343" s="1"/>
      <c r="UHA1343" s="1"/>
      <c r="UHB1343" s="1"/>
      <c r="UHC1343" s="1"/>
      <c r="UHD1343" s="1"/>
      <c r="UHE1343" s="1"/>
      <c r="UHF1343" s="1"/>
      <c r="UHG1343" s="1"/>
      <c r="UHH1343" s="1"/>
      <c r="UHI1343" s="1"/>
      <c r="UHJ1343" s="1"/>
      <c r="UHK1343" s="1"/>
      <c r="UHL1343" s="1"/>
      <c r="UHM1343" s="1"/>
      <c r="UHN1343" s="1"/>
      <c r="UHO1343" s="1"/>
      <c r="UHP1343" s="1"/>
      <c r="UHQ1343" s="1"/>
      <c r="UHR1343" s="1"/>
      <c r="UHS1343" s="1"/>
      <c r="UHT1343" s="1"/>
      <c r="UHU1343" s="1"/>
      <c r="UHV1343" s="1"/>
      <c r="UHW1343" s="1"/>
      <c r="UHX1343" s="1"/>
      <c r="UHY1343" s="1"/>
      <c r="UHZ1343" s="1"/>
      <c r="UIA1343" s="1"/>
      <c r="UIB1343" s="1"/>
      <c r="UIC1343" s="1"/>
      <c r="UID1343" s="1"/>
      <c r="UIE1343" s="1"/>
      <c r="UIF1343" s="1"/>
      <c r="UIG1343" s="1"/>
      <c r="UIH1343" s="1"/>
      <c r="UII1343" s="1"/>
      <c r="UIJ1343" s="1"/>
      <c r="UIK1343" s="1"/>
      <c r="UIL1343" s="1"/>
      <c r="UIM1343" s="1"/>
      <c r="UIN1343" s="1"/>
      <c r="UIO1343" s="1"/>
      <c r="UIP1343" s="1"/>
      <c r="UIQ1343" s="1"/>
      <c r="UIR1343" s="1"/>
      <c r="UIS1343" s="1"/>
      <c r="UIT1343" s="1"/>
      <c r="UIU1343" s="1"/>
      <c r="UIV1343" s="1"/>
      <c r="UIW1343" s="1"/>
      <c r="UIX1343" s="1"/>
      <c r="UIY1343" s="1"/>
      <c r="UIZ1343" s="1"/>
      <c r="UJA1343" s="1"/>
      <c r="UJB1343" s="1"/>
      <c r="UJC1343" s="1"/>
      <c r="UJD1343" s="1"/>
      <c r="UJE1343" s="1"/>
      <c r="UJF1343" s="1"/>
      <c r="UJG1343" s="1"/>
      <c r="UJH1343" s="1"/>
      <c r="UJI1343" s="1"/>
      <c r="UJJ1343" s="1"/>
      <c r="UJK1343" s="1"/>
      <c r="UJL1343" s="1"/>
      <c r="UJM1343" s="1"/>
      <c r="UJN1343" s="1"/>
      <c r="UJO1343" s="1"/>
      <c r="UJP1343" s="1"/>
      <c r="UJQ1343" s="1"/>
      <c r="UJR1343" s="1"/>
      <c r="UJS1343" s="1"/>
      <c r="UJT1343" s="1"/>
      <c r="UJU1343" s="1"/>
      <c r="UJV1343" s="1"/>
      <c r="UJW1343" s="1"/>
      <c r="UJX1343" s="1"/>
      <c r="UJY1343" s="1"/>
      <c r="UJZ1343" s="1"/>
      <c r="UKA1343" s="1"/>
      <c r="UKB1343" s="1"/>
      <c r="UKC1343" s="1"/>
      <c r="UKD1343" s="1"/>
      <c r="UKE1343" s="1"/>
      <c r="UKF1343" s="1"/>
      <c r="UKG1343" s="1"/>
      <c r="UKH1343" s="1"/>
      <c r="UKI1343" s="1"/>
      <c r="UKJ1343" s="1"/>
      <c r="UKK1343" s="1"/>
      <c r="UKL1343" s="1"/>
      <c r="UKM1343" s="1"/>
      <c r="UKN1343" s="1"/>
      <c r="UKO1343" s="1"/>
      <c r="UKP1343" s="1"/>
      <c r="UKQ1343" s="1"/>
      <c r="UKR1343" s="1"/>
      <c r="UKS1343" s="1"/>
      <c r="UKT1343" s="1"/>
      <c r="UKU1343" s="1"/>
      <c r="UKV1343" s="1"/>
      <c r="UKW1343" s="1"/>
      <c r="UKX1343" s="1"/>
      <c r="UKY1343" s="1"/>
      <c r="UKZ1343" s="1"/>
      <c r="ULA1343" s="1"/>
      <c r="ULB1343" s="1"/>
      <c r="ULC1343" s="1"/>
      <c r="ULD1343" s="1"/>
      <c r="ULE1343" s="1"/>
      <c r="ULF1343" s="1"/>
      <c r="ULG1343" s="1"/>
      <c r="ULH1343" s="1"/>
      <c r="ULI1343" s="1"/>
      <c r="ULJ1343" s="1"/>
      <c r="ULK1343" s="1"/>
      <c r="ULL1343" s="1"/>
      <c r="ULM1343" s="1"/>
      <c r="ULN1343" s="1"/>
      <c r="ULO1343" s="1"/>
      <c r="ULP1343" s="1"/>
      <c r="ULQ1343" s="1"/>
      <c r="ULR1343" s="1"/>
      <c r="ULS1343" s="1"/>
      <c r="ULT1343" s="1"/>
      <c r="ULU1343" s="1"/>
      <c r="ULV1343" s="1"/>
      <c r="ULW1343" s="1"/>
      <c r="ULX1343" s="1"/>
      <c r="ULY1343" s="1"/>
      <c r="ULZ1343" s="1"/>
      <c r="UMA1343" s="1"/>
      <c r="UMB1343" s="1"/>
      <c r="UMC1343" s="1"/>
      <c r="UMD1343" s="1"/>
      <c r="UME1343" s="1"/>
      <c r="UMF1343" s="1"/>
      <c r="UMG1343" s="1"/>
      <c r="UMH1343" s="1"/>
      <c r="UMI1343" s="1"/>
      <c r="UMJ1343" s="1"/>
      <c r="UMK1343" s="1"/>
      <c r="UML1343" s="1"/>
      <c r="UMM1343" s="1"/>
      <c r="UMN1343" s="1"/>
      <c r="UMO1343" s="1"/>
      <c r="UMP1343" s="1"/>
      <c r="UMQ1343" s="1"/>
      <c r="UMR1343" s="1"/>
      <c r="UMS1343" s="1"/>
      <c r="UMT1343" s="1"/>
      <c r="UMU1343" s="1"/>
      <c r="UMV1343" s="1"/>
      <c r="UMW1343" s="1"/>
      <c r="UMX1343" s="1"/>
      <c r="UMY1343" s="1"/>
      <c r="UMZ1343" s="1"/>
      <c r="UNA1343" s="1"/>
      <c r="UNB1343" s="1"/>
      <c r="UNC1343" s="1"/>
      <c r="UND1343" s="1"/>
      <c r="UNE1343" s="1"/>
      <c r="UNF1343" s="1"/>
      <c r="UNG1343" s="1"/>
      <c r="UNH1343" s="1"/>
      <c r="UNI1343" s="1"/>
      <c r="UNJ1343" s="1"/>
      <c r="UNK1343" s="1"/>
      <c r="UNL1343" s="1"/>
      <c r="UNM1343" s="1"/>
      <c r="UNN1343" s="1"/>
      <c r="UNO1343" s="1"/>
      <c r="UNP1343" s="1"/>
      <c r="UNQ1343" s="1"/>
      <c r="UNR1343" s="1"/>
      <c r="UNS1343" s="1"/>
      <c r="UNT1343" s="1"/>
      <c r="UNU1343" s="1"/>
      <c r="UNV1343" s="1"/>
      <c r="UNW1343" s="1"/>
      <c r="UNX1343" s="1"/>
      <c r="UNY1343" s="1"/>
      <c r="UNZ1343" s="1"/>
      <c r="UOA1343" s="1"/>
      <c r="UOB1343" s="1"/>
      <c r="UOC1343" s="1"/>
      <c r="UOD1343" s="1"/>
      <c r="UOE1343" s="1"/>
      <c r="UOF1343" s="1"/>
      <c r="UOG1343" s="1"/>
      <c r="UOH1343" s="1"/>
      <c r="UOI1343" s="1"/>
      <c r="UOJ1343" s="1"/>
      <c r="UOK1343" s="1"/>
      <c r="UOL1343" s="1"/>
      <c r="UOM1343" s="1"/>
      <c r="UON1343" s="1"/>
      <c r="UOO1343" s="1"/>
      <c r="UOP1343" s="1"/>
      <c r="UOQ1343" s="1"/>
      <c r="UOR1343" s="1"/>
      <c r="UOS1343" s="1"/>
      <c r="UOT1343" s="1"/>
      <c r="UOU1343" s="1"/>
      <c r="UOV1343" s="1"/>
      <c r="UOW1343" s="1"/>
      <c r="UOX1343" s="1"/>
      <c r="UOY1343" s="1"/>
      <c r="UOZ1343" s="1"/>
      <c r="UPA1343" s="1"/>
      <c r="UPB1343" s="1"/>
      <c r="UPC1343" s="1"/>
      <c r="UPD1343" s="1"/>
      <c r="UPE1343" s="1"/>
      <c r="UPF1343" s="1"/>
      <c r="UPG1343" s="1"/>
      <c r="UPH1343" s="1"/>
      <c r="UPI1343" s="1"/>
      <c r="UPJ1343" s="1"/>
      <c r="UPK1343" s="1"/>
      <c r="UPL1343" s="1"/>
      <c r="UPM1343" s="1"/>
      <c r="UPN1343" s="1"/>
      <c r="UPO1343" s="1"/>
      <c r="UPP1343" s="1"/>
      <c r="UPQ1343" s="1"/>
      <c r="UPR1343" s="1"/>
      <c r="UPS1343" s="1"/>
      <c r="UPT1343" s="1"/>
      <c r="UPU1343" s="1"/>
      <c r="UPV1343" s="1"/>
      <c r="UPW1343" s="1"/>
      <c r="UPX1343" s="1"/>
      <c r="UPY1343" s="1"/>
      <c r="UPZ1343" s="1"/>
      <c r="UQA1343" s="1"/>
      <c r="UQB1343" s="1"/>
      <c r="UQC1343" s="1"/>
      <c r="UQD1343" s="1"/>
      <c r="UQE1343" s="1"/>
      <c r="UQF1343" s="1"/>
      <c r="UQG1343" s="1"/>
      <c r="UQH1343" s="1"/>
      <c r="UQI1343" s="1"/>
      <c r="UQJ1343" s="1"/>
      <c r="UQK1343" s="1"/>
      <c r="UQL1343" s="1"/>
      <c r="UQM1343" s="1"/>
      <c r="UQN1343" s="1"/>
      <c r="UQO1343" s="1"/>
      <c r="UQP1343" s="1"/>
      <c r="UQQ1343" s="1"/>
      <c r="UQR1343" s="1"/>
      <c r="UQS1343" s="1"/>
      <c r="UQT1343" s="1"/>
      <c r="UQU1343" s="1"/>
      <c r="UQV1343" s="1"/>
      <c r="UQW1343" s="1"/>
      <c r="UQX1343" s="1"/>
      <c r="UQY1343" s="1"/>
      <c r="UQZ1343" s="1"/>
      <c r="URA1343" s="1"/>
      <c r="URB1343" s="1"/>
      <c r="URC1343" s="1"/>
      <c r="URD1343" s="1"/>
      <c r="URE1343" s="1"/>
      <c r="URF1343" s="1"/>
      <c r="URG1343" s="1"/>
      <c r="URH1343" s="1"/>
      <c r="URI1343" s="1"/>
      <c r="URJ1343" s="1"/>
      <c r="URK1343" s="1"/>
      <c r="URL1343" s="1"/>
      <c r="URM1343" s="1"/>
      <c r="URN1343" s="1"/>
      <c r="URO1343" s="1"/>
      <c r="URP1343" s="1"/>
      <c r="URQ1343" s="1"/>
      <c r="URR1343" s="1"/>
      <c r="URS1343" s="1"/>
      <c r="URT1343" s="1"/>
      <c r="URU1343" s="1"/>
      <c r="URV1343" s="1"/>
      <c r="URW1343" s="1"/>
      <c r="URX1343" s="1"/>
      <c r="URY1343" s="1"/>
      <c r="URZ1343" s="1"/>
      <c r="USA1343" s="1"/>
      <c r="USB1343" s="1"/>
      <c r="USC1343" s="1"/>
      <c r="USD1343" s="1"/>
      <c r="USE1343" s="1"/>
      <c r="USF1343" s="1"/>
      <c r="USG1343" s="1"/>
      <c r="USH1343" s="1"/>
      <c r="USI1343" s="1"/>
      <c r="USJ1343" s="1"/>
      <c r="USK1343" s="1"/>
      <c r="USL1343" s="1"/>
      <c r="USM1343" s="1"/>
      <c r="USN1343" s="1"/>
      <c r="USO1343" s="1"/>
      <c r="USP1343" s="1"/>
      <c r="USQ1343" s="1"/>
      <c r="USR1343" s="1"/>
      <c r="USS1343" s="1"/>
      <c r="UST1343" s="1"/>
      <c r="USU1343" s="1"/>
      <c r="USV1343" s="1"/>
      <c r="USW1343" s="1"/>
      <c r="USX1343" s="1"/>
      <c r="USY1343" s="1"/>
      <c r="USZ1343" s="1"/>
      <c r="UTA1343" s="1"/>
      <c r="UTB1343" s="1"/>
      <c r="UTC1343" s="1"/>
      <c r="UTD1343" s="1"/>
      <c r="UTE1343" s="1"/>
      <c r="UTF1343" s="1"/>
      <c r="UTG1343" s="1"/>
      <c r="UTH1343" s="1"/>
      <c r="UTI1343" s="1"/>
      <c r="UTJ1343" s="1"/>
      <c r="UTK1343" s="1"/>
      <c r="UTL1343" s="1"/>
      <c r="UTM1343" s="1"/>
      <c r="UTN1343" s="1"/>
      <c r="UTO1343" s="1"/>
      <c r="UTP1343" s="1"/>
      <c r="UTQ1343" s="1"/>
      <c r="UTR1343" s="1"/>
      <c r="UTS1343" s="1"/>
      <c r="UTT1343" s="1"/>
      <c r="UTU1343" s="1"/>
      <c r="UTV1343" s="1"/>
      <c r="UTW1343" s="1"/>
      <c r="UTX1343" s="1"/>
      <c r="UTY1343" s="1"/>
      <c r="UTZ1343" s="1"/>
      <c r="UUA1343" s="1"/>
      <c r="UUB1343" s="1"/>
      <c r="UUC1343" s="1"/>
      <c r="UUD1343" s="1"/>
      <c r="UUE1343" s="1"/>
      <c r="UUF1343" s="1"/>
      <c r="UUG1343" s="1"/>
      <c r="UUH1343" s="1"/>
      <c r="UUI1343" s="1"/>
      <c r="UUJ1343" s="1"/>
      <c r="UUK1343" s="1"/>
      <c r="UUL1343" s="1"/>
      <c r="UUM1343" s="1"/>
      <c r="UUN1343" s="1"/>
      <c r="UUO1343" s="1"/>
      <c r="UUP1343" s="1"/>
      <c r="UUQ1343" s="1"/>
      <c r="UUR1343" s="1"/>
      <c r="UUS1343" s="1"/>
      <c r="UUT1343" s="1"/>
      <c r="UUU1343" s="1"/>
      <c r="UUV1343" s="1"/>
      <c r="UUW1343" s="1"/>
      <c r="UUX1343" s="1"/>
      <c r="UUY1343" s="1"/>
      <c r="UUZ1343" s="1"/>
      <c r="UVA1343" s="1"/>
      <c r="UVB1343" s="1"/>
      <c r="UVC1343" s="1"/>
      <c r="UVD1343" s="1"/>
      <c r="UVE1343" s="1"/>
      <c r="UVF1343" s="1"/>
      <c r="UVG1343" s="1"/>
      <c r="UVH1343" s="1"/>
      <c r="UVI1343" s="1"/>
      <c r="UVJ1343" s="1"/>
      <c r="UVK1343" s="1"/>
      <c r="UVL1343" s="1"/>
      <c r="UVM1343" s="1"/>
      <c r="UVN1343" s="1"/>
      <c r="UVO1343" s="1"/>
      <c r="UVP1343" s="1"/>
      <c r="UVQ1343" s="1"/>
      <c r="UVR1343" s="1"/>
      <c r="UVS1343" s="1"/>
      <c r="UVT1343" s="1"/>
      <c r="UVU1343" s="1"/>
      <c r="UVV1343" s="1"/>
      <c r="UVW1343" s="1"/>
      <c r="UVX1343" s="1"/>
      <c r="UVY1343" s="1"/>
      <c r="UVZ1343" s="1"/>
      <c r="UWA1343" s="1"/>
      <c r="UWB1343" s="1"/>
      <c r="UWC1343" s="1"/>
      <c r="UWD1343" s="1"/>
      <c r="UWE1343" s="1"/>
      <c r="UWF1343" s="1"/>
      <c r="UWG1343" s="1"/>
      <c r="UWH1343" s="1"/>
      <c r="UWI1343" s="1"/>
      <c r="UWJ1343" s="1"/>
      <c r="UWK1343" s="1"/>
      <c r="UWL1343" s="1"/>
      <c r="UWM1343" s="1"/>
      <c r="UWN1343" s="1"/>
      <c r="UWO1343" s="1"/>
      <c r="UWP1343" s="1"/>
      <c r="UWQ1343" s="1"/>
      <c r="UWR1343" s="1"/>
      <c r="UWS1343" s="1"/>
      <c r="UWT1343" s="1"/>
      <c r="UWU1343" s="1"/>
      <c r="UWV1343" s="1"/>
      <c r="UWW1343" s="1"/>
      <c r="UWX1343" s="1"/>
      <c r="UWY1343" s="1"/>
      <c r="UWZ1343" s="1"/>
      <c r="UXA1343" s="1"/>
      <c r="UXB1343" s="1"/>
      <c r="UXC1343" s="1"/>
      <c r="UXD1343" s="1"/>
      <c r="UXE1343" s="1"/>
      <c r="UXF1343" s="1"/>
      <c r="UXG1343" s="1"/>
      <c r="UXH1343" s="1"/>
      <c r="UXI1343" s="1"/>
      <c r="UXJ1343" s="1"/>
      <c r="UXK1343" s="1"/>
      <c r="UXL1343" s="1"/>
      <c r="UXM1343" s="1"/>
      <c r="UXN1343" s="1"/>
      <c r="UXO1343" s="1"/>
      <c r="UXP1343" s="1"/>
      <c r="UXQ1343" s="1"/>
      <c r="UXR1343" s="1"/>
      <c r="UXS1343" s="1"/>
      <c r="UXT1343" s="1"/>
      <c r="UXU1343" s="1"/>
      <c r="UXV1343" s="1"/>
      <c r="UXW1343" s="1"/>
      <c r="UXX1343" s="1"/>
      <c r="UXY1343" s="1"/>
      <c r="UXZ1343" s="1"/>
      <c r="UYA1343" s="1"/>
      <c r="UYB1343" s="1"/>
      <c r="UYC1343" s="1"/>
      <c r="UYD1343" s="1"/>
      <c r="UYE1343" s="1"/>
      <c r="UYF1343" s="1"/>
      <c r="UYG1343" s="1"/>
      <c r="UYH1343" s="1"/>
      <c r="UYI1343" s="1"/>
      <c r="UYJ1343" s="1"/>
      <c r="UYK1343" s="1"/>
      <c r="UYL1343" s="1"/>
      <c r="UYM1343" s="1"/>
      <c r="UYN1343" s="1"/>
      <c r="UYO1343" s="1"/>
      <c r="UYP1343" s="1"/>
      <c r="UYQ1343" s="1"/>
      <c r="UYR1343" s="1"/>
      <c r="UYS1343" s="1"/>
      <c r="UYT1343" s="1"/>
      <c r="UYU1343" s="1"/>
      <c r="UYV1343" s="1"/>
      <c r="UYW1343" s="1"/>
      <c r="UYX1343" s="1"/>
      <c r="UYY1343" s="1"/>
      <c r="UYZ1343" s="1"/>
      <c r="UZA1343" s="1"/>
      <c r="UZB1343" s="1"/>
      <c r="UZC1343" s="1"/>
      <c r="UZD1343" s="1"/>
      <c r="UZE1343" s="1"/>
      <c r="UZF1343" s="1"/>
      <c r="UZG1343" s="1"/>
      <c r="UZH1343" s="1"/>
      <c r="UZI1343" s="1"/>
      <c r="UZJ1343" s="1"/>
      <c r="UZK1343" s="1"/>
      <c r="UZL1343" s="1"/>
      <c r="UZM1343" s="1"/>
      <c r="UZN1343" s="1"/>
      <c r="UZO1343" s="1"/>
      <c r="UZP1343" s="1"/>
      <c r="UZQ1343" s="1"/>
      <c r="UZR1343" s="1"/>
      <c r="UZS1343" s="1"/>
      <c r="UZT1343" s="1"/>
      <c r="UZU1343" s="1"/>
      <c r="UZV1343" s="1"/>
      <c r="UZW1343" s="1"/>
      <c r="UZX1343" s="1"/>
      <c r="UZY1343" s="1"/>
      <c r="UZZ1343" s="1"/>
      <c r="VAA1343" s="1"/>
      <c r="VAB1343" s="1"/>
      <c r="VAC1343" s="1"/>
      <c r="VAD1343" s="1"/>
      <c r="VAE1343" s="1"/>
      <c r="VAF1343" s="1"/>
      <c r="VAG1343" s="1"/>
      <c r="VAH1343" s="1"/>
      <c r="VAI1343" s="1"/>
      <c r="VAJ1343" s="1"/>
      <c r="VAK1343" s="1"/>
      <c r="VAL1343" s="1"/>
      <c r="VAM1343" s="1"/>
      <c r="VAN1343" s="1"/>
      <c r="VAO1343" s="1"/>
      <c r="VAP1343" s="1"/>
      <c r="VAQ1343" s="1"/>
      <c r="VAR1343" s="1"/>
      <c r="VAS1343" s="1"/>
      <c r="VAT1343" s="1"/>
      <c r="VAU1343" s="1"/>
      <c r="VAV1343" s="1"/>
      <c r="VAW1343" s="1"/>
      <c r="VAX1343" s="1"/>
      <c r="VAY1343" s="1"/>
      <c r="VAZ1343" s="1"/>
      <c r="VBA1343" s="1"/>
      <c r="VBB1343" s="1"/>
      <c r="VBC1343" s="1"/>
      <c r="VBD1343" s="1"/>
      <c r="VBE1343" s="1"/>
      <c r="VBF1343" s="1"/>
      <c r="VBG1343" s="1"/>
      <c r="VBH1343" s="1"/>
      <c r="VBI1343" s="1"/>
      <c r="VBJ1343" s="1"/>
      <c r="VBK1343" s="1"/>
      <c r="VBL1343" s="1"/>
      <c r="VBM1343" s="1"/>
      <c r="VBN1343" s="1"/>
      <c r="VBO1343" s="1"/>
      <c r="VBP1343" s="1"/>
      <c r="VBQ1343" s="1"/>
      <c r="VBR1343" s="1"/>
      <c r="VBS1343" s="1"/>
      <c r="VBT1343" s="1"/>
      <c r="VBU1343" s="1"/>
      <c r="VBV1343" s="1"/>
      <c r="VBW1343" s="1"/>
      <c r="VBX1343" s="1"/>
      <c r="VBY1343" s="1"/>
      <c r="VBZ1343" s="1"/>
      <c r="VCA1343" s="1"/>
      <c r="VCB1343" s="1"/>
      <c r="VCC1343" s="1"/>
      <c r="VCD1343" s="1"/>
      <c r="VCE1343" s="1"/>
      <c r="VCF1343" s="1"/>
      <c r="VCG1343" s="1"/>
      <c r="VCH1343" s="1"/>
      <c r="VCI1343" s="1"/>
      <c r="VCJ1343" s="1"/>
      <c r="VCK1343" s="1"/>
      <c r="VCL1343" s="1"/>
      <c r="VCM1343" s="1"/>
      <c r="VCN1343" s="1"/>
      <c r="VCO1343" s="1"/>
      <c r="VCP1343" s="1"/>
      <c r="VCQ1343" s="1"/>
      <c r="VCR1343" s="1"/>
      <c r="VCS1343" s="1"/>
      <c r="VCT1343" s="1"/>
      <c r="VCU1343" s="1"/>
      <c r="VCV1343" s="1"/>
      <c r="VCW1343" s="1"/>
      <c r="VCX1343" s="1"/>
      <c r="VCY1343" s="1"/>
      <c r="VCZ1343" s="1"/>
      <c r="VDA1343" s="1"/>
      <c r="VDB1343" s="1"/>
      <c r="VDC1343" s="1"/>
      <c r="VDD1343" s="1"/>
      <c r="VDE1343" s="1"/>
      <c r="VDF1343" s="1"/>
      <c r="VDG1343" s="1"/>
      <c r="VDH1343" s="1"/>
      <c r="VDI1343" s="1"/>
      <c r="VDJ1343" s="1"/>
      <c r="VDK1343" s="1"/>
      <c r="VDL1343" s="1"/>
      <c r="VDM1343" s="1"/>
      <c r="VDN1343" s="1"/>
      <c r="VDO1343" s="1"/>
      <c r="VDP1343" s="1"/>
      <c r="VDQ1343" s="1"/>
      <c r="VDR1343" s="1"/>
      <c r="VDS1343" s="1"/>
      <c r="VDT1343" s="1"/>
      <c r="VDU1343" s="1"/>
      <c r="VDV1343" s="1"/>
      <c r="VDW1343" s="1"/>
      <c r="VDX1343" s="1"/>
      <c r="VDY1343" s="1"/>
      <c r="VDZ1343" s="1"/>
      <c r="VEA1343" s="1"/>
      <c r="VEB1343" s="1"/>
      <c r="VEC1343" s="1"/>
      <c r="VED1343" s="1"/>
      <c r="VEE1343" s="1"/>
      <c r="VEF1343" s="1"/>
      <c r="VEG1343" s="1"/>
      <c r="VEH1343" s="1"/>
      <c r="VEI1343" s="1"/>
      <c r="VEJ1343" s="1"/>
      <c r="VEK1343" s="1"/>
      <c r="VEL1343" s="1"/>
      <c r="VEM1343" s="1"/>
      <c r="VEN1343" s="1"/>
      <c r="VEO1343" s="1"/>
      <c r="VEP1343" s="1"/>
      <c r="VEQ1343" s="1"/>
      <c r="VER1343" s="1"/>
      <c r="VES1343" s="1"/>
      <c r="VET1343" s="1"/>
      <c r="VEU1343" s="1"/>
      <c r="VEV1343" s="1"/>
      <c r="VEW1343" s="1"/>
      <c r="VEX1343" s="1"/>
      <c r="VEY1343" s="1"/>
      <c r="VEZ1343" s="1"/>
      <c r="VFA1343" s="1"/>
      <c r="VFB1343" s="1"/>
      <c r="VFC1343" s="1"/>
      <c r="VFD1343" s="1"/>
      <c r="VFE1343" s="1"/>
      <c r="VFF1343" s="1"/>
      <c r="VFG1343" s="1"/>
      <c r="VFH1343" s="1"/>
      <c r="VFI1343" s="1"/>
      <c r="VFJ1343" s="1"/>
      <c r="VFK1343" s="1"/>
      <c r="VFL1343" s="1"/>
      <c r="VFM1343" s="1"/>
      <c r="VFN1343" s="1"/>
      <c r="VFO1343" s="1"/>
      <c r="VFP1343" s="1"/>
      <c r="VFQ1343" s="1"/>
      <c r="VFR1343" s="1"/>
      <c r="VFS1343" s="1"/>
      <c r="VFT1343" s="1"/>
      <c r="VFU1343" s="1"/>
      <c r="VFV1343" s="1"/>
      <c r="VFW1343" s="1"/>
      <c r="VFX1343" s="1"/>
      <c r="VFY1343" s="1"/>
      <c r="VFZ1343" s="1"/>
      <c r="VGA1343" s="1"/>
      <c r="VGB1343" s="1"/>
      <c r="VGC1343" s="1"/>
      <c r="VGD1343" s="1"/>
      <c r="VGE1343" s="1"/>
      <c r="VGF1343" s="1"/>
      <c r="VGG1343" s="1"/>
      <c r="VGH1343" s="1"/>
      <c r="VGI1343" s="1"/>
      <c r="VGJ1343" s="1"/>
      <c r="VGK1343" s="1"/>
      <c r="VGL1343" s="1"/>
      <c r="VGM1343" s="1"/>
      <c r="VGN1343" s="1"/>
      <c r="VGO1343" s="1"/>
      <c r="VGP1343" s="1"/>
      <c r="VGQ1343" s="1"/>
      <c r="VGR1343" s="1"/>
      <c r="VGS1343" s="1"/>
      <c r="VGT1343" s="1"/>
      <c r="VGU1343" s="1"/>
      <c r="VGV1343" s="1"/>
      <c r="VGW1343" s="1"/>
      <c r="VGX1343" s="1"/>
      <c r="VGY1343" s="1"/>
      <c r="VGZ1343" s="1"/>
      <c r="VHA1343" s="1"/>
      <c r="VHB1343" s="1"/>
      <c r="VHC1343" s="1"/>
      <c r="VHD1343" s="1"/>
      <c r="VHE1343" s="1"/>
      <c r="VHF1343" s="1"/>
      <c r="VHG1343" s="1"/>
      <c r="VHH1343" s="1"/>
      <c r="VHI1343" s="1"/>
      <c r="VHJ1343" s="1"/>
      <c r="VHK1343" s="1"/>
      <c r="VHL1343" s="1"/>
      <c r="VHM1343" s="1"/>
      <c r="VHN1343" s="1"/>
      <c r="VHO1343" s="1"/>
      <c r="VHP1343" s="1"/>
      <c r="VHQ1343" s="1"/>
      <c r="VHR1343" s="1"/>
      <c r="VHS1343" s="1"/>
      <c r="VHT1343" s="1"/>
      <c r="VHU1343" s="1"/>
      <c r="VHV1343" s="1"/>
      <c r="VHW1343" s="1"/>
      <c r="VHX1343" s="1"/>
      <c r="VHY1343" s="1"/>
      <c r="VHZ1343" s="1"/>
      <c r="VIA1343" s="1"/>
      <c r="VIB1343" s="1"/>
      <c r="VIC1343" s="1"/>
      <c r="VID1343" s="1"/>
      <c r="VIE1343" s="1"/>
      <c r="VIF1343" s="1"/>
      <c r="VIG1343" s="1"/>
      <c r="VIH1343" s="1"/>
      <c r="VII1343" s="1"/>
      <c r="VIJ1343" s="1"/>
      <c r="VIK1343" s="1"/>
      <c r="VIL1343" s="1"/>
      <c r="VIM1343" s="1"/>
      <c r="VIN1343" s="1"/>
      <c r="VIO1343" s="1"/>
      <c r="VIP1343" s="1"/>
      <c r="VIQ1343" s="1"/>
      <c r="VIR1343" s="1"/>
      <c r="VIS1343" s="1"/>
      <c r="VIT1343" s="1"/>
      <c r="VIU1343" s="1"/>
      <c r="VIV1343" s="1"/>
      <c r="VIW1343" s="1"/>
      <c r="VIX1343" s="1"/>
      <c r="VIY1343" s="1"/>
      <c r="VIZ1343" s="1"/>
      <c r="VJA1343" s="1"/>
      <c r="VJB1343" s="1"/>
      <c r="VJC1343" s="1"/>
      <c r="VJD1343" s="1"/>
      <c r="VJE1343" s="1"/>
      <c r="VJF1343" s="1"/>
      <c r="VJG1343" s="1"/>
      <c r="VJH1343" s="1"/>
      <c r="VJI1343" s="1"/>
      <c r="VJJ1343" s="1"/>
      <c r="VJK1343" s="1"/>
      <c r="VJL1343" s="1"/>
      <c r="VJM1343" s="1"/>
      <c r="VJN1343" s="1"/>
      <c r="VJO1343" s="1"/>
      <c r="VJP1343" s="1"/>
      <c r="VJQ1343" s="1"/>
      <c r="VJR1343" s="1"/>
      <c r="VJS1343" s="1"/>
      <c r="VJT1343" s="1"/>
      <c r="VJU1343" s="1"/>
      <c r="VJV1343" s="1"/>
      <c r="VJW1343" s="1"/>
      <c r="VJX1343" s="1"/>
      <c r="VJY1343" s="1"/>
      <c r="VJZ1343" s="1"/>
      <c r="VKA1343" s="1"/>
      <c r="VKB1343" s="1"/>
      <c r="VKC1343" s="1"/>
      <c r="VKD1343" s="1"/>
      <c r="VKE1343" s="1"/>
      <c r="VKF1343" s="1"/>
      <c r="VKG1343" s="1"/>
      <c r="VKH1343" s="1"/>
      <c r="VKI1343" s="1"/>
      <c r="VKJ1343" s="1"/>
      <c r="VKK1343" s="1"/>
      <c r="VKL1343" s="1"/>
      <c r="VKM1343" s="1"/>
      <c r="VKN1343" s="1"/>
      <c r="VKO1343" s="1"/>
      <c r="VKP1343" s="1"/>
      <c r="VKQ1343" s="1"/>
      <c r="VKR1343" s="1"/>
      <c r="VKS1343" s="1"/>
      <c r="VKT1343" s="1"/>
      <c r="VKU1343" s="1"/>
      <c r="VKV1343" s="1"/>
      <c r="VKW1343" s="1"/>
      <c r="VKX1343" s="1"/>
      <c r="VKY1343" s="1"/>
      <c r="VKZ1343" s="1"/>
      <c r="VLA1343" s="1"/>
      <c r="VLB1343" s="1"/>
      <c r="VLC1343" s="1"/>
      <c r="VLD1343" s="1"/>
      <c r="VLE1343" s="1"/>
      <c r="VLF1343" s="1"/>
      <c r="VLG1343" s="1"/>
      <c r="VLH1343" s="1"/>
      <c r="VLI1343" s="1"/>
      <c r="VLJ1343" s="1"/>
      <c r="VLK1343" s="1"/>
      <c r="VLL1343" s="1"/>
      <c r="VLM1343" s="1"/>
      <c r="VLN1343" s="1"/>
      <c r="VLO1343" s="1"/>
      <c r="VLP1343" s="1"/>
      <c r="VLQ1343" s="1"/>
      <c r="VLR1343" s="1"/>
      <c r="VLS1343" s="1"/>
      <c r="VLT1343" s="1"/>
      <c r="VLU1343" s="1"/>
      <c r="VLV1343" s="1"/>
      <c r="VLW1343" s="1"/>
      <c r="VLX1343" s="1"/>
      <c r="VLY1343" s="1"/>
      <c r="VLZ1343" s="1"/>
      <c r="VMA1343" s="1"/>
      <c r="VMB1343" s="1"/>
      <c r="VMC1343" s="1"/>
      <c r="VMD1343" s="1"/>
      <c r="VME1343" s="1"/>
      <c r="VMF1343" s="1"/>
      <c r="VMG1343" s="1"/>
      <c r="VMH1343" s="1"/>
      <c r="VMI1343" s="1"/>
      <c r="VMJ1343" s="1"/>
      <c r="VMK1343" s="1"/>
      <c r="VML1343" s="1"/>
      <c r="VMM1343" s="1"/>
      <c r="VMN1343" s="1"/>
      <c r="VMO1343" s="1"/>
      <c r="VMP1343" s="1"/>
      <c r="VMQ1343" s="1"/>
      <c r="VMR1343" s="1"/>
      <c r="VMS1343" s="1"/>
      <c r="VMT1343" s="1"/>
      <c r="VMU1343" s="1"/>
      <c r="VMV1343" s="1"/>
      <c r="VMW1343" s="1"/>
      <c r="VMX1343" s="1"/>
      <c r="VMY1343" s="1"/>
      <c r="VMZ1343" s="1"/>
      <c r="VNA1343" s="1"/>
      <c r="VNB1343" s="1"/>
      <c r="VNC1343" s="1"/>
      <c r="VND1343" s="1"/>
      <c r="VNE1343" s="1"/>
      <c r="VNF1343" s="1"/>
      <c r="VNG1343" s="1"/>
      <c r="VNH1343" s="1"/>
      <c r="VNI1343" s="1"/>
      <c r="VNJ1343" s="1"/>
      <c r="VNK1343" s="1"/>
      <c r="VNL1343" s="1"/>
      <c r="VNM1343" s="1"/>
      <c r="VNN1343" s="1"/>
      <c r="VNO1343" s="1"/>
      <c r="VNP1343" s="1"/>
      <c r="VNQ1343" s="1"/>
      <c r="VNR1343" s="1"/>
      <c r="VNS1343" s="1"/>
      <c r="VNT1343" s="1"/>
      <c r="VNU1343" s="1"/>
      <c r="VNV1343" s="1"/>
      <c r="VNW1343" s="1"/>
      <c r="VNX1343" s="1"/>
      <c r="VNY1343" s="1"/>
      <c r="VNZ1343" s="1"/>
      <c r="VOA1343" s="1"/>
      <c r="VOB1343" s="1"/>
      <c r="VOC1343" s="1"/>
      <c r="VOD1343" s="1"/>
      <c r="VOE1343" s="1"/>
      <c r="VOF1343" s="1"/>
      <c r="VOG1343" s="1"/>
      <c r="VOH1343" s="1"/>
      <c r="VOI1343" s="1"/>
      <c r="VOJ1343" s="1"/>
      <c r="VOK1343" s="1"/>
      <c r="VOL1343" s="1"/>
      <c r="VOM1343" s="1"/>
      <c r="VON1343" s="1"/>
      <c r="VOO1343" s="1"/>
      <c r="VOP1343" s="1"/>
      <c r="VOQ1343" s="1"/>
      <c r="VOR1343" s="1"/>
      <c r="VOS1343" s="1"/>
      <c r="VOT1343" s="1"/>
      <c r="VOU1343" s="1"/>
      <c r="VOV1343" s="1"/>
      <c r="VOW1343" s="1"/>
      <c r="VOX1343" s="1"/>
      <c r="VOY1343" s="1"/>
      <c r="VOZ1343" s="1"/>
      <c r="VPA1343" s="1"/>
      <c r="VPB1343" s="1"/>
      <c r="VPC1343" s="1"/>
      <c r="VPD1343" s="1"/>
      <c r="VPE1343" s="1"/>
      <c r="VPF1343" s="1"/>
      <c r="VPG1343" s="1"/>
      <c r="VPH1343" s="1"/>
      <c r="VPI1343" s="1"/>
      <c r="VPJ1343" s="1"/>
      <c r="VPK1343" s="1"/>
      <c r="VPL1343" s="1"/>
      <c r="VPM1343" s="1"/>
      <c r="VPN1343" s="1"/>
      <c r="VPO1343" s="1"/>
      <c r="VPP1343" s="1"/>
      <c r="VPQ1343" s="1"/>
      <c r="VPR1343" s="1"/>
      <c r="VPS1343" s="1"/>
      <c r="VPT1343" s="1"/>
      <c r="VPU1343" s="1"/>
      <c r="VPV1343" s="1"/>
      <c r="VPW1343" s="1"/>
      <c r="VPX1343" s="1"/>
      <c r="VPY1343" s="1"/>
      <c r="VPZ1343" s="1"/>
      <c r="VQA1343" s="1"/>
      <c r="VQB1343" s="1"/>
      <c r="VQC1343" s="1"/>
      <c r="VQD1343" s="1"/>
      <c r="VQE1343" s="1"/>
      <c r="VQF1343" s="1"/>
      <c r="VQG1343" s="1"/>
      <c r="VQH1343" s="1"/>
      <c r="VQI1343" s="1"/>
      <c r="VQJ1343" s="1"/>
      <c r="VQK1343" s="1"/>
      <c r="VQL1343" s="1"/>
      <c r="VQM1343" s="1"/>
      <c r="VQN1343" s="1"/>
      <c r="VQO1343" s="1"/>
      <c r="VQP1343" s="1"/>
      <c r="VQQ1343" s="1"/>
      <c r="VQR1343" s="1"/>
      <c r="VQS1343" s="1"/>
      <c r="VQT1343" s="1"/>
      <c r="VQU1343" s="1"/>
      <c r="VQV1343" s="1"/>
      <c r="VQW1343" s="1"/>
      <c r="VQX1343" s="1"/>
      <c r="VQY1343" s="1"/>
      <c r="VQZ1343" s="1"/>
      <c r="VRA1343" s="1"/>
      <c r="VRB1343" s="1"/>
      <c r="VRC1343" s="1"/>
      <c r="VRD1343" s="1"/>
      <c r="VRE1343" s="1"/>
      <c r="VRF1343" s="1"/>
      <c r="VRG1343" s="1"/>
      <c r="VRH1343" s="1"/>
      <c r="VRI1343" s="1"/>
      <c r="VRJ1343" s="1"/>
      <c r="VRK1343" s="1"/>
      <c r="VRL1343" s="1"/>
      <c r="VRM1343" s="1"/>
      <c r="VRN1343" s="1"/>
      <c r="VRO1343" s="1"/>
      <c r="VRP1343" s="1"/>
      <c r="VRQ1343" s="1"/>
      <c r="VRR1343" s="1"/>
      <c r="VRS1343" s="1"/>
      <c r="VRT1343" s="1"/>
      <c r="VRU1343" s="1"/>
      <c r="VRV1343" s="1"/>
      <c r="VRW1343" s="1"/>
      <c r="VRX1343" s="1"/>
      <c r="VRY1343" s="1"/>
      <c r="VRZ1343" s="1"/>
      <c r="VSA1343" s="1"/>
      <c r="VSB1343" s="1"/>
      <c r="VSC1343" s="1"/>
      <c r="VSD1343" s="1"/>
      <c r="VSE1343" s="1"/>
      <c r="VSF1343" s="1"/>
      <c r="VSG1343" s="1"/>
      <c r="VSH1343" s="1"/>
      <c r="VSI1343" s="1"/>
      <c r="VSJ1343" s="1"/>
      <c r="VSK1343" s="1"/>
      <c r="VSL1343" s="1"/>
      <c r="VSM1343" s="1"/>
      <c r="VSN1343" s="1"/>
      <c r="VSO1343" s="1"/>
      <c r="VSP1343" s="1"/>
      <c r="VSQ1343" s="1"/>
      <c r="VSR1343" s="1"/>
      <c r="VSS1343" s="1"/>
      <c r="VST1343" s="1"/>
      <c r="VSU1343" s="1"/>
      <c r="VSV1343" s="1"/>
      <c r="VSW1343" s="1"/>
      <c r="VSX1343" s="1"/>
      <c r="VSY1343" s="1"/>
      <c r="VSZ1343" s="1"/>
      <c r="VTA1343" s="1"/>
      <c r="VTB1343" s="1"/>
      <c r="VTC1343" s="1"/>
      <c r="VTD1343" s="1"/>
      <c r="VTE1343" s="1"/>
      <c r="VTF1343" s="1"/>
      <c r="VTG1343" s="1"/>
      <c r="VTH1343" s="1"/>
      <c r="VTI1343" s="1"/>
      <c r="VTJ1343" s="1"/>
      <c r="VTK1343" s="1"/>
      <c r="VTL1343" s="1"/>
      <c r="VTM1343" s="1"/>
      <c r="VTN1343" s="1"/>
      <c r="VTO1343" s="1"/>
      <c r="VTP1343" s="1"/>
      <c r="VTQ1343" s="1"/>
      <c r="VTR1343" s="1"/>
      <c r="VTS1343" s="1"/>
      <c r="VTT1343" s="1"/>
      <c r="VTU1343" s="1"/>
      <c r="VTV1343" s="1"/>
      <c r="VTW1343" s="1"/>
      <c r="VTX1343" s="1"/>
      <c r="VTY1343" s="1"/>
      <c r="VTZ1343" s="1"/>
      <c r="VUA1343" s="1"/>
      <c r="VUB1343" s="1"/>
      <c r="VUC1343" s="1"/>
      <c r="VUD1343" s="1"/>
      <c r="VUE1343" s="1"/>
      <c r="VUF1343" s="1"/>
      <c r="VUG1343" s="1"/>
      <c r="VUH1343" s="1"/>
      <c r="VUI1343" s="1"/>
      <c r="VUJ1343" s="1"/>
      <c r="VUK1343" s="1"/>
      <c r="VUL1343" s="1"/>
      <c r="VUM1343" s="1"/>
      <c r="VUN1343" s="1"/>
      <c r="VUO1343" s="1"/>
      <c r="VUP1343" s="1"/>
      <c r="VUQ1343" s="1"/>
      <c r="VUR1343" s="1"/>
      <c r="VUS1343" s="1"/>
      <c r="VUT1343" s="1"/>
      <c r="VUU1343" s="1"/>
      <c r="VUV1343" s="1"/>
      <c r="VUW1343" s="1"/>
      <c r="VUX1343" s="1"/>
      <c r="VUY1343" s="1"/>
      <c r="VUZ1343" s="1"/>
      <c r="VVA1343" s="1"/>
      <c r="VVB1343" s="1"/>
      <c r="VVC1343" s="1"/>
      <c r="VVD1343" s="1"/>
      <c r="VVE1343" s="1"/>
      <c r="VVF1343" s="1"/>
      <c r="VVG1343" s="1"/>
      <c r="VVH1343" s="1"/>
      <c r="VVI1343" s="1"/>
      <c r="VVJ1343" s="1"/>
      <c r="VVK1343" s="1"/>
      <c r="VVL1343" s="1"/>
      <c r="VVM1343" s="1"/>
      <c r="VVN1343" s="1"/>
      <c r="VVO1343" s="1"/>
      <c r="VVP1343" s="1"/>
      <c r="VVQ1343" s="1"/>
      <c r="VVR1343" s="1"/>
      <c r="VVS1343" s="1"/>
      <c r="VVT1343" s="1"/>
      <c r="VVU1343" s="1"/>
      <c r="VVV1343" s="1"/>
      <c r="VVW1343" s="1"/>
      <c r="VVX1343" s="1"/>
      <c r="VVY1343" s="1"/>
      <c r="VVZ1343" s="1"/>
      <c r="VWA1343" s="1"/>
      <c r="VWB1343" s="1"/>
      <c r="VWC1343" s="1"/>
      <c r="VWD1343" s="1"/>
      <c r="VWE1343" s="1"/>
      <c r="VWF1343" s="1"/>
      <c r="VWG1343" s="1"/>
      <c r="VWH1343" s="1"/>
      <c r="VWI1343" s="1"/>
      <c r="VWJ1343" s="1"/>
      <c r="VWK1343" s="1"/>
      <c r="VWL1343" s="1"/>
      <c r="VWM1343" s="1"/>
      <c r="VWN1343" s="1"/>
      <c r="VWO1343" s="1"/>
      <c r="VWP1343" s="1"/>
      <c r="VWQ1343" s="1"/>
      <c r="VWR1343" s="1"/>
      <c r="VWS1343" s="1"/>
      <c r="VWT1343" s="1"/>
      <c r="VWU1343" s="1"/>
      <c r="VWV1343" s="1"/>
      <c r="VWW1343" s="1"/>
      <c r="VWX1343" s="1"/>
      <c r="VWY1343" s="1"/>
      <c r="VWZ1343" s="1"/>
      <c r="VXA1343" s="1"/>
      <c r="VXB1343" s="1"/>
      <c r="VXC1343" s="1"/>
      <c r="VXD1343" s="1"/>
      <c r="VXE1343" s="1"/>
      <c r="VXF1343" s="1"/>
      <c r="VXG1343" s="1"/>
      <c r="VXH1343" s="1"/>
      <c r="VXI1343" s="1"/>
      <c r="VXJ1343" s="1"/>
      <c r="VXK1343" s="1"/>
      <c r="VXL1343" s="1"/>
      <c r="VXM1343" s="1"/>
      <c r="VXN1343" s="1"/>
      <c r="VXO1343" s="1"/>
      <c r="VXP1343" s="1"/>
      <c r="VXQ1343" s="1"/>
      <c r="VXR1343" s="1"/>
      <c r="VXS1343" s="1"/>
      <c r="VXT1343" s="1"/>
      <c r="VXU1343" s="1"/>
      <c r="VXV1343" s="1"/>
      <c r="VXW1343" s="1"/>
      <c r="VXX1343" s="1"/>
      <c r="VXY1343" s="1"/>
      <c r="VXZ1343" s="1"/>
      <c r="VYA1343" s="1"/>
      <c r="VYB1343" s="1"/>
      <c r="VYC1343" s="1"/>
      <c r="VYD1343" s="1"/>
      <c r="VYE1343" s="1"/>
      <c r="VYF1343" s="1"/>
      <c r="VYG1343" s="1"/>
      <c r="VYH1343" s="1"/>
      <c r="VYI1343" s="1"/>
      <c r="VYJ1343" s="1"/>
      <c r="VYK1343" s="1"/>
      <c r="VYL1343" s="1"/>
      <c r="VYM1343" s="1"/>
      <c r="VYN1343" s="1"/>
      <c r="VYO1343" s="1"/>
      <c r="VYP1343" s="1"/>
      <c r="VYQ1343" s="1"/>
      <c r="VYR1343" s="1"/>
      <c r="VYS1343" s="1"/>
      <c r="VYT1343" s="1"/>
      <c r="VYU1343" s="1"/>
      <c r="VYV1343" s="1"/>
      <c r="VYW1343" s="1"/>
      <c r="VYX1343" s="1"/>
      <c r="VYY1343" s="1"/>
      <c r="VYZ1343" s="1"/>
      <c r="VZA1343" s="1"/>
      <c r="VZB1343" s="1"/>
      <c r="VZC1343" s="1"/>
      <c r="VZD1343" s="1"/>
      <c r="VZE1343" s="1"/>
      <c r="VZF1343" s="1"/>
      <c r="VZG1343" s="1"/>
      <c r="VZH1343" s="1"/>
      <c r="VZI1343" s="1"/>
      <c r="VZJ1343" s="1"/>
      <c r="VZK1343" s="1"/>
      <c r="VZL1343" s="1"/>
      <c r="VZM1343" s="1"/>
      <c r="VZN1343" s="1"/>
      <c r="VZO1343" s="1"/>
      <c r="VZP1343" s="1"/>
      <c r="VZQ1343" s="1"/>
      <c r="VZR1343" s="1"/>
      <c r="VZS1343" s="1"/>
      <c r="VZT1343" s="1"/>
      <c r="VZU1343" s="1"/>
      <c r="VZV1343" s="1"/>
      <c r="VZW1343" s="1"/>
      <c r="VZX1343" s="1"/>
      <c r="VZY1343" s="1"/>
      <c r="VZZ1343" s="1"/>
      <c r="WAA1343" s="1"/>
      <c r="WAB1343" s="1"/>
      <c r="WAC1343" s="1"/>
      <c r="WAD1343" s="1"/>
      <c r="WAE1343" s="1"/>
      <c r="WAF1343" s="1"/>
      <c r="WAG1343" s="1"/>
      <c r="WAH1343" s="1"/>
      <c r="WAI1343" s="1"/>
      <c r="WAJ1343" s="1"/>
      <c r="WAK1343" s="1"/>
      <c r="WAL1343" s="1"/>
      <c r="WAM1343" s="1"/>
      <c r="WAN1343" s="1"/>
      <c r="WAO1343" s="1"/>
      <c r="WAP1343" s="1"/>
      <c r="WAQ1343" s="1"/>
      <c r="WAR1343" s="1"/>
      <c r="WAS1343" s="1"/>
      <c r="WAT1343" s="1"/>
      <c r="WAU1343" s="1"/>
      <c r="WAV1343" s="1"/>
      <c r="WAW1343" s="1"/>
      <c r="WAX1343" s="1"/>
      <c r="WAY1343" s="1"/>
      <c r="WAZ1343" s="1"/>
      <c r="WBA1343" s="1"/>
      <c r="WBB1343" s="1"/>
      <c r="WBC1343" s="1"/>
      <c r="WBD1343" s="1"/>
      <c r="WBE1343" s="1"/>
      <c r="WBF1343" s="1"/>
      <c r="WBG1343" s="1"/>
      <c r="WBH1343" s="1"/>
      <c r="WBI1343" s="1"/>
      <c r="WBJ1343" s="1"/>
      <c r="WBK1343" s="1"/>
      <c r="WBL1343" s="1"/>
      <c r="WBM1343" s="1"/>
      <c r="WBN1343" s="1"/>
      <c r="WBO1343" s="1"/>
      <c r="WBP1343" s="1"/>
      <c r="WBQ1343" s="1"/>
      <c r="WBR1343" s="1"/>
      <c r="WBS1343" s="1"/>
      <c r="WBT1343" s="1"/>
      <c r="WBU1343" s="1"/>
      <c r="WBV1343" s="1"/>
      <c r="WBW1343" s="1"/>
      <c r="WBX1343" s="1"/>
      <c r="WBY1343" s="1"/>
      <c r="WBZ1343" s="1"/>
      <c r="WCA1343" s="1"/>
      <c r="WCB1343" s="1"/>
      <c r="WCC1343" s="1"/>
      <c r="WCD1343" s="1"/>
      <c r="WCE1343" s="1"/>
      <c r="WCF1343" s="1"/>
      <c r="WCG1343" s="1"/>
      <c r="WCH1343" s="1"/>
      <c r="WCI1343" s="1"/>
      <c r="WCJ1343" s="1"/>
      <c r="WCK1343" s="1"/>
      <c r="WCL1343" s="1"/>
      <c r="WCM1343" s="1"/>
      <c r="WCN1343" s="1"/>
      <c r="WCO1343" s="1"/>
      <c r="WCP1343" s="1"/>
      <c r="WCQ1343" s="1"/>
      <c r="WCR1343" s="1"/>
      <c r="WCS1343" s="1"/>
      <c r="WCT1343" s="1"/>
      <c r="WCU1343" s="1"/>
      <c r="WCV1343" s="1"/>
      <c r="WCW1343" s="1"/>
      <c r="WCX1343" s="1"/>
      <c r="WCY1343" s="1"/>
      <c r="WCZ1343" s="1"/>
      <c r="WDA1343" s="1"/>
      <c r="WDB1343" s="1"/>
      <c r="WDC1343" s="1"/>
      <c r="WDD1343" s="1"/>
      <c r="WDE1343" s="1"/>
      <c r="WDF1343" s="1"/>
      <c r="WDG1343" s="1"/>
      <c r="WDH1343" s="1"/>
      <c r="WDI1343" s="1"/>
      <c r="WDJ1343" s="1"/>
      <c r="WDK1343" s="1"/>
      <c r="WDL1343" s="1"/>
      <c r="WDM1343" s="1"/>
      <c r="WDN1343" s="1"/>
      <c r="WDO1343" s="1"/>
      <c r="WDP1343" s="1"/>
      <c r="WDQ1343" s="1"/>
      <c r="WDR1343" s="1"/>
      <c r="WDS1343" s="1"/>
      <c r="WDT1343" s="1"/>
      <c r="WDU1343" s="1"/>
      <c r="WDV1343" s="1"/>
      <c r="WDW1343" s="1"/>
      <c r="WDX1343" s="1"/>
      <c r="WDY1343" s="1"/>
      <c r="WDZ1343" s="1"/>
      <c r="WEA1343" s="1"/>
      <c r="WEB1343" s="1"/>
      <c r="WEC1343" s="1"/>
      <c r="WED1343" s="1"/>
      <c r="WEE1343" s="1"/>
      <c r="WEF1343" s="1"/>
      <c r="WEG1343" s="1"/>
      <c r="WEH1343" s="1"/>
      <c r="WEI1343" s="1"/>
      <c r="WEJ1343" s="1"/>
      <c r="WEK1343" s="1"/>
      <c r="WEL1343" s="1"/>
      <c r="WEM1343" s="1"/>
      <c r="WEN1343" s="1"/>
      <c r="WEO1343" s="1"/>
      <c r="WEP1343" s="1"/>
      <c r="WEQ1343" s="1"/>
      <c r="WER1343" s="1"/>
      <c r="WES1343" s="1"/>
      <c r="WET1343" s="1"/>
      <c r="WEU1343" s="1"/>
      <c r="WEV1343" s="1"/>
      <c r="WEW1343" s="1"/>
      <c r="WEX1343" s="1"/>
      <c r="WEY1343" s="1"/>
      <c r="WEZ1343" s="1"/>
      <c r="WFA1343" s="1"/>
      <c r="WFB1343" s="1"/>
      <c r="WFC1343" s="1"/>
      <c r="WFD1343" s="1"/>
      <c r="WFE1343" s="1"/>
      <c r="WFF1343" s="1"/>
      <c r="WFG1343" s="1"/>
      <c r="WFH1343" s="1"/>
      <c r="WFI1343" s="1"/>
      <c r="WFJ1343" s="1"/>
      <c r="WFK1343" s="1"/>
      <c r="WFL1343" s="1"/>
      <c r="WFM1343" s="1"/>
      <c r="WFN1343" s="1"/>
      <c r="WFO1343" s="1"/>
      <c r="WFP1343" s="1"/>
      <c r="WFQ1343" s="1"/>
      <c r="WFR1343" s="1"/>
      <c r="WFS1343" s="1"/>
      <c r="WFT1343" s="1"/>
      <c r="WFU1343" s="1"/>
      <c r="WFV1343" s="1"/>
      <c r="WFW1343" s="1"/>
      <c r="WFX1343" s="1"/>
      <c r="WFY1343" s="1"/>
      <c r="WFZ1343" s="1"/>
      <c r="WGA1343" s="1"/>
      <c r="WGB1343" s="1"/>
      <c r="WGC1343" s="1"/>
      <c r="WGD1343" s="1"/>
      <c r="WGE1343" s="1"/>
      <c r="WGF1343" s="1"/>
      <c r="WGG1343" s="1"/>
      <c r="WGH1343" s="1"/>
      <c r="WGI1343" s="1"/>
      <c r="WGJ1343" s="1"/>
      <c r="WGK1343" s="1"/>
      <c r="WGL1343" s="1"/>
      <c r="WGM1343" s="1"/>
      <c r="WGN1343" s="1"/>
      <c r="WGO1343" s="1"/>
      <c r="WGP1343" s="1"/>
      <c r="WGQ1343" s="1"/>
      <c r="WGR1343" s="1"/>
      <c r="WGS1343" s="1"/>
      <c r="WGT1343" s="1"/>
      <c r="WGU1343" s="1"/>
      <c r="WGV1343" s="1"/>
      <c r="WGW1343" s="1"/>
      <c r="WGX1343" s="1"/>
      <c r="WGY1343" s="1"/>
      <c r="WGZ1343" s="1"/>
      <c r="WHA1343" s="1"/>
      <c r="WHB1343" s="1"/>
      <c r="WHC1343" s="1"/>
      <c r="WHD1343" s="1"/>
      <c r="WHE1343" s="1"/>
      <c r="WHF1343" s="1"/>
      <c r="WHG1343" s="1"/>
      <c r="WHH1343" s="1"/>
      <c r="WHI1343" s="1"/>
      <c r="WHJ1343" s="1"/>
      <c r="WHK1343" s="1"/>
      <c r="WHL1343" s="1"/>
      <c r="WHM1343" s="1"/>
      <c r="WHN1343" s="1"/>
      <c r="WHO1343" s="1"/>
      <c r="WHP1343" s="1"/>
      <c r="WHQ1343" s="1"/>
      <c r="WHR1343" s="1"/>
      <c r="WHS1343" s="1"/>
      <c r="WHT1343" s="1"/>
      <c r="WHU1343" s="1"/>
      <c r="WHV1343" s="1"/>
      <c r="WHW1343" s="1"/>
      <c r="WHX1343" s="1"/>
      <c r="WHY1343" s="1"/>
      <c r="WHZ1343" s="1"/>
      <c r="WIA1343" s="1"/>
      <c r="WIB1343" s="1"/>
      <c r="WIC1343" s="1"/>
      <c r="WID1343" s="1"/>
      <c r="WIE1343" s="1"/>
      <c r="WIF1343" s="1"/>
      <c r="WIG1343" s="1"/>
      <c r="WIH1343" s="1"/>
      <c r="WII1343" s="1"/>
      <c r="WIJ1343" s="1"/>
      <c r="WIK1343" s="1"/>
      <c r="WIL1343" s="1"/>
      <c r="WIM1343" s="1"/>
      <c r="WIN1343" s="1"/>
      <c r="WIO1343" s="1"/>
      <c r="WIP1343" s="1"/>
      <c r="WIQ1343" s="1"/>
      <c r="WIR1343" s="1"/>
      <c r="WIS1343" s="1"/>
      <c r="WIT1343" s="1"/>
      <c r="WIU1343" s="1"/>
      <c r="WIV1343" s="1"/>
      <c r="WIW1343" s="1"/>
      <c r="WIX1343" s="1"/>
      <c r="WIY1343" s="1"/>
      <c r="WIZ1343" s="1"/>
      <c r="WJA1343" s="1"/>
      <c r="WJB1343" s="1"/>
      <c r="WJC1343" s="1"/>
      <c r="WJD1343" s="1"/>
      <c r="WJE1343" s="1"/>
      <c r="WJF1343" s="1"/>
      <c r="WJG1343" s="1"/>
      <c r="WJH1343" s="1"/>
      <c r="WJI1343" s="1"/>
      <c r="WJJ1343" s="1"/>
      <c r="WJK1343" s="1"/>
      <c r="WJL1343" s="1"/>
      <c r="WJM1343" s="1"/>
      <c r="WJN1343" s="1"/>
      <c r="WJO1343" s="1"/>
      <c r="WJP1343" s="1"/>
      <c r="WJQ1343" s="1"/>
      <c r="WJR1343" s="1"/>
      <c r="WJS1343" s="1"/>
      <c r="WJT1343" s="1"/>
      <c r="WJU1343" s="1"/>
      <c r="WJV1343" s="1"/>
      <c r="WJW1343" s="1"/>
      <c r="WJX1343" s="1"/>
      <c r="WJY1343" s="1"/>
      <c r="WJZ1343" s="1"/>
      <c r="WKA1343" s="1"/>
      <c r="WKB1343" s="1"/>
      <c r="WKC1343" s="1"/>
      <c r="WKD1343" s="1"/>
      <c r="WKE1343" s="1"/>
      <c r="WKF1343" s="1"/>
      <c r="WKG1343" s="1"/>
      <c r="WKH1343" s="1"/>
      <c r="WKI1343" s="1"/>
      <c r="WKJ1343" s="1"/>
      <c r="WKK1343" s="1"/>
      <c r="WKL1343" s="1"/>
      <c r="WKM1343" s="1"/>
      <c r="WKN1343" s="1"/>
      <c r="WKO1343" s="1"/>
      <c r="WKP1343" s="1"/>
      <c r="WKQ1343" s="1"/>
      <c r="WKR1343" s="1"/>
      <c r="WKS1343" s="1"/>
      <c r="WKT1343" s="1"/>
      <c r="WKU1343" s="1"/>
      <c r="WKV1343" s="1"/>
      <c r="WKW1343" s="1"/>
      <c r="WKX1343" s="1"/>
      <c r="WKY1343" s="1"/>
      <c r="WKZ1343" s="1"/>
      <c r="WLA1343" s="1"/>
      <c r="WLB1343" s="1"/>
      <c r="WLC1343" s="1"/>
      <c r="WLD1343" s="1"/>
      <c r="WLE1343" s="1"/>
      <c r="WLF1343" s="1"/>
      <c r="WLG1343" s="1"/>
      <c r="WLH1343" s="1"/>
      <c r="WLI1343" s="1"/>
      <c r="WLJ1343" s="1"/>
      <c r="WLK1343" s="1"/>
      <c r="WLL1343" s="1"/>
      <c r="WLM1343" s="1"/>
      <c r="WLN1343" s="1"/>
      <c r="WLO1343" s="1"/>
      <c r="WLP1343" s="1"/>
      <c r="WLQ1343" s="1"/>
      <c r="WLR1343" s="1"/>
      <c r="WLS1343" s="1"/>
      <c r="WLT1343" s="1"/>
      <c r="WLU1343" s="1"/>
      <c r="WLV1343" s="1"/>
      <c r="WLW1343" s="1"/>
      <c r="WLX1343" s="1"/>
      <c r="WLY1343" s="1"/>
      <c r="WLZ1343" s="1"/>
      <c r="WMA1343" s="1"/>
      <c r="WMB1343" s="1"/>
      <c r="WMC1343" s="1"/>
      <c r="WMD1343" s="1"/>
      <c r="WME1343" s="1"/>
      <c r="WMF1343" s="1"/>
      <c r="WMG1343" s="1"/>
      <c r="WMH1343" s="1"/>
      <c r="WMI1343" s="1"/>
      <c r="WMJ1343" s="1"/>
      <c r="WMK1343" s="1"/>
      <c r="WML1343" s="1"/>
      <c r="WMM1343" s="1"/>
      <c r="WMN1343" s="1"/>
      <c r="WMO1343" s="1"/>
      <c r="WMP1343" s="1"/>
      <c r="WMQ1343" s="1"/>
      <c r="WMR1343" s="1"/>
      <c r="WMS1343" s="1"/>
      <c r="WMT1343" s="1"/>
      <c r="WMU1343" s="1"/>
      <c r="WMV1343" s="1"/>
      <c r="WMW1343" s="1"/>
      <c r="WMX1343" s="1"/>
      <c r="WMY1343" s="1"/>
      <c r="WMZ1343" s="1"/>
      <c r="WNA1343" s="1"/>
      <c r="WNB1343" s="1"/>
      <c r="WNC1343" s="1"/>
      <c r="WND1343" s="1"/>
      <c r="WNE1343" s="1"/>
      <c r="WNF1343" s="1"/>
      <c r="WNG1343" s="1"/>
      <c r="WNH1343" s="1"/>
      <c r="WNI1343" s="1"/>
      <c r="WNJ1343" s="1"/>
      <c r="WNK1343" s="1"/>
      <c r="WNL1343" s="1"/>
      <c r="WNM1343" s="1"/>
      <c r="WNN1343" s="1"/>
      <c r="WNO1343" s="1"/>
      <c r="WNP1343" s="1"/>
      <c r="WNQ1343" s="1"/>
      <c r="WNR1343" s="1"/>
      <c r="WNS1343" s="1"/>
      <c r="WNT1343" s="1"/>
      <c r="WNU1343" s="1"/>
      <c r="WNV1343" s="1"/>
      <c r="WNW1343" s="1"/>
      <c r="WNX1343" s="1"/>
      <c r="WNY1343" s="1"/>
      <c r="WNZ1343" s="1"/>
      <c r="WOA1343" s="1"/>
      <c r="WOB1343" s="1"/>
      <c r="WOC1343" s="1"/>
      <c r="WOD1343" s="1"/>
      <c r="WOE1343" s="1"/>
      <c r="WOF1343" s="1"/>
      <c r="WOG1343" s="1"/>
      <c r="WOH1343" s="1"/>
      <c r="WOI1343" s="1"/>
      <c r="WOJ1343" s="1"/>
      <c r="WOK1343" s="1"/>
      <c r="WOL1343" s="1"/>
      <c r="WOM1343" s="1"/>
      <c r="WON1343" s="1"/>
      <c r="WOO1343" s="1"/>
      <c r="WOP1343" s="1"/>
      <c r="WOQ1343" s="1"/>
      <c r="WOR1343" s="1"/>
      <c r="WOS1343" s="1"/>
      <c r="WOT1343" s="1"/>
      <c r="WOU1343" s="1"/>
      <c r="WOV1343" s="1"/>
      <c r="WOW1343" s="1"/>
      <c r="WOX1343" s="1"/>
      <c r="WOY1343" s="1"/>
      <c r="WOZ1343" s="1"/>
      <c r="WPA1343" s="1"/>
      <c r="WPB1343" s="1"/>
      <c r="WPC1343" s="1"/>
      <c r="WPD1343" s="1"/>
      <c r="WPE1343" s="1"/>
      <c r="WPF1343" s="1"/>
      <c r="WPG1343" s="1"/>
      <c r="WPH1343" s="1"/>
      <c r="WPI1343" s="1"/>
      <c r="WPJ1343" s="1"/>
      <c r="WPK1343" s="1"/>
      <c r="WPL1343" s="1"/>
      <c r="WPM1343" s="1"/>
      <c r="WPN1343" s="1"/>
      <c r="WPO1343" s="1"/>
      <c r="WPP1343" s="1"/>
      <c r="WPQ1343" s="1"/>
      <c r="WPR1343" s="1"/>
      <c r="WPS1343" s="1"/>
      <c r="WPT1343" s="1"/>
      <c r="WPU1343" s="1"/>
      <c r="WPV1343" s="1"/>
      <c r="WPW1343" s="1"/>
      <c r="WPX1343" s="1"/>
      <c r="WPY1343" s="1"/>
      <c r="WPZ1343" s="1"/>
      <c r="WQA1343" s="1"/>
      <c r="WQB1343" s="1"/>
      <c r="WQC1343" s="1"/>
      <c r="WQD1343" s="1"/>
      <c r="WQE1343" s="1"/>
      <c r="WQF1343" s="1"/>
      <c r="WQG1343" s="1"/>
      <c r="WQH1343" s="1"/>
      <c r="WQI1343" s="1"/>
      <c r="WQJ1343" s="1"/>
      <c r="WQK1343" s="1"/>
      <c r="WQL1343" s="1"/>
      <c r="WQM1343" s="1"/>
      <c r="WQN1343" s="1"/>
      <c r="WQO1343" s="1"/>
      <c r="WQP1343" s="1"/>
      <c r="WQQ1343" s="1"/>
      <c r="WQR1343" s="1"/>
      <c r="WQS1343" s="1"/>
      <c r="WQT1343" s="1"/>
      <c r="WQU1343" s="1"/>
      <c r="WQV1343" s="1"/>
      <c r="WQW1343" s="1"/>
      <c r="WQX1343" s="1"/>
      <c r="WQY1343" s="1"/>
      <c r="WQZ1343" s="1"/>
      <c r="WRA1343" s="1"/>
      <c r="WRB1343" s="1"/>
      <c r="WRC1343" s="1"/>
      <c r="WRD1343" s="1"/>
      <c r="WRE1343" s="1"/>
      <c r="WRF1343" s="1"/>
      <c r="WRG1343" s="1"/>
      <c r="WRH1343" s="1"/>
      <c r="WRI1343" s="1"/>
      <c r="WRJ1343" s="1"/>
      <c r="WRK1343" s="1"/>
      <c r="WRL1343" s="1"/>
      <c r="WRM1343" s="1"/>
      <c r="WRN1343" s="1"/>
      <c r="WRO1343" s="1"/>
      <c r="WRP1343" s="1"/>
      <c r="WRQ1343" s="1"/>
      <c r="WRR1343" s="1"/>
      <c r="WRS1343" s="1"/>
      <c r="WRT1343" s="1"/>
      <c r="WRU1343" s="1"/>
      <c r="WRV1343" s="1"/>
      <c r="WRW1343" s="1"/>
      <c r="WRX1343" s="1"/>
      <c r="WRY1343" s="1"/>
      <c r="WRZ1343" s="1"/>
      <c r="WSA1343" s="1"/>
      <c r="WSB1343" s="1"/>
      <c r="WSC1343" s="1"/>
      <c r="WSD1343" s="1"/>
      <c r="WSE1343" s="1"/>
      <c r="WSF1343" s="1"/>
      <c r="WSG1343" s="1"/>
      <c r="WSH1343" s="1"/>
      <c r="WSI1343" s="1"/>
      <c r="WSJ1343" s="1"/>
      <c r="WSK1343" s="1"/>
      <c r="WSL1343" s="1"/>
      <c r="WSM1343" s="1"/>
      <c r="WSN1343" s="1"/>
      <c r="WSO1343" s="1"/>
      <c r="WSP1343" s="1"/>
      <c r="WSQ1343" s="1"/>
      <c r="WSR1343" s="1"/>
      <c r="WSS1343" s="1"/>
      <c r="WST1343" s="1"/>
      <c r="WSU1343" s="1"/>
      <c r="WSV1343" s="1"/>
      <c r="WSW1343" s="1"/>
      <c r="WSX1343" s="1"/>
      <c r="WSY1343" s="1"/>
      <c r="WSZ1343" s="1"/>
      <c r="WTA1343" s="1"/>
      <c r="WTB1343" s="1"/>
      <c r="WTC1343" s="1"/>
      <c r="WTD1343" s="1"/>
      <c r="WTE1343" s="1"/>
      <c r="WTF1343" s="1"/>
      <c r="WTG1343" s="1"/>
      <c r="WTH1343" s="1"/>
      <c r="WTI1343" s="1"/>
      <c r="WTJ1343" s="1"/>
      <c r="WTK1343" s="1"/>
      <c r="WTL1343" s="1"/>
      <c r="WTM1343" s="1"/>
      <c r="WTN1343" s="1"/>
      <c r="WTO1343" s="1"/>
      <c r="WTP1343" s="1"/>
      <c r="WTQ1343" s="1"/>
      <c r="WTR1343" s="1"/>
      <c r="WTS1343" s="1"/>
      <c r="WTT1343" s="1"/>
      <c r="WTU1343" s="1"/>
      <c r="WTV1343" s="1"/>
      <c r="WTW1343" s="1"/>
      <c r="WTX1343" s="1"/>
      <c r="WTY1343" s="1"/>
      <c r="WTZ1343" s="1"/>
      <c r="WUA1343" s="1"/>
      <c r="WUB1343" s="1"/>
      <c r="WUC1343" s="1"/>
      <c r="WUD1343" s="1"/>
      <c r="WUE1343" s="1"/>
      <c r="WUF1343" s="1"/>
      <c r="WUG1343" s="1"/>
      <c r="WUH1343" s="1"/>
      <c r="WUI1343" s="1"/>
      <c r="WUJ1343" s="1"/>
      <c r="WUK1343" s="1"/>
      <c r="WUL1343" s="1"/>
      <c r="WUM1343" s="1"/>
      <c r="WUN1343" s="1"/>
      <c r="WUO1343" s="1"/>
      <c r="WUP1343" s="1"/>
      <c r="WUQ1343" s="1"/>
      <c r="WUR1343" s="1"/>
      <c r="WUS1343" s="1"/>
      <c r="WUT1343" s="1"/>
      <c r="WUU1343" s="1"/>
      <c r="WUV1343" s="1"/>
      <c r="WUW1343" s="1"/>
      <c r="WUX1343" s="1"/>
      <c r="WUY1343" s="1"/>
      <c r="WUZ1343" s="1"/>
      <c r="WVA1343" s="1"/>
      <c r="WVB1343" s="1"/>
      <c r="WVC1343" s="1"/>
      <c r="WVD1343" s="1"/>
      <c r="WVE1343" s="1"/>
      <c r="WVF1343" s="1"/>
      <c r="WVG1343" s="1"/>
      <c r="WVH1343" s="1"/>
      <c r="WVI1343" s="1"/>
      <c r="WVJ1343" s="1"/>
      <c r="WVK1343" s="1"/>
      <c r="WVL1343" s="1"/>
      <c r="WVM1343" s="1"/>
      <c r="WVN1343" s="1"/>
      <c r="WVO1343" s="1"/>
      <c r="WVP1343" s="1"/>
      <c r="WVQ1343" s="1"/>
      <c r="WVR1343" s="1"/>
      <c r="WVS1343" s="1"/>
      <c r="WVT1343" s="1"/>
      <c r="WVU1343" s="1"/>
      <c r="WVV1343" s="1"/>
      <c r="WVW1343" s="1"/>
      <c r="WVX1343" s="1"/>
      <c r="WVY1343" s="1"/>
      <c r="WVZ1343" s="1"/>
      <c r="WWA1343" s="1"/>
      <c r="WWB1343" s="1"/>
      <c r="WWC1343" s="1"/>
      <c r="WWD1343" s="1"/>
      <c r="WWE1343" s="1"/>
      <c r="WWF1343" s="1"/>
      <c r="WWG1343" s="1"/>
      <c r="WWH1343" s="1"/>
      <c r="WWI1343" s="1"/>
      <c r="WWJ1343" s="1"/>
      <c r="WWK1343" s="1"/>
      <c r="WWL1343" s="1"/>
      <c r="WWM1343" s="1"/>
      <c r="WWN1343" s="1"/>
      <c r="WWO1343" s="1"/>
      <c r="WWP1343" s="1"/>
      <c r="WWQ1343" s="1"/>
      <c r="WWR1343" s="1"/>
      <c r="WWS1343" s="1"/>
      <c r="WWT1343" s="1"/>
      <c r="WWU1343" s="1"/>
      <c r="WWV1343" s="1"/>
      <c r="WWW1343" s="1"/>
      <c r="WWX1343" s="1"/>
      <c r="WWY1343" s="1"/>
      <c r="WWZ1343" s="1"/>
      <c r="WXA1343" s="1"/>
      <c r="WXB1343" s="1"/>
      <c r="WXC1343" s="1"/>
      <c r="WXD1343" s="1"/>
      <c r="WXE1343" s="1"/>
      <c r="WXF1343" s="1"/>
      <c r="WXG1343" s="1"/>
      <c r="WXH1343" s="1"/>
      <c r="WXI1343" s="1"/>
      <c r="WXJ1343" s="1"/>
      <c r="WXK1343" s="1"/>
      <c r="WXL1343" s="1"/>
      <c r="WXM1343" s="1"/>
      <c r="WXN1343" s="1"/>
      <c r="WXO1343" s="1"/>
      <c r="WXP1343" s="1"/>
      <c r="WXQ1343" s="1"/>
      <c r="WXR1343" s="1"/>
      <c r="WXS1343" s="1"/>
      <c r="WXT1343" s="1"/>
      <c r="WXU1343" s="1"/>
      <c r="WXV1343" s="1"/>
      <c r="WXW1343" s="1"/>
      <c r="WXX1343" s="1"/>
      <c r="WXY1343" s="1"/>
      <c r="WXZ1343" s="1"/>
      <c r="WYA1343" s="1"/>
      <c r="WYB1343" s="1"/>
      <c r="WYC1343" s="1"/>
      <c r="WYD1343" s="1"/>
      <c r="WYE1343" s="1"/>
      <c r="WYF1343" s="1"/>
      <c r="WYG1343" s="1"/>
      <c r="WYH1343" s="1"/>
      <c r="WYI1343" s="1"/>
      <c r="WYJ1343" s="1"/>
      <c r="WYK1343" s="1"/>
      <c r="WYL1343" s="1"/>
      <c r="WYM1343" s="1"/>
      <c r="WYN1343" s="1"/>
      <c r="WYO1343" s="1"/>
      <c r="WYP1343" s="1"/>
      <c r="WYQ1343" s="1"/>
      <c r="WYR1343" s="1"/>
      <c r="WYS1343" s="1"/>
      <c r="WYT1343" s="1"/>
      <c r="WYU1343" s="1"/>
      <c r="WYV1343" s="1"/>
      <c r="WYW1343" s="1"/>
      <c r="WYX1343" s="1"/>
      <c r="WYY1343" s="1"/>
      <c r="WYZ1343" s="1"/>
      <c r="WZA1343" s="1"/>
      <c r="WZB1343" s="1"/>
      <c r="WZC1343" s="1"/>
      <c r="WZD1343" s="1"/>
      <c r="WZE1343" s="1"/>
      <c r="WZF1343" s="1"/>
      <c r="WZG1343" s="1"/>
      <c r="WZH1343" s="1"/>
      <c r="WZI1343" s="1"/>
      <c r="WZJ1343" s="1"/>
      <c r="WZK1343" s="1"/>
      <c r="WZL1343" s="1"/>
      <c r="WZM1343" s="1"/>
      <c r="WZN1343" s="1"/>
      <c r="WZO1343" s="1"/>
      <c r="WZP1343" s="1"/>
      <c r="WZQ1343" s="1"/>
      <c r="WZR1343" s="1"/>
      <c r="WZS1343" s="1"/>
      <c r="WZT1343" s="1"/>
      <c r="WZU1343" s="1"/>
      <c r="WZV1343" s="1"/>
      <c r="WZW1343" s="1"/>
      <c r="WZX1343" s="1"/>
      <c r="WZY1343" s="1"/>
      <c r="WZZ1343" s="1"/>
      <c r="XAA1343" s="1"/>
      <c r="XAB1343" s="1"/>
      <c r="XAC1343" s="1"/>
      <c r="XAD1343" s="1"/>
      <c r="XAE1343" s="1"/>
      <c r="XAF1343" s="1"/>
      <c r="XAG1343" s="1"/>
      <c r="XAH1343" s="1"/>
      <c r="XAI1343" s="1"/>
      <c r="XAJ1343" s="1"/>
      <c r="XAK1343" s="1"/>
      <c r="XAL1343" s="1"/>
      <c r="XAM1343" s="1"/>
      <c r="XAN1343" s="1"/>
      <c r="XAO1343" s="1"/>
      <c r="XAP1343" s="1"/>
      <c r="XAQ1343" s="1"/>
      <c r="XAR1343" s="1"/>
      <c r="XAS1343" s="1"/>
      <c r="XAT1343" s="1"/>
      <c r="XAU1343" s="1"/>
      <c r="XAV1343" s="1"/>
      <c r="XAW1343" s="1"/>
      <c r="XAX1343" s="1"/>
      <c r="XAY1343" s="1"/>
      <c r="XAZ1343" s="1"/>
      <c r="XBA1343" s="1"/>
      <c r="XBB1343" s="1"/>
      <c r="XBC1343" s="1"/>
      <c r="XBD1343" s="1"/>
      <c r="XBE1343" s="1"/>
      <c r="XBF1343" s="1"/>
      <c r="XBG1343" s="1"/>
      <c r="XBH1343" s="1"/>
      <c r="XBI1343" s="1"/>
      <c r="XBJ1343" s="1"/>
      <c r="XBK1343" s="1"/>
      <c r="XBL1343" s="1"/>
      <c r="XBM1343" s="1"/>
      <c r="XBN1343" s="1"/>
      <c r="XBO1343" s="1"/>
      <c r="XBP1343" s="1"/>
      <c r="XBQ1343" s="1"/>
      <c r="XBR1343" s="1"/>
      <c r="XBS1343" s="1"/>
      <c r="XBT1343" s="1"/>
      <c r="XBU1343" s="1"/>
      <c r="XBV1343" s="1"/>
      <c r="XBW1343" s="1"/>
      <c r="XBX1343" s="1"/>
      <c r="XBY1343" s="1"/>
      <c r="XBZ1343" s="1"/>
      <c r="XCA1343" s="1"/>
      <c r="XCB1343" s="1"/>
      <c r="XCC1343" s="1"/>
      <c r="XCD1343" s="1"/>
      <c r="XCE1343" s="1"/>
      <c r="XCF1343" s="1"/>
      <c r="XCG1343" s="1"/>
      <c r="XCH1343" s="1"/>
      <c r="XCI1343" s="1"/>
      <c r="XCJ1343" s="1"/>
      <c r="XCK1343" s="1"/>
      <c r="XCL1343" s="1"/>
      <c r="XCM1343" s="1"/>
      <c r="XCN1343" s="1"/>
      <c r="XCO1343" s="1"/>
      <c r="XCP1343" s="1"/>
      <c r="XCQ1343" s="1"/>
      <c r="XCR1343" s="1"/>
      <c r="XCS1343" s="1"/>
      <c r="XCT1343" s="1"/>
      <c r="XCU1343" s="1"/>
      <c r="XCV1343" s="1"/>
      <c r="XCW1343" s="1"/>
      <c r="XCX1343" s="1"/>
      <c r="XCY1343" s="1"/>
      <c r="XCZ1343" s="1"/>
      <c r="XDA1343" s="1"/>
      <c r="XDB1343" s="1"/>
      <c r="XDC1343" s="1"/>
      <c r="XDD1343" s="1"/>
      <c r="XDE1343" s="1"/>
      <c r="XDF1343" s="1"/>
      <c r="XDG1343" s="1"/>
      <c r="XDH1343" s="1"/>
      <c r="XDI1343" s="1"/>
      <c r="XDJ1343" s="1"/>
      <c r="XDK1343" s="1"/>
      <c r="XDL1343" s="1"/>
      <c r="XDM1343" s="1"/>
      <c r="XDN1343" s="1"/>
      <c r="XDO1343" s="1"/>
      <c r="XDP1343" s="1"/>
      <c r="XDQ1343" s="1"/>
      <c r="XDR1343" s="1"/>
      <c r="XDS1343" s="1"/>
      <c r="XDT1343" s="1"/>
      <c r="XDU1343" s="1"/>
      <c r="XDV1343" s="1"/>
      <c r="XDW1343" s="1"/>
      <c r="XDX1343" s="1"/>
      <c r="XDY1343" s="1"/>
      <c r="XDZ1343" s="1"/>
      <c r="XEA1343" s="49"/>
      <c r="XEB1343" s="45"/>
      <c r="XEC1343" s="46"/>
      <c r="XED1343" s="55"/>
      <c r="XEE1343" s="49"/>
      <c r="XEF1343" s="45"/>
      <c r="XEG1343" s="46"/>
      <c r="XEH1343" s="55"/>
      <c r="XEI1343" s="49"/>
      <c r="XEJ1343" s="45"/>
      <c r="XEK1343" s="46"/>
      <c r="XEL1343" s="55"/>
    </row>
    <row r="1344" spans="1:16366" s="36" customFormat="1" ht="15.7" x14ac:dyDescent="0.25">
      <c r="A1344" s="10" t="s">
        <v>574</v>
      </c>
      <c r="B1344" s="151" t="s">
        <v>213</v>
      </c>
      <c r="C1344" s="172"/>
      <c r="D1344" s="76">
        <f t="shared" ref="D1344:E1344" si="373">D1345+D1348</f>
        <v>15150</v>
      </c>
      <c r="E1344" s="76">
        <f t="shared" si="373"/>
        <v>15150</v>
      </c>
    </row>
    <row r="1345" spans="1:5" s="36" customFormat="1" ht="15.7" x14ac:dyDescent="0.25">
      <c r="A1345" s="13" t="s">
        <v>61</v>
      </c>
      <c r="B1345" s="147" t="s">
        <v>572</v>
      </c>
      <c r="C1345" s="172"/>
      <c r="D1345" s="82">
        <f t="shared" ref="D1345:E1345" si="374">D1346</f>
        <v>3000</v>
      </c>
      <c r="E1345" s="82">
        <f t="shared" si="374"/>
        <v>3000</v>
      </c>
    </row>
    <row r="1346" spans="1:5" s="36" customFormat="1" ht="15.7" x14ac:dyDescent="0.25">
      <c r="A1346" s="10" t="s">
        <v>13</v>
      </c>
      <c r="B1346" s="151" t="s">
        <v>572</v>
      </c>
      <c r="C1346" s="143">
        <v>800</v>
      </c>
      <c r="D1346" s="76">
        <f>D1347</f>
        <v>3000</v>
      </c>
      <c r="E1346" s="76">
        <f>E1347</f>
        <v>3000</v>
      </c>
    </row>
    <row r="1347" spans="1:5" s="36" customFormat="1" ht="15.7" x14ac:dyDescent="0.25">
      <c r="A1347" s="10" t="s">
        <v>2</v>
      </c>
      <c r="B1347" s="151" t="s">
        <v>572</v>
      </c>
      <c r="C1347" s="143">
        <v>870</v>
      </c>
      <c r="D1347" s="76">
        <v>3000</v>
      </c>
      <c r="E1347" s="76">
        <v>3000</v>
      </c>
    </row>
    <row r="1348" spans="1:5" s="36" customFormat="1" ht="15.7" x14ac:dyDescent="0.25">
      <c r="A1348" s="13" t="s">
        <v>576</v>
      </c>
      <c r="B1348" s="152" t="s">
        <v>591</v>
      </c>
      <c r="C1348" s="148"/>
      <c r="D1348" s="82">
        <f t="shared" ref="D1348:E1350" si="375">D1349</f>
        <v>12150</v>
      </c>
      <c r="E1348" s="82">
        <f t="shared" si="375"/>
        <v>12150</v>
      </c>
    </row>
    <row r="1349" spans="1:5" s="36" customFormat="1" ht="15.7" x14ac:dyDescent="0.25">
      <c r="A1349" s="42" t="s">
        <v>13</v>
      </c>
      <c r="B1349" s="151" t="s">
        <v>591</v>
      </c>
      <c r="C1349" s="151" t="s">
        <v>14</v>
      </c>
      <c r="D1349" s="76">
        <f t="shared" si="375"/>
        <v>12150</v>
      </c>
      <c r="E1349" s="76">
        <f t="shared" si="375"/>
        <v>12150</v>
      </c>
    </row>
    <row r="1350" spans="1:5" s="36" customFormat="1" ht="15.7" x14ac:dyDescent="0.25">
      <c r="A1350" s="10" t="s">
        <v>577</v>
      </c>
      <c r="B1350" s="151" t="s">
        <v>591</v>
      </c>
      <c r="C1350" s="151" t="s">
        <v>578</v>
      </c>
      <c r="D1350" s="76">
        <f t="shared" si="375"/>
        <v>12150</v>
      </c>
      <c r="E1350" s="76">
        <f t="shared" si="375"/>
        <v>12150</v>
      </c>
    </row>
    <row r="1351" spans="1:5" s="36" customFormat="1" ht="15.7" x14ac:dyDescent="0.25">
      <c r="A1351" s="10" t="s">
        <v>579</v>
      </c>
      <c r="B1351" s="151" t="s">
        <v>591</v>
      </c>
      <c r="C1351" s="151" t="s">
        <v>580</v>
      </c>
      <c r="D1351" s="76">
        <v>12150</v>
      </c>
      <c r="E1351" s="76">
        <v>12150</v>
      </c>
    </row>
    <row r="1352" spans="1:5" s="36" customFormat="1" ht="15.7" x14ac:dyDescent="0.25">
      <c r="A1352" s="13" t="s">
        <v>51</v>
      </c>
      <c r="B1352" s="152" t="s">
        <v>194</v>
      </c>
      <c r="C1352" s="172"/>
      <c r="D1352" s="82">
        <f t="shared" ref="D1352:E1358" si="376">D1353</f>
        <v>170</v>
      </c>
      <c r="E1352" s="82">
        <f t="shared" si="376"/>
        <v>170</v>
      </c>
    </row>
    <row r="1353" spans="1:5" s="36" customFormat="1" ht="15.7" x14ac:dyDescent="0.25">
      <c r="A1353" s="10" t="s">
        <v>22</v>
      </c>
      <c r="B1353" s="151" t="s">
        <v>194</v>
      </c>
      <c r="C1353" s="143" t="s">
        <v>15</v>
      </c>
      <c r="D1353" s="76">
        <f t="shared" si="376"/>
        <v>170</v>
      </c>
      <c r="E1353" s="76">
        <f t="shared" si="376"/>
        <v>170</v>
      </c>
    </row>
    <row r="1354" spans="1:5" s="36" customFormat="1" ht="31.4" x14ac:dyDescent="0.25">
      <c r="A1354" s="10" t="s">
        <v>17</v>
      </c>
      <c r="B1354" s="151" t="s">
        <v>194</v>
      </c>
      <c r="C1354" s="143" t="s">
        <v>16</v>
      </c>
      <c r="D1354" s="76">
        <f t="shared" si="376"/>
        <v>170</v>
      </c>
      <c r="E1354" s="76">
        <f t="shared" si="376"/>
        <v>170</v>
      </c>
    </row>
    <row r="1355" spans="1:5" s="36" customFormat="1" ht="31.4" x14ac:dyDescent="0.25">
      <c r="A1355" s="10" t="s">
        <v>79</v>
      </c>
      <c r="B1355" s="151" t="s">
        <v>194</v>
      </c>
      <c r="C1355" s="143" t="s">
        <v>80</v>
      </c>
      <c r="D1355" s="76">
        <v>170</v>
      </c>
      <c r="E1355" s="76">
        <v>170</v>
      </c>
    </row>
    <row r="1356" spans="1:5" s="36" customFormat="1" ht="31.4" x14ac:dyDescent="0.25">
      <c r="A1356" s="13" t="s">
        <v>639</v>
      </c>
      <c r="B1356" s="152" t="s">
        <v>638</v>
      </c>
      <c r="C1356" s="172"/>
      <c r="D1356" s="82">
        <f t="shared" si="376"/>
        <v>30</v>
      </c>
      <c r="E1356" s="82">
        <f t="shared" si="376"/>
        <v>30</v>
      </c>
    </row>
    <row r="1357" spans="1:5" s="36" customFormat="1" ht="15.7" x14ac:dyDescent="0.25">
      <c r="A1357" s="10" t="s">
        <v>22</v>
      </c>
      <c r="B1357" s="151" t="s">
        <v>638</v>
      </c>
      <c r="C1357" s="143" t="s">
        <v>15</v>
      </c>
      <c r="D1357" s="76">
        <f t="shared" si="376"/>
        <v>30</v>
      </c>
      <c r="E1357" s="76">
        <f t="shared" si="376"/>
        <v>30</v>
      </c>
    </row>
    <row r="1358" spans="1:5" s="36" customFormat="1" ht="31.4" x14ac:dyDescent="0.25">
      <c r="A1358" s="10" t="s">
        <v>17</v>
      </c>
      <c r="B1358" s="151" t="s">
        <v>638</v>
      </c>
      <c r="C1358" s="143" t="s">
        <v>16</v>
      </c>
      <c r="D1358" s="76">
        <f t="shared" si="376"/>
        <v>30</v>
      </c>
      <c r="E1358" s="76">
        <f t="shared" si="376"/>
        <v>30</v>
      </c>
    </row>
    <row r="1359" spans="1:5" s="36" customFormat="1" ht="31.4" x14ac:dyDescent="0.25">
      <c r="A1359" s="10" t="s">
        <v>79</v>
      </c>
      <c r="B1359" s="151" t="s">
        <v>638</v>
      </c>
      <c r="C1359" s="143" t="s">
        <v>80</v>
      </c>
      <c r="D1359" s="76">
        <v>30</v>
      </c>
      <c r="E1359" s="76">
        <v>30</v>
      </c>
    </row>
    <row r="1360" spans="1:5" s="36" customFormat="1" ht="15.7" x14ac:dyDescent="0.25">
      <c r="A1360" s="13" t="s">
        <v>52</v>
      </c>
      <c r="B1360" s="152" t="s">
        <v>195</v>
      </c>
      <c r="C1360" s="172"/>
      <c r="D1360" s="82">
        <f>D1361</f>
        <v>700</v>
      </c>
      <c r="E1360" s="82">
        <f>E1361</f>
        <v>700</v>
      </c>
    </row>
    <row r="1361" spans="1:5" s="36" customFormat="1" ht="15.7" x14ac:dyDescent="0.25">
      <c r="A1361" s="10" t="s">
        <v>23</v>
      </c>
      <c r="B1361" s="151" t="s">
        <v>195</v>
      </c>
      <c r="C1361" s="143" t="s">
        <v>24</v>
      </c>
      <c r="D1361" s="76">
        <v>700</v>
      </c>
      <c r="E1361" s="76">
        <v>700</v>
      </c>
    </row>
    <row r="1362" spans="1:5" s="36" customFormat="1" ht="15.7" x14ac:dyDescent="0.25">
      <c r="A1362" s="10" t="s">
        <v>68</v>
      </c>
      <c r="B1362" s="151" t="s">
        <v>195</v>
      </c>
      <c r="C1362" s="143" t="s">
        <v>69</v>
      </c>
      <c r="D1362" s="76">
        <v>700</v>
      </c>
      <c r="E1362" s="76">
        <v>700</v>
      </c>
    </row>
    <row r="1363" spans="1:5" s="36" customFormat="1" ht="18.55" x14ac:dyDescent="0.3">
      <c r="A1363" s="69" t="s">
        <v>104</v>
      </c>
      <c r="B1363" s="143"/>
      <c r="C1363" s="172"/>
      <c r="D1363" s="120">
        <f>D1314+D1343</f>
        <v>43248</v>
      </c>
      <c r="E1363" s="120">
        <f>E1314+E1343</f>
        <v>43248</v>
      </c>
    </row>
    <row r="1364" spans="1:5" s="36" customFormat="1" ht="18.55" x14ac:dyDescent="0.25">
      <c r="A1364" s="70" t="s">
        <v>41</v>
      </c>
      <c r="B1364" s="143"/>
      <c r="C1364" s="172"/>
      <c r="D1364" s="120">
        <f>D1313+D1363</f>
        <v>9792625.7899999991</v>
      </c>
      <c r="E1364" s="120">
        <f>E1313+E1363</f>
        <v>9655396.2400000002</v>
      </c>
    </row>
    <row r="1365" spans="1:5" s="36" customFormat="1" ht="18.55" x14ac:dyDescent="0.25">
      <c r="A1365" s="71"/>
      <c r="B1365" s="191"/>
      <c r="C1365" s="192"/>
      <c r="D1365" s="121"/>
      <c r="E1365" s="121"/>
    </row>
    <row r="1366" spans="1:5" s="36" customFormat="1" ht="18.55" x14ac:dyDescent="0.3">
      <c r="A1366" s="72" t="s">
        <v>73</v>
      </c>
      <c r="B1366" s="193"/>
      <c r="C1366" s="194"/>
      <c r="D1366" s="203" t="s">
        <v>830</v>
      </c>
      <c r="E1366" s="122"/>
    </row>
    <row r="1367" spans="1:5" s="36" customFormat="1" ht="18.55" x14ac:dyDescent="0.25">
      <c r="A1367" s="71"/>
      <c r="B1367" s="191"/>
      <c r="C1367" s="192"/>
      <c r="D1367" s="123"/>
      <c r="E1367" s="123"/>
    </row>
    <row r="1368" spans="1:5" s="36" customFormat="1" ht="18.55" x14ac:dyDescent="0.25">
      <c r="A1368" s="71"/>
      <c r="B1368" s="191"/>
      <c r="C1368" s="195"/>
      <c r="D1368" s="124"/>
      <c r="E1368" s="124"/>
    </row>
    <row r="1369" spans="1:5" s="36" customFormat="1" x14ac:dyDescent="0.2">
      <c r="A1369" s="73"/>
      <c r="B1369" s="196"/>
      <c r="C1369" s="197"/>
      <c r="D1369" s="125"/>
      <c r="E1369" s="125"/>
    </row>
    <row r="1370" spans="1:5" s="36" customFormat="1" ht="18.55" x14ac:dyDescent="0.2">
      <c r="A1370" s="73"/>
      <c r="B1370" s="196"/>
      <c r="C1370" s="198"/>
      <c r="D1370" s="126"/>
      <c r="E1370" s="126"/>
    </row>
    <row r="1371" spans="1:5" s="36" customFormat="1" ht="18.55" x14ac:dyDescent="0.2">
      <c r="A1371" s="73"/>
      <c r="B1371" s="196"/>
      <c r="C1371" s="198"/>
      <c r="D1371" s="126"/>
      <c r="E1371" s="126"/>
    </row>
    <row r="1372" spans="1:5" s="36" customFormat="1" ht="18.55" x14ac:dyDescent="0.2">
      <c r="A1372" s="73"/>
      <c r="B1372" s="196"/>
      <c r="C1372" s="199"/>
      <c r="D1372" s="127"/>
      <c r="E1372" s="127"/>
    </row>
    <row r="1373" spans="1:5" s="36" customFormat="1" x14ac:dyDescent="0.2">
      <c r="A1373" s="73"/>
      <c r="B1373" s="196"/>
      <c r="C1373" s="197"/>
      <c r="D1373" s="128"/>
      <c r="E1373" s="128"/>
    </row>
    <row r="1374" spans="1:5" s="36" customFormat="1" x14ac:dyDescent="0.2">
      <c r="A1374" s="73"/>
      <c r="B1374" s="196"/>
      <c r="C1374" s="197"/>
      <c r="D1374" s="128"/>
      <c r="E1374" s="128"/>
    </row>
    <row r="1375" spans="1:5" s="36" customFormat="1" x14ac:dyDescent="0.2">
      <c r="A1375" s="73"/>
      <c r="B1375" s="196"/>
      <c r="C1375" s="197"/>
      <c r="D1375" s="128"/>
      <c r="E1375" s="128"/>
    </row>
    <row r="1376" spans="1:5" s="36" customFormat="1" x14ac:dyDescent="0.2">
      <c r="A1376" s="73"/>
      <c r="B1376" s="196"/>
      <c r="C1376" s="197"/>
      <c r="D1376" s="128"/>
      <c r="E1376" s="128"/>
    </row>
    <row r="1377" spans="1:5" s="36" customFormat="1" x14ac:dyDescent="0.2">
      <c r="A1377" s="73"/>
      <c r="B1377" s="196"/>
      <c r="C1377" s="197"/>
      <c r="D1377" s="128"/>
      <c r="E1377" s="128"/>
    </row>
    <row r="1378" spans="1:5" s="36" customFormat="1" x14ac:dyDescent="0.2">
      <c r="A1378" s="73"/>
      <c r="B1378" s="196"/>
      <c r="C1378" s="197"/>
      <c r="D1378" s="128"/>
      <c r="E1378" s="128"/>
    </row>
    <row r="1379" spans="1:5" s="36" customFormat="1" x14ac:dyDescent="0.2">
      <c r="A1379" s="73"/>
      <c r="B1379" s="196"/>
      <c r="C1379" s="197"/>
      <c r="D1379" s="128"/>
      <c r="E1379" s="128"/>
    </row>
    <row r="1380" spans="1:5" s="74" customFormat="1" ht="15.7" x14ac:dyDescent="0.25">
      <c r="A1380" s="73"/>
      <c r="B1380" s="196"/>
      <c r="C1380" s="197"/>
      <c r="D1380" s="128"/>
      <c r="E1380" s="128"/>
    </row>
  </sheetData>
  <autoFilter ref="A4:E1364"/>
  <mergeCells count="2">
    <mergeCell ref="A2:E2"/>
    <mergeCell ref="C1:E1"/>
  </mergeCells>
  <phoneticPr fontId="0" type="noConversion"/>
  <printOptions verticalCentered="1"/>
  <pageMargins left="0.78740157480314965" right="0.39370078740157483" top="0.19685039370078741" bottom="0.39370078740157483" header="0.15748031496062992" footer="0.23622047244094491"/>
  <pageSetup paperSize="9" scale="62" fitToHeight="28" orientation="portrait" blackAndWhite="1" r:id="rId1"/>
  <headerFooter alignWithMargins="0">
    <oddFooter>&amp;R&amp;P</oddFooter>
  </headerFooter>
  <rowBreaks count="1" manualBreakCount="1">
    <brk id="6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vt:lpstr>
      <vt:lpstr>'2018'!Заголовки_для_печати</vt:lpstr>
      <vt:lpstr>'2018'!Область_печати</vt:lpstr>
    </vt:vector>
  </TitlesOfParts>
  <Company>MinFin 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504_bei</dc:creator>
  <cp:lastModifiedBy>Татьяна</cp:lastModifiedBy>
  <cp:lastPrinted>2017-11-13T08:20:11Z</cp:lastPrinted>
  <dcterms:created xsi:type="dcterms:W3CDTF">2007-08-15T05:41:05Z</dcterms:created>
  <dcterms:modified xsi:type="dcterms:W3CDTF">2017-11-13T08:28:00Z</dcterms:modified>
</cp:coreProperties>
</file>