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-6\Geresh\Мои документы\2023 г\1 Бюджет округа 2023 - 2025\2 Уточнение бюджета на 2023 год\Уточнение бюджета 4 30.11.23\в СД уточнение 01.12.2023\"/>
    </mc:Choice>
  </mc:AlternateContent>
  <xr:revisionPtr revIDLastSave="0" documentId="13_ncr:1_{73B722EF-89CA-443C-AB60-BF2179CE929C}" xr6:coauthVersionLast="40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зультат 1" sheetId="1" r:id="rId1"/>
  </sheets>
  <calcPr calcId="191029"/>
</workbook>
</file>

<file path=xl/calcChain.xml><?xml version="1.0" encoding="utf-8"?>
<calcChain xmlns="http://schemas.openxmlformats.org/spreadsheetml/2006/main">
  <c r="R33" i="1" l="1"/>
  <c r="R28" i="1" l="1"/>
  <c r="T33" i="1" l="1"/>
  <c r="S33" i="1"/>
  <c r="T28" i="1"/>
  <c r="S28" i="1"/>
  <c r="T21" i="1" l="1"/>
  <c r="T20" i="1" s="1"/>
  <c r="S21" i="1"/>
  <c r="S20" i="1" s="1"/>
  <c r="R21" i="1"/>
  <c r="R20" i="1" s="1"/>
  <c r="T18" i="1"/>
  <c r="S18" i="1"/>
  <c r="R18" i="1"/>
  <c r="T17" i="1" l="1"/>
  <c r="T15" i="1" s="1"/>
  <c r="T16" i="1"/>
  <c r="S17" i="1"/>
  <c r="S16" i="1"/>
  <c r="R17" i="1"/>
  <c r="R15" i="1" s="1"/>
  <c r="R16" i="1"/>
  <c r="S15" i="1"/>
  <c r="R32" i="1" l="1"/>
  <c r="R31" i="1" s="1"/>
  <c r="R30" i="1" s="1"/>
  <c r="R29" i="1" s="1"/>
  <c r="R27" i="1"/>
  <c r="R26" i="1" s="1"/>
  <c r="R25" i="1" s="1"/>
  <c r="R24" i="1" s="1"/>
  <c r="R13" i="1"/>
  <c r="R12" i="1" s="1"/>
  <c r="R10" i="1"/>
  <c r="R9" i="1" s="1"/>
  <c r="R23" i="1" l="1"/>
  <c r="R8" i="1"/>
  <c r="R7" i="1" l="1"/>
  <c r="R34" i="1" s="1"/>
  <c r="T27" i="1"/>
  <c r="T26" i="1" s="1"/>
  <c r="T25" i="1" s="1"/>
  <c r="T24" i="1" s="1"/>
  <c r="T32" i="1"/>
  <c r="T31" i="1" s="1"/>
  <c r="T30" i="1" s="1"/>
  <c r="T29" i="1" s="1"/>
  <c r="T13" i="1"/>
  <c r="T12" i="1" s="1"/>
  <c r="T10" i="1"/>
  <c r="T9" i="1" s="1"/>
  <c r="S10" i="1"/>
  <c r="S9" i="1" s="1"/>
  <c r="S13" i="1"/>
  <c r="S12" i="1" s="1"/>
  <c r="S27" i="1"/>
  <c r="S26" i="1" s="1"/>
  <c r="S25" i="1" s="1"/>
  <c r="S24" i="1" s="1"/>
  <c r="S32" i="1"/>
  <c r="S31" i="1" s="1"/>
  <c r="S30" i="1" s="1"/>
  <c r="S29" i="1" s="1"/>
  <c r="S8" i="1" l="1"/>
  <c r="S23" i="1"/>
  <c r="T8" i="1"/>
  <c r="T23" i="1"/>
  <c r="S7" i="1" l="1"/>
  <c r="S34" i="1" s="1"/>
  <c r="T7" i="1"/>
  <c r="T34" i="1" s="1"/>
</calcChain>
</file>

<file path=xl/sharedStrings.xml><?xml version="1.0" encoding="utf-8"?>
<sst xmlns="http://schemas.openxmlformats.org/spreadsheetml/2006/main" count="93" uniqueCount="57">
  <si>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</si>
  <si>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</si>
  <si>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</si>
  <si>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</si>
  <si>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</si>
  <si>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</si>
  <si>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</si>
  <si>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</si>
  <si>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</si>
  <si>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</si>
  <si>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912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</si>
  <si>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</si>
  <si>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</si>
  <si>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</si>
  <si>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</si>
  <si>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</si>
  <si>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</si>
  <si>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</si>
  <si>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</si>
  <si>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</si>
  <si>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</si>
  <si>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</si>
  <si>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</si>
  <si>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</si>
  <si>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</si>
  <si>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</si>
  <si>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</si>
  <si>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</si>
  <si>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</si>
  <si>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</si>
  <si>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</si>
  <si>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</si>
  <si>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</si>
  <si>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ИТОГО  </t>
  </si>
  <si>
    <t>Начальник финансового управления</t>
  </si>
  <si>
    <t>Гереш Н.А.</t>
  </si>
  <si>
    <t>2023 год</t>
  </si>
  <si>
    <t>Приложение 5</t>
  </si>
  <si>
    <t>Привлечение кредитов от кредитных организаций в валюте Российской Федерации</t>
  </si>
  <si>
    <t xml:space="preserve"> Сумма (тыс. руб.)</t>
  </si>
  <si>
    <t>2024 год</t>
  </si>
  <si>
    <t>Источники внутреннего финансирования дефицита бюджета городского округа Красногорск
на 2023 год и на плановый период 2024 и  2025 годов</t>
  </si>
  <si>
    <t>2025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</si>
  <si>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</si>
  <si>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</si>
  <si>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</si>
  <si>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</si>
  <si>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</si>
  <si>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</si>
  <si>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</si>
  <si>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01 03 00 00 00 0000 000</t>
  </si>
  <si>
    <t>01 03 01 00 00 0000 000</t>
  </si>
  <si>
    <t>Бюджетные кредиты  из других бюджетов бюджетной системы Российской Федерации в валюте Российской Федерации</t>
  </si>
  <si>
    <t>01 03 01 00 00 0000 700</t>
  </si>
  <si>
    <t>01 03 01 00 04 0000 710</t>
  </si>
  <si>
    <t>01 03 01 00 00 0000 800</t>
  </si>
  <si>
    <t>01 03 01 00 04 0000 810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</si>
</sst>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7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"/>
  </cellStyleXfs>
  <cellXfs count="54">
    <xf numFmtId="0" fontId="0" fillId="0" borderId="0" xfId="0"/>
    <xf numFmtId="4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/>
    <xf numFmtId="0" fontId="4" fillId="0" borderId="1" xfId="0" applyNumberFormat="1" applyFont="1" applyBorder="1"/>
    <xf numFmtId="0" fontId="4" fillId="0" borderId="1" xfId="0" applyNumberFormat="1" applyFont="1" applyBorder="1"/>
    <xf numFmtId="0" fontId="4" fillId="0" borderId="1" xfId="0" applyFont="1" applyBorder="1"/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4" fillId="0" borderId="1" xfId="0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164" fontId="0" fillId="0" borderId="0" xfId="0" applyNumberFormat="1"/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6" fillId="0" borderId="0" xfId="0" applyFont="1"/>
    <xf numFmtId="49" fontId="3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wrapText="1"/>
    </xf>
    <xf numFmtId="0" fontId="4" fillId="0" borderId="1" xfId="0" applyFont="1" applyBorder="1"/>
    <xf numFmtId="0" fontId="1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1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6"/>
  <sheetViews>
    <sheetView tabSelected="1" zoomScale="110" zoomScaleNormal="110" workbookViewId="0">
      <selection activeCell="T33" sqref="T33"/>
    </sheetView>
  </sheetViews>
  <sheetFormatPr defaultRowHeight="15" x14ac:dyDescent="0.25"/>
  <cols>
    <col min="1" max="1" width="7" customWidth="1"/>
    <col min="2" max="2" width="3.7109375" customWidth="1"/>
    <col min="3" max="3" width="7" customWidth="1"/>
    <col min="4" max="4" width="3.7109375" customWidth="1"/>
    <col min="5" max="5" width="4.7109375" customWidth="1"/>
    <col min="6" max="6" width="3.7109375" customWidth="1"/>
    <col min="7" max="7" width="4.7109375" customWidth="1"/>
    <col min="8" max="8" width="2.28515625" customWidth="1"/>
    <col min="9" max="9" width="8.42578125" customWidth="1"/>
    <col min="10" max="10" width="2.28515625" customWidth="1"/>
    <col min="11" max="11" width="8.42578125" customWidth="1"/>
    <col min="12" max="12" width="3.85546875" customWidth="1"/>
    <col min="13" max="13" width="0.85546875" customWidth="1"/>
    <col min="14" max="14" width="10.7109375" customWidth="1"/>
    <col min="15" max="15" width="1.140625" customWidth="1"/>
    <col min="16" max="16" width="3.140625" customWidth="1"/>
    <col min="17" max="17" width="2.42578125" customWidth="1"/>
    <col min="18" max="18" width="15.85546875" customWidth="1"/>
    <col min="19" max="19" width="15.28515625" customWidth="1"/>
    <col min="20" max="20" width="15.140625" customWidth="1"/>
    <col min="21" max="21" width="10.7109375" customWidth="1"/>
    <col min="22" max="22" width="18" customWidth="1"/>
    <col min="23" max="23" width="10.7109375" customWidth="1"/>
    <col min="24" max="24" width="20.5703125" customWidth="1"/>
    <col min="25" max="25" width="17.42578125" customWidth="1"/>
    <col min="26" max="26" width="15.85546875" customWidth="1"/>
    <col min="27" max="33" width="10.7109375" customWidth="1"/>
    <col min="34" max="34" width="9.140625" customWidth="1"/>
  </cols>
  <sheetData>
    <row r="1" spans="1:20" x14ac:dyDescent="0.25">
      <c r="S1" s="48" t="s">
        <v>37</v>
      </c>
      <c r="T1" s="48"/>
    </row>
    <row r="2" spans="1:20" ht="41.25" customHeight="1" x14ac:dyDescent="0.25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x14ac:dyDescent="0.25">
      <c r="A3" s="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6"/>
      <c r="Q3" s="5"/>
      <c r="R3" s="17"/>
      <c r="S3" s="1"/>
      <c r="T3" s="1"/>
    </row>
    <row r="4" spans="1:20" x14ac:dyDescent="0.25">
      <c r="A4" s="46" t="s">
        <v>0</v>
      </c>
      <c r="B4" s="47" t="s">
        <v>1</v>
      </c>
      <c r="C4" s="47"/>
      <c r="D4" s="47"/>
      <c r="E4" s="47"/>
      <c r="F4" s="47" t="s">
        <v>2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51" t="s">
        <v>39</v>
      </c>
      <c r="S4" s="52"/>
      <c r="T4" s="53"/>
    </row>
    <row r="5" spans="1:20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6" t="s">
        <v>36</v>
      </c>
      <c r="S5" s="16" t="s">
        <v>40</v>
      </c>
      <c r="T5" s="8" t="s">
        <v>42</v>
      </c>
    </row>
    <row r="6" spans="1:20" ht="15" customHeight="1" x14ac:dyDescent="0.25">
      <c r="A6" s="9">
        <v>1</v>
      </c>
      <c r="B6" s="46">
        <v>2</v>
      </c>
      <c r="C6" s="46"/>
      <c r="D6" s="46"/>
      <c r="E6" s="46"/>
      <c r="F6" s="46">
        <v>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5">
        <v>4</v>
      </c>
      <c r="S6" s="15">
        <v>5</v>
      </c>
      <c r="T6" s="9">
        <v>6</v>
      </c>
    </row>
    <row r="7" spans="1:20" ht="24" customHeight="1" x14ac:dyDescent="0.25">
      <c r="A7" s="10" t="s">
        <v>3</v>
      </c>
      <c r="B7" s="32" t="s">
        <v>4</v>
      </c>
      <c r="C7" s="32"/>
      <c r="D7" s="32"/>
      <c r="E7" s="32"/>
      <c r="F7" s="45" t="s">
        <v>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">
        <f>R23+R8</f>
        <v>1877153.3425399996</v>
      </c>
      <c r="S7" s="11">
        <f>S23+S8</f>
        <v>1200000</v>
      </c>
      <c r="T7" s="11">
        <f>T23+T8</f>
        <v>-330000</v>
      </c>
    </row>
    <row r="8" spans="1:20" ht="24" customHeight="1" x14ac:dyDescent="0.25">
      <c r="A8" s="10" t="s">
        <v>3</v>
      </c>
      <c r="B8" s="32" t="s">
        <v>6</v>
      </c>
      <c r="C8" s="32"/>
      <c r="D8" s="32"/>
      <c r="E8" s="32"/>
      <c r="F8" s="45" t="s">
        <v>7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1">
        <f>R9+R12</f>
        <v>1100000</v>
      </c>
      <c r="S8" s="11">
        <f>S9+S12</f>
        <v>1200000</v>
      </c>
      <c r="T8" s="11">
        <f t="shared" ref="T8" si="0">T9+T12</f>
        <v>-330000</v>
      </c>
    </row>
    <row r="9" spans="1:20" ht="24" customHeight="1" x14ac:dyDescent="0.25">
      <c r="A9" s="10" t="s">
        <v>3</v>
      </c>
      <c r="B9" s="32" t="s">
        <v>8</v>
      </c>
      <c r="C9" s="32"/>
      <c r="D9" s="32"/>
      <c r="E9" s="32"/>
      <c r="F9" s="45" t="s">
        <v>38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1">
        <f t="shared" ref="R9:T10" si="1">R10</f>
        <v>1100000</v>
      </c>
      <c r="S9" s="11">
        <f t="shared" si="1"/>
        <v>2300000</v>
      </c>
      <c r="T9" s="11">
        <f t="shared" si="1"/>
        <v>1970000</v>
      </c>
    </row>
    <row r="10" spans="1:20" ht="24" customHeight="1" x14ac:dyDescent="0.25">
      <c r="A10" s="12" t="s">
        <v>3</v>
      </c>
      <c r="B10" s="43" t="s">
        <v>9</v>
      </c>
      <c r="C10" s="43"/>
      <c r="D10" s="43"/>
      <c r="E10" s="43"/>
      <c r="F10" s="44" t="s">
        <v>43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3">
        <f t="shared" si="1"/>
        <v>1100000</v>
      </c>
      <c r="S10" s="13">
        <f t="shared" si="1"/>
        <v>2300000</v>
      </c>
      <c r="T10" s="13">
        <f t="shared" si="1"/>
        <v>1970000</v>
      </c>
    </row>
    <row r="11" spans="1:20" ht="24" customHeight="1" x14ac:dyDescent="0.25">
      <c r="A11" s="12" t="s">
        <v>10</v>
      </c>
      <c r="B11" s="43" t="s">
        <v>9</v>
      </c>
      <c r="C11" s="43"/>
      <c r="D11" s="43"/>
      <c r="E11" s="43"/>
      <c r="F11" s="44" t="s">
        <v>43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13">
        <v>1100000</v>
      </c>
      <c r="S11" s="13">
        <v>2300000</v>
      </c>
      <c r="T11" s="13">
        <v>1970000</v>
      </c>
    </row>
    <row r="12" spans="1:20" ht="24" customHeight="1" x14ac:dyDescent="0.25">
      <c r="A12" s="10" t="s">
        <v>3</v>
      </c>
      <c r="B12" s="32" t="s">
        <v>11</v>
      </c>
      <c r="C12" s="32"/>
      <c r="D12" s="32"/>
      <c r="E12" s="32"/>
      <c r="F12" s="45" t="s">
        <v>12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">
        <f t="shared" ref="R12:T13" si="2">R13</f>
        <v>0</v>
      </c>
      <c r="S12" s="11">
        <f t="shared" si="2"/>
        <v>-1100000</v>
      </c>
      <c r="T12" s="11">
        <f t="shared" si="2"/>
        <v>-2300000</v>
      </c>
    </row>
    <row r="13" spans="1:20" ht="24" customHeight="1" x14ac:dyDescent="0.25">
      <c r="A13" s="12" t="s">
        <v>3</v>
      </c>
      <c r="B13" s="43" t="s">
        <v>13</v>
      </c>
      <c r="C13" s="43"/>
      <c r="D13" s="43"/>
      <c r="E13" s="43"/>
      <c r="F13" s="44" t="s">
        <v>44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3">
        <f t="shared" si="2"/>
        <v>0</v>
      </c>
      <c r="S13" s="13">
        <f t="shared" si="2"/>
        <v>-1100000</v>
      </c>
      <c r="T13" s="13">
        <f t="shared" si="2"/>
        <v>-2300000</v>
      </c>
    </row>
    <row r="14" spans="1:20" ht="24" customHeight="1" x14ac:dyDescent="0.25">
      <c r="A14" s="12" t="s">
        <v>10</v>
      </c>
      <c r="B14" s="43" t="s">
        <v>13</v>
      </c>
      <c r="C14" s="43"/>
      <c r="D14" s="43"/>
      <c r="E14" s="43"/>
      <c r="F14" s="44" t="s">
        <v>44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13">
        <v>0</v>
      </c>
      <c r="S14" s="13">
        <v>-1100000</v>
      </c>
      <c r="T14" s="13">
        <v>-2300000</v>
      </c>
    </row>
    <row r="15" spans="1:20" ht="24" customHeight="1" x14ac:dyDescent="0.25">
      <c r="A15" s="20" t="s">
        <v>3</v>
      </c>
      <c r="B15" s="29" t="s">
        <v>50</v>
      </c>
      <c r="C15" s="30"/>
      <c r="D15" s="30"/>
      <c r="E15" s="31"/>
      <c r="F15" s="26" t="s">
        <v>45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11">
        <f>R17+R20</f>
        <v>0</v>
      </c>
      <c r="S15" s="11">
        <f>S17+S20</f>
        <v>0</v>
      </c>
      <c r="T15" s="11">
        <f t="shared" ref="T15:T16" si="3">T17+T20</f>
        <v>0</v>
      </c>
    </row>
    <row r="16" spans="1:20" ht="24" customHeight="1" x14ac:dyDescent="0.25">
      <c r="A16" s="24" t="s">
        <v>3</v>
      </c>
      <c r="B16" s="29" t="s">
        <v>51</v>
      </c>
      <c r="C16" s="30"/>
      <c r="D16" s="30"/>
      <c r="E16" s="31"/>
      <c r="F16" s="26" t="s">
        <v>52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11">
        <f>R18+R21</f>
        <v>0</v>
      </c>
      <c r="S16" s="11">
        <f>S18+S21</f>
        <v>0</v>
      </c>
      <c r="T16" s="11">
        <f t="shared" si="3"/>
        <v>0</v>
      </c>
    </row>
    <row r="17" spans="1:26" s="23" customFormat="1" ht="36" customHeight="1" x14ac:dyDescent="0.25">
      <c r="A17" s="24" t="s">
        <v>3</v>
      </c>
      <c r="B17" s="32" t="s">
        <v>53</v>
      </c>
      <c r="C17" s="32"/>
      <c r="D17" s="32"/>
      <c r="E17" s="32"/>
      <c r="F17" s="26" t="s">
        <v>46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11">
        <f t="shared" ref="R17:T18" si="4">R18</f>
        <v>200729</v>
      </c>
      <c r="S17" s="11">
        <f t="shared" si="4"/>
        <v>0</v>
      </c>
      <c r="T17" s="11">
        <f t="shared" si="4"/>
        <v>0</v>
      </c>
    </row>
    <row r="18" spans="1:26" ht="40.5" customHeight="1" x14ac:dyDescent="0.25">
      <c r="A18" s="19" t="s">
        <v>3</v>
      </c>
      <c r="B18" s="33" t="s">
        <v>54</v>
      </c>
      <c r="C18" s="34"/>
      <c r="D18" s="34"/>
      <c r="E18" s="35"/>
      <c r="F18" s="36" t="s">
        <v>47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13">
        <f t="shared" si="4"/>
        <v>200729</v>
      </c>
      <c r="S18" s="13">
        <f t="shared" si="4"/>
        <v>0</v>
      </c>
      <c r="T18" s="13">
        <f t="shared" si="4"/>
        <v>0</v>
      </c>
    </row>
    <row r="19" spans="1:26" ht="35.25" customHeight="1" x14ac:dyDescent="0.25">
      <c r="A19" s="22" t="s">
        <v>10</v>
      </c>
      <c r="B19" s="33" t="s">
        <v>54</v>
      </c>
      <c r="C19" s="34"/>
      <c r="D19" s="34"/>
      <c r="E19" s="35"/>
      <c r="F19" s="36" t="s">
        <v>47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13">
        <v>200729</v>
      </c>
      <c r="S19" s="13">
        <v>0</v>
      </c>
      <c r="T19" s="13">
        <v>0</v>
      </c>
    </row>
    <row r="20" spans="1:26" s="23" customFormat="1" ht="35.25" customHeight="1" x14ac:dyDescent="0.25">
      <c r="A20" s="21" t="s">
        <v>3</v>
      </c>
      <c r="B20" s="29" t="s">
        <v>55</v>
      </c>
      <c r="C20" s="30"/>
      <c r="D20" s="30"/>
      <c r="E20" s="31"/>
      <c r="F20" s="26" t="s">
        <v>48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11">
        <f t="shared" ref="R20:T21" si="5">R21</f>
        <v>-200729</v>
      </c>
      <c r="S20" s="11">
        <f t="shared" si="5"/>
        <v>0</v>
      </c>
      <c r="T20" s="11">
        <f t="shared" si="5"/>
        <v>0</v>
      </c>
    </row>
    <row r="21" spans="1:26" ht="38.25" customHeight="1" x14ac:dyDescent="0.25">
      <c r="A21" s="19" t="s">
        <v>3</v>
      </c>
      <c r="B21" s="33" t="s">
        <v>56</v>
      </c>
      <c r="C21" s="34"/>
      <c r="D21" s="34"/>
      <c r="E21" s="35"/>
      <c r="F21" s="36" t="s">
        <v>49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13">
        <f t="shared" si="5"/>
        <v>-200729</v>
      </c>
      <c r="S21" s="13">
        <f t="shared" si="5"/>
        <v>0</v>
      </c>
      <c r="T21" s="13">
        <f t="shared" si="5"/>
        <v>0</v>
      </c>
    </row>
    <row r="22" spans="1:26" ht="33.75" customHeight="1" x14ac:dyDescent="0.25">
      <c r="A22" s="19" t="s">
        <v>10</v>
      </c>
      <c r="B22" s="43" t="s">
        <v>56</v>
      </c>
      <c r="C22" s="43"/>
      <c r="D22" s="43"/>
      <c r="E22" s="43"/>
      <c r="F22" s="36" t="s">
        <v>49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13">
        <v>-200729</v>
      </c>
      <c r="S22" s="13">
        <v>0</v>
      </c>
      <c r="T22" s="13">
        <v>0</v>
      </c>
    </row>
    <row r="23" spans="1:26" ht="24" customHeight="1" x14ac:dyDescent="0.25">
      <c r="A23" s="10" t="s">
        <v>3</v>
      </c>
      <c r="B23" s="32" t="s">
        <v>14</v>
      </c>
      <c r="C23" s="32"/>
      <c r="D23" s="32"/>
      <c r="E23" s="32"/>
      <c r="F23" s="45" t="s">
        <v>15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1">
        <f>R24+R29</f>
        <v>777153.34253999963</v>
      </c>
      <c r="S23" s="11">
        <f>S24+S29</f>
        <v>0</v>
      </c>
      <c r="T23" s="11">
        <f>T24+T29</f>
        <v>0</v>
      </c>
      <c r="X23" s="18"/>
    </row>
    <row r="24" spans="1:26" ht="24" customHeight="1" x14ac:dyDescent="0.25">
      <c r="A24" s="10" t="s">
        <v>3</v>
      </c>
      <c r="B24" s="32" t="s">
        <v>16</v>
      </c>
      <c r="C24" s="32"/>
      <c r="D24" s="32"/>
      <c r="E24" s="32"/>
      <c r="F24" s="45" t="s">
        <v>17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11">
        <f t="shared" ref="R24:T27" si="6">R25</f>
        <v>-24427435.23717</v>
      </c>
      <c r="S24" s="11">
        <f t="shared" si="6"/>
        <v>-27212744.25787</v>
      </c>
      <c r="T24" s="11">
        <f t="shared" si="6"/>
        <v>-24765305.74884</v>
      </c>
    </row>
    <row r="25" spans="1:26" ht="24" customHeight="1" x14ac:dyDescent="0.25">
      <c r="A25" s="12" t="s">
        <v>3</v>
      </c>
      <c r="B25" s="43" t="s">
        <v>18</v>
      </c>
      <c r="C25" s="43"/>
      <c r="D25" s="43"/>
      <c r="E25" s="43"/>
      <c r="F25" s="44" t="s">
        <v>19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13">
        <f t="shared" si="6"/>
        <v>-24427435.23717</v>
      </c>
      <c r="S25" s="13">
        <f t="shared" si="6"/>
        <v>-27212744.25787</v>
      </c>
      <c r="T25" s="13">
        <f t="shared" si="6"/>
        <v>-24765305.74884</v>
      </c>
    </row>
    <row r="26" spans="1:26" ht="24" customHeight="1" x14ac:dyDescent="0.25">
      <c r="A26" s="12" t="s">
        <v>3</v>
      </c>
      <c r="B26" s="43" t="s">
        <v>20</v>
      </c>
      <c r="C26" s="43"/>
      <c r="D26" s="43"/>
      <c r="E26" s="43"/>
      <c r="F26" s="44" t="s">
        <v>21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3">
        <f t="shared" si="6"/>
        <v>-24427435.23717</v>
      </c>
      <c r="S26" s="13">
        <f t="shared" si="6"/>
        <v>-27212744.25787</v>
      </c>
      <c r="T26" s="13">
        <f t="shared" si="6"/>
        <v>-24765305.74884</v>
      </c>
    </row>
    <row r="27" spans="1:26" ht="24" customHeight="1" x14ac:dyDescent="0.25">
      <c r="A27" s="12" t="s">
        <v>3</v>
      </c>
      <c r="B27" s="43" t="s">
        <v>22</v>
      </c>
      <c r="C27" s="43"/>
      <c r="D27" s="43"/>
      <c r="E27" s="43"/>
      <c r="F27" s="44" t="s">
        <v>23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13">
        <f t="shared" si="6"/>
        <v>-24427435.23717</v>
      </c>
      <c r="S27" s="13">
        <f t="shared" si="6"/>
        <v>-27212744.25787</v>
      </c>
      <c r="T27" s="13">
        <f t="shared" si="6"/>
        <v>-24765305.74884</v>
      </c>
    </row>
    <row r="28" spans="1:26" ht="24" customHeight="1" x14ac:dyDescent="0.25">
      <c r="A28" s="12" t="s">
        <v>24</v>
      </c>
      <c r="B28" s="43" t="s">
        <v>22</v>
      </c>
      <c r="C28" s="43"/>
      <c r="D28" s="43"/>
      <c r="E28" s="43"/>
      <c r="F28" s="44" t="s">
        <v>23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13">
        <f>-23126706.23717-1100000-200729</f>
        <v>-24427435.23717</v>
      </c>
      <c r="S28" s="13">
        <f>-24912744.25787-2300000</f>
        <v>-27212744.25787</v>
      </c>
      <c r="T28" s="13">
        <f>-22795305.74884-1970000</f>
        <v>-24765305.74884</v>
      </c>
      <c r="V28" s="25"/>
      <c r="X28" s="25"/>
      <c r="Y28" s="25"/>
      <c r="Z28" s="25"/>
    </row>
    <row r="29" spans="1:26" ht="24" customHeight="1" x14ac:dyDescent="0.25">
      <c r="A29" s="10" t="s">
        <v>3</v>
      </c>
      <c r="B29" s="32" t="s">
        <v>25</v>
      </c>
      <c r="C29" s="32"/>
      <c r="D29" s="32"/>
      <c r="E29" s="32"/>
      <c r="F29" s="45" t="s">
        <v>26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1">
        <f t="shared" ref="R29:T32" si="7">R30</f>
        <v>25204588.579709999</v>
      </c>
      <c r="S29" s="11">
        <f t="shared" si="7"/>
        <v>27212744.25787</v>
      </c>
      <c r="T29" s="11">
        <f>T30</f>
        <v>24765305.74884</v>
      </c>
    </row>
    <row r="30" spans="1:26" ht="24" customHeight="1" x14ac:dyDescent="0.25">
      <c r="A30" s="12" t="s">
        <v>3</v>
      </c>
      <c r="B30" s="43" t="s">
        <v>27</v>
      </c>
      <c r="C30" s="43"/>
      <c r="D30" s="43"/>
      <c r="E30" s="43"/>
      <c r="F30" s="44" t="s">
        <v>28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3">
        <f t="shared" si="7"/>
        <v>25204588.579709999</v>
      </c>
      <c r="S30" s="13">
        <f t="shared" si="7"/>
        <v>27212744.25787</v>
      </c>
      <c r="T30" s="13">
        <f t="shared" si="7"/>
        <v>24765305.74884</v>
      </c>
    </row>
    <row r="31" spans="1:26" ht="24" customHeight="1" x14ac:dyDescent="0.25">
      <c r="A31" s="12" t="s">
        <v>3</v>
      </c>
      <c r="B31" s="43" t="s">
        <v>29</v>
      </c>
      <c r="C31" s="43"/>
      <c r="D31" s="43"/>
      <c r="E31" s="43"/>
      <c r="F31" s="44" t="s">
        <v>30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13">
        <f t="shared" si="7"/>
        <v>25204588.579709999</v>
      </c>
      <c r="S31" s="13">
        <f t="shared" si="7"/>
        <v>27212744.25787</v>
      </c>
      <c r="T31" s="13">
        <f t="shared" si="7"/>
        <v>24765305.74884</v>
      </c>
    </row>
    <row r="32" spans="1:26" ht="24" customHeight="1" x14ac:dyDescent="0.25">
      <c r="A32" s="12" t="s">
        <v>3</v>
      </c>
      <c r="B32" s="43" t="s">
        <v>31</v>
      </c>
      <c r="C32" s="43"/>
      <c r="D32" s="43"/>
      <c r="E32" s="43"/>
      <c r="F32" s="44" t="s">
        <v>32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13">
        <f t="shared" si="7"/>
        <v>25204588.579709999</v>
      </c>
      <c r="S32" s="13">
        <f t="shared" si="7"/>
        <v>27212744.25787</v>
      </c>
      <c r="T32" s="13">
        <f t="shared" si="7"/>
        <v>24765305.74884</v>
      </c>
    </row>
    <row r="33" spans="1:26" ht="24" customHeight="1" x14ac:dyDescent="0.25">
      <c r="A33" s="12" t="s">
        <v>24</v>
      </c>
      <c r="B33" s="43" t="s">
        <v>31</v>
      </c>
      <c r="C33" s="43"/>
      <c r="D33" s="43"/>
      <c r="E33" s="43"/>
      <c r="F33" s="44" t="s">
        <v>32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13">
        <f>25003859.57971+200729</f>
        <v>25204588.579709999</v>
      </c>
      <c r="S33" s="13">
        <f>26112744.25787+1100000</f>
        <v>27212744.25787</v>
      </c>
      <c r="T33" s="13">
        <f>22465305.74884+2300000</f>
        <v>24765305.74884</v>
      </c>
      <c r="V33" s="25"/>
      <c r="X33" s="25"/>
      <c r="Y33" s="25"/>
      <c r="Z33" s="25"/>
    </row>
    <row r="34" spans="1:26" ht="15" customHeight="1" x14ac:dyDescent="0.25">
      <c r="A34" s="42" t="s">
        <v>33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11">
        <f>R7</f>
        <v>1877153.3425399996</v>
      </c>
      <c r="S34" s="11">
        <f>S7</f>
        <v>1200000</v>
      </c>
      <c r="T34" s="11">
        <f>T7</f>
        <v>-330000</v>
      </c>
    </row>
    <row r="35" spans="1:26" x14ac:dyDescent="0.25">
      <c r="A35" s="3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7"/>
      <c r="Q35" s="4"/>
      <c r="R35" s="14"/>
      <c r="S35" s="7"/>
      <c r="T35" s="3"/>
    </row>
    <row r="36" spans="1:26" ht="23.25" customHeight="1" x14ac:dyDescent="0.25">
      <c r="A36" s="39" t="s">
        <v>34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0"/>
      <c r="S36" s="41" t="s">
        <v>35</v>
      </c>
      <c r="T36" s="41"/>
    </row>
  </sheetData>
  <mergeCells count="78">
    <mergeCell ref="A4:A5"/>
    <mergeCell ref="B4:E5"/>
    <mergeCell ref="F4:Q5"/>
    <mergeCell ref="S1:T1"/>
    <mergeCell ref="A2:T2"/>
    <mergeCell ref="B3:C3"/>
    <mergeCell ref="D3:E3"/>
    <mergeCell ref="F3:H3"/>
    <mergeCell ref="I3:J3"/>
    <mergeCell ref="K3:L3"/>
    <mergeCell ref="M3:O3"/>
    <mergeCell ref="R4:T4"/>
    <mergeCell ref="F9:Q9"/>
    <mergeCell ref="B6:E6"/>
    <mergeCell ref="F6:Q6"/>
    <mergeCell ref="B7:E7"/>
    <mergeCell ref="F7:Q7"/>
    <mergeCell ref="B8:E8"/>
    <mergeCell ref="F8:Q8"/>
    <mergeCell ref="B9:E9"/>
    <mergeCell ref="B12:E12"/>
    <mergeCell ref="F12:Q12"/>
    <mergeCell ref="B13:E13"/>
    <mergeCell ref="F13:Q13"/>
    <mergeCell ref="B10:E10"/>
    <mergeCell ref="F10:Q10"/>
    <mergeCell ref="B11:E11"/>
    <mergeCell ref="F11:Q11"/>
    <mergeCell ref="B24:E24"/>
    <mergeCell ref="F24:Q24"/>
    <mergeCell ref="B25:E25"/>
    <mergeCell ref="F25:Q25"/>
    <mergeCell ref="B14:E14"/>
    <mergeCell ref="F14:Q14"/>
    <mergeCell ref="B23:E23"/>
    <mergeCell ref="F23:Q23"/>
    <mergeCell ref="F15:Q15"/>
    <mergeCell ref="F17:Q17"/>
    <mergeCell ref="F18:Q18"/>
    <mergeCell ref="F21:Q21"/>
    <mergeCell ref="F22:Q22"/>
    <mergeCell ref="B20:E20"/>
    <mergeCell ref="F20:Q20"/>
    <mergeCell ref="B22:E22"/>
    <mergeCell ref="B28:E28"/>
    <mergeCell ref="F28:Q28"/>
    <mergeCell ref="B29:E29"/>
    <mergeCell ref="F29:Q29"/>
    <mergeCell ref="B26:E26"/>
    <mergeCell ref="F26:Q26"/>
    <mergeCell ref="B27:E27"/>
    <mergeCell ref="F27:Q27"/>
    <mergeCell ref="B32:E32"/>
    <mergeCell ref="F32:Q32"/>
    <mergeCell ref="B33:E33"/>
    <mergeCell ref="F33:Q33"/>
    <mergeCell ref="B30:E30"/>
    <mergeCell ref="F30:Q30"/>
    <mergeCell ref="B31:E31"/>
    <mergeCell ref="F31:Q31"/>
    <mergeCell ref="A36:K36"/>
    <mergeCell ref="L36:M36"/>
    <mergeCell ref="S36:T36"/>
    <mergeCell ref="A34:Q34"/>
    <mergeCell ref="B35:C35"/>
    <mergeCell ref="D35:E35"/>
    <mergeCell ref="F35:H35"/>
    <mergeCell ref="I35:J35"/>
    <mergeCell ref="K35:L35"/>
    <mergeCell ref="M35:O35"/>
    <mergeCell ref="F16:Q16"/>
    <mergeCell ref="B15:E15"/>
    <mergeCell ref="B17:E17"/>
    <mergeCell ref="B18:E18"/>
    <mergeCell ref="B21:E21"/>
    <mergeCell ref="B19:E19"/>
    <mergeCell ref="B16:E16"/>
    <mergeCell ref="F19:Q19"/>
  </mergeCells>
  <pageMargins left="0.25" right="0.25" top="0.75" bottom="0.75" header="0.25" footer="0.25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Geresh</cp:lastModifiedBy>
  <cp:lastPrinted>2023-12-04T09:46:06Z</cp:lastPrinted>
  <dcterms:created xsi:type="dcterms:W3CDTF">2019-11-05T14:10:25Z</dcterms:created>
  <dcterms:modified xsi:type="dcterms:W3CDTF">2023-12-04T09:46:10Z</dcterms:modified>
</cp:coreProperties>
</file>